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12千葉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市町村分担金内訳!$A$6:$DU$22</definedName>
    <definedName name="_xlnm._FilterDatabase" localSheetId="4" hidden="1">組合分担金内訳!$A$6:$BE$60</definedName>
    <definedName name="_xlnm._FilterDatabase" localSheetId="3" hidden="1">'廃棄物事業経費（歳出）'!$A$6:$CI$76</definedName>
    <definedName name="_xlnm._FilterDatabase" localSheetId="2" hidden="1">'廃棄物事業経費（歳入）'!$A$6:$AE$76</definedName>
    <definedName name="_xlnm._FilterDatabase" localSheetId="0" hidden="1">'廃棄物事業経費（市町村）'!$A$6:$DJ$60</definedName>
    <definedName name="_xlnm._FilterDatabase" localSheetId="1" hidden="1">'廃棄物事業経費（組合）'!$A$6:$DJ$22</definedName>
    <definedName name="_xlnm.Print_Area" localSheetId="6">経費集計!$A$1:$M$33</definedName>
    <definedName name="_xlnm.Print_Area" localSheetId="5">市町村分担金内訳!$2:$23</definedName>
    <definedName name="_xlnm.Print_Area" localSheetId="4">組合分担金内訳!$2:$61</definedName>
    <definedName name="_xlnm.Print_Area" localSheetId="3">'廃棄物事業経費（歳出）'!$2:$77</definedName>
    <definedName name="_xlnm.Print_Area" localSheetId="2">'廃棄物事業経費（歳入）'!$2:$77</definedName>
    <definedName name="_xlnm.Print_Area" localSheetId="0">'廃棄物事業経費（市町村）'!$2:$61</definedName>
    <definedName name="_xlnm.Print_Area" localSheetId="1">'廃棄物事業経費（組合）'!$2:$23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I29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G8" i="5"/>
  <c r="I8" i="5" s="1"/>
  <c r="G9" i="5"/>
  <c r="I9" i="5" s="1"/>
  <c r="G10" i="5"/>
  <c r="I10" i="5" s="1"/>
  <c r="G11" i="5"/>
  <c r="I11" i="5" s="1"/>
  <c r="G12" i="5"/>
  <c r="I12" i="5" s="1"/>
  <c r="G13" i="5"/>
  <c r="I13" i="5" s="1"/>
  <c r="G14" i="5"/>
  <c r="I14" i="5" s="1"/>
  <c r="G15" i="5"/>
  <c r="I15" i="5" s="1"/>
  <c r="G16" i="5"/>
  <c r="I16" i="5" s="1"/>
  <c r="G17" i="5"/>
  <c r="I17" i="5" s="1"/>
  <c r="G18" i="5"/>
  <c r="I18" i="5" s="1"/>
  <c r="G19" i="5"/>
  <c r="I19" i="5" s="1"/>
  <c r="G20" i="5"/>
  <c r="I20" i="5" s="1"/>
  <c r="G21" i="5"/>
  <c r="I21" i="5" s="1"/>
  <c r="G22" i="5"/>
  <c r="I22" i="5" s="1"/>
  <c r="G23" i="5"/>
  <c r="I23" i="5" s="1"/>
  <c r="G24" i="5"/>
  <c r="I24" i="5" s="1"/>
  <c r="G25" i="5"/>
  <c r="I25" i="5" s="1"/>
  <c r="G26" i="5"/>
  <c r="I26" i="5" s="1"/>
  <c r="G27" i="5"/>
  <c r="I27" i="5" s="1"/>
  <c r="G28" i="5"/>
  <c r="I28" i="5" s="1"/>
  <c r="G29" i="5"/>
  <c r="G30" i="5"/>
  <c r="I30" i="5" s="1"/>
  <c r="G31" i="5"/>
  <c r="I31" i="5" s="1"/>
  <c r="G32" i="5"/>
  <c r="I32" i="5" s="1"/>
  <c r="G33" i="5"/>
  <c r="I33" i="5" s="1"/>
  <c r="G34" i="5"/>
  <c r="I34" i="5" s="1"/>
  <c r="G35" i="5"/>
  <c r="I35" i="5" s="1"/>
  <c r="G36" i="5"/>
  <c r="I36" i="5" s="1"/>
  <c r="G37" i="5"/>
  <c r="I37" i="5" s="1"/>
  <c r="G38" i="5"/>
  <c r="I38" i="5" s="1"/>
  <c r="G39" i="5"/>
  <c r="I39" i="5" s="1"/>
  <c r="G40" i="5"/>
  <c r="I40" i="5" s="1"/>
  <c r="G41" i="5"/>
  <c r="I41" i="5" s="1"/>
  <c r="G42" i="5"/>
  <c r="I42" i="5" s="1"/>
  <c r="G43" i="5"/>
  <c r="I43" i="5" s="1"/>
  <c r="G44" i="5"/>
  <c r="I44" i="5" s="1"/>
  <c r="G45" i="5"/>
  <c r="I45" i="5" s="1"/>
  <c r="G46" i="5"/>
  <c r="I46" i="5" s="1"/>
  <c r="G47" i="5"/>
  <c r="I47" i="5" s="1"/>
  <c r="G48" i="5"/>
  <c r="I48" i="5" s="1"/>
  <c r="G49" i="5"/>
  <c r="I49" i="5" s="1"/>
  <c r="G50" i="5"/>
  <c r="I50" i="5" s="1"/>
  <c r="G51" i="5"/>
  <c r="I51" i="5" s="1"/>
  <c r="G52" i="5"/>
  <c r="I52" i="5" s="1"/>
  <c r="G53" i="5"/>
  <c r="I53" i="5" s="1"/>
  <c r="G54" i="5"/>
  <c r="I54" i="5" s="1"/>
  <c r="G55" i="5"/>
  <c r="I55" i="5" s="1"/>
  <c r="G56" i="5"/>
  <c r="I56" i="5" s="1"/>
  <c r="G57" i="5"/>
  <c r="I57" i="5" s="1"/>
  <c r="G58" i="5"/>
  <c r="I58" i="5" s="1"/>
  <c r="G59" i="5"/>
  <c r="I59" i="5" s="1"/>
  <c r="G60" i="5"/>
  <c r="I60" i="5" s="1"/>
  <c r="G61" i="5"/>
  <c r="I61" i="5" s="1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D8" i="5"/>
  <c r="F8" i="5" s="1"/>
  <c r="D9" i="5"/>
  <c r="F9" i="5" s="1"/>
  <c r="D10" i="5"/>
  <c r="F10" i="5" s="1"/>
  <c r="D11" i="5"/>
  <c r="F11" i="5" s="1"/>
  <c r="D12" i="5"/>
  <c r="F12" i="5" s="1"/>
  <c r="D13" i="5"/>
  <c r="F13" i="5" s="1"/>
  <c r="D14" i="5"/>
  <c r="F14" i="5" s="1"/>
  <c r="D15" i="5"/>
  <c r="F15" i="5" s="1"/>
  <c r="D16" i="5"/>
  <c r="F16" i="5" s="1"/>
  <c r="D17" i="5"/>
  <c r="F17" i="5" s="1"/>
  <c r="D18" i="5"/>
  <c r="F18" i="5" s="1"/>
  <c r="D19" i="5"/>
  <c r="F19" i="5" s="1"/>
  <c r="D20" i="5"/>
  <c r="F20" i="5" s="1"/>
  <c r="D21" i="5"/>
  <c r="F21" i="5" s="1"/>
  <c r="D22" i="5"/>
  <c r="F22" i="5" s="1"/>
  <c r="D23" i="5"/>
  <c r="F23" i="5" s="1"/>
  <c r="D24" i="5"/>
  <c r="F24" i="5" s="1"/>
  <c r="D25" i="5"/>
  <c r="F25" i="5" s="1"/>
  <c r="D26" i="5"/>
  <c r="F26" i="5" s="1"/>
  <c r="D27" i="5"/>
  <c r="F27" i="5" s="1"/>
  <c r="D28" i="5"/>
  <c r="F28" i="5" s="1"/>
  <c r="D29" i="5"/>
  <c r="F29" i="5" s="1"/>
  <c r="D30" i="5"/>
  <c r="F30" i="5" s="1"/>
  <c r="D31" i="5"/>
  <c r="F31" i="5" s="1"/>
  <c r="D32" i="5"/>
  <c r="F32" i="5" s="1"/>
  <c r="D33" i="5"/>
  <c r="F33" i="5" s="1"/>
  <c r="D34" i="5"/>
  <c r="F34" i="5" s="1"/>
  <c r="D35" i="5"/>
  <c r="F35" i="5" s="1"/>
  <c r="D36" i="5"/>
  <c r="F36" i="5" s="1"/>
  <c r="D37" i="5"/>
  <c r="F37" i="5" s="1"/>
  <c r="D38" i="5"/>
  <c r="F38" i="5" s="1"/>
  <c r="D39" i="5"/>
  <c r="F39" i="5" s="1"/>
  <c r="D40" i="5"/>
  <c r="F40" i="5" s="1"/>
  <c r="D41" i="5"/>
  <c r="F41" i="5" s="1"/>
  <c r="D42" i="5"/>
  <c r="F42" i="5" s="1"/>
  <c r="D43" i="5"/>
  <c r="F43" i="5" s="1"/>
  <c r="D44" i="5"/>
  <c r="F44" i="5" s="1"/>
  <c r="D45" i="5"/>
  <c r="F45" i="5" s="1"/>
  <c r="D46" i="5"/>
  <c r="F46" i="5" s="1"/>
  <c r="D47" i="5"/>
  <c r="F47" i="5" s="1"/>
  <c r="D48" i="5"/>
  <c r="F48" i="5" s="1"/>
  <c r="D49" i="5"/>
  <c r="F49" i="5" s="1"/>
  <c r="D50" i="5"/>
  <c r="F50" i="5" s="1"/>
  <c r="D51" i="5"/>
  <c r="F51" i="5" s="1"/>
  <c r="D52" i="5"/>
  <c r="F52" i="5" s="1"/>
  <c r="D53" i="5"/>
  <c r="F53" i="5" s="1"/>
  <c r="D54" i="5"/>
  <c r="F54" i="5" s="1"/>
  <c r="D55" i="5"/>
  <c r="F55" i="5" s="1"/>
  <c r="D56" i="5"/>
  <c r="F56" i="5" s="1"/>
  <c r="D57" i="5"/>
  <c r="F57" i="5" s="1"/>
  <c r="D58" i="5"/>
  <c r="F58" i="5" s="1"/>
  <c r="D59" i="5"/>
  <c r="F59" i="5" s="1"/>
  <c r="D60" i="5"/>
  <c r="F60" i="5" s="1"/>
  <c r="D61" i="5"/>
  <c r="F61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H64" i="4"/>
  <c r="CH65" i="4"/>
  <c r="CH66" i="4"/>
  <c r="CH67" i="4"/>
  <c r="CH68" i="4"/>
  <c r="CH69" i="4"/>
  <c r="CH70" i="4"/>
  <c r="CH71" i="4"/>
  <c r="CH72" i="4"/>
  <c r="CH73" i="4"/>
  <c r="CH74" i="4"/>
  <c r="CH75" i="4"/>
  <c r="CH76" i="4"/>
  <c r="CH77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G64" i="4"/>
  <c r="CG65" i="4"/>
  <c r="CG66" i="4"/>
  <c r="CG67" i="4"/>
  <c r="CG68" i="4"/>
  <c r="CG69" i="4"/>
  <c r="CG70" i="4"/>
  <c r="CG71" i="4"/>
  <c r="CG72" i="4"/>
  <c r="CG73" i="4"/>
  <c r="CG74" i="4"/>
  <c r="CG75" i="4"/>
  <c r="CG76" i="4"/>
  <c r="CG77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F64" i="4"/>
  <c r="CF65" i="4"/>
  <c r="CF66" i="4"/>
  <c r="CF67" i="4"/>
  <c r="CF68" i="4"/>
  <c r="CF69" i="4"/>
  <c r="CF70" i="4"/>
  <c r="CF71" i="4"/>
  <c r="CF72" i="4"/>
  <c r="CF73" i="4"/>
  <c r="CF74" i="4"/>
  <c r="CF75" i="4"/>
  <c r="CF76" i="4"/>
  <c r="CF77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E64" i="4"/>
  <c r="CE65" i="4"/>
  <c r="CE66" i="4"/>
  <c r="CE67" i="4"/>
  <c r="CE68" i="4"/>
  <c r="CE69" i="4"/>
  <c r="CE70" i="4"/>
  <c r="CE71" i="4"/>
  <c r="CE72" i="4"/>
  <c r="CE73" i="4"/>
  <c r="CE74" i="4"/>
  <c r="CE75" i="4"/>
  <c r="CE76" i="4"/>
  <c r="CE77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D64" i="4"/>
  <c r="CD65" i="4"/>
  <c r="CD66" i="4"/>
  <c r="CD67" i="4"/>
  <c r="CD68" i="4"/>
  <c r="CD69" i="4"/>
  <c r="CD70" i="4"/>
  <c r="CD71" i="4"/>
  <c r="CD72" i="4"/>
  <c r="CD73" i="4"/>
  <c r="CD74" i="4"/>
  <c r="CD75" i="4"/>
  <c r="CD76" i="4"/>
  <c r="CD77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C64" i="4"/>
  <c r="CC65" i="4"/>
  <c r="CC66" i="4"/>
  <c r="CC67" i="4"/>
  <c r="CC68" i="4"/>
  <c r="CC69" i="4"/>
  <c r="CC70" i="4"/>
  <c r="CC71" i="4"/>
  <c r="CC72" i="4"/>
  <c r="CC73" i="4"/>
  <c r="CC74" i="4"/>
  <c r="CC75" i="4"/>
  <c r="CC76" i="4"/>
  <c r="CC77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B64" i="4"/>
  <c r="CB65" i="4"/>
  <c r="CB66" i="4"/>
  <c r="CB67" i="4"/>
  <c r="CB68" i="4"/>
  <c r="CB69" i="4"/>
  <c r="CB70" i="4"/>
  <c r="CB71" i="4"/>
  <c r="CB72" i="4"/>
  <c r="CB73" i="4"/>
  <c r="CB74" i="4"/>
  <c r="CB75" i="4"/>
  <c r="CB76" i="4"/>
  <c r="CB77" i="4"/>
  <c r="CA39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Z64" i="4"/>
  <c r="BZ65" i="4"/>
  <c r="BZ66" i="4"/>
  <c r="BZ67" i="4"/>
  <c r="BZ68" i="4"/>
  <c r="BZ69" i="4"/>
  <c r="BZ70" i="4"/>
  <c r="BZ71" i="4"/>
  <c r="BZ72" i="4"/>
  <c r="BZ73" i="4"/>
  <c r="BZ74" i="4"/>
  <c r="BZ75" i="4"/>
  <c r="BZ76" i="4"/>
  <c r="BZ77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Y64" i="4"/>
  <c r="BY65" i="4"/>
  <c r="BY66" i="4"/>
  <c r="BY67" i="4"/>
  <c r="BY68" i="4"/>
  <c r="BY69" i="4"/>
  <c r="BY70" i="4"/>
  <c r="BY71" i="4"/>
  <c r="BY72" i="4"/>
  <c r="BY73" i="4"/>
  <c r="BY74" i="4"/>
  <c r="BY75" i="4"/>
  <c r="BY76" i="4"/>
  <c r="BY77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X64" i="4"/>
  <c r="BX65" i="4"/>
  <c r="BX66" i="4"/>
  <c r="BX67" i="4"/>
  <c r="BX68" i="4"/>
  <c r="BX69" i="4"/>
  <c r="BX70" i="4"/>
  <c r="BX71" i="4"/>
  <c r="BX72" i="4"/>
  <c r="BX73" i="4"/>
  <c r="BX74" i="4"/>
  <c r="BX75" i="4"/>
  <c r="BX76" i="4"/>
  <c r="BX77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W64" i="4"/>
  <c r="BW65" i="4"/>
  <c r="BW66" i="4"/>
  <c r="BW67" i="4"/>
  <c r="BW68" i="4"/>
  <c r="BW69" i="4"/>
  <c r="BW70" i="4"/>
  <c r="BW71" i="4"/>
  <c r="BW72" i="4"/>
  <c r="BW73" i="4"/>
  <c r="BW74" i="4"/>
  <c r="BW75" i="4"/>
  <c r="BW76" i="4"/>
  <c r="BW77" i="4"/>
  <c r="BV19" i="4"/>
  <c r="BV55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U65" i="4"/>
  <c r="BU66" i="4"/>
  <c r="BU67" i="4"/>
  <c r="BU68" i="4"/>
  <c r="BU69" i="4"/>
  <c r="BU70" i="4"/>
  <c r="BU71" i="4"/>
  <c r="BU72" i="4"/>
  <c r="BU73" i="4"/>
  <c r="BU74" i="4"/>
  <c r="BU75" i="4"/>
  <c r="BU76" i="4"/>
  <c r="BU77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T65" i="4"/>
  <c r="BT66" i="4"/>
  <c r="BT67" i="4"/>
  <c r="BT68" i="4"/>
  <c r="BT69" i="4"/>
  <c r="BT70" i="4"/>
  <c r="BT71" i="4"/>
  <c r="BT72" i="4"/>
  <c r="BT73" i="4"/>
  <c r="BT74" i="4"/>
  <c r="BT75" i="4"/>
  <c r="BT76" i="4"/>
  <c r="BT77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S65" i="4"/>
  <c r="BS66" i="4"/>
  <c r="BS67" i="4"/>
  <c r="BS68" i="4"/>
  <c r="BS69" i="4"/>
  <c r="BS70" i="4"/>
  <c r="BS71" i="4"/>
  <c r="BS72" i="4"/>
  <c r="BS73" i="4"/>
  <c r="BS74" i="4"/>
  <c r="BS75" i="4"/>
  <c r="BS76" i="4"/>
  <c r="BS77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R64" i="4"/>
  <c r="BR65" i="4"/>
  <c r="BR66" i="4"/>
  <c r="BR67" i="4"/>
  <c r="BR68" i="4"/>
  <c r="BR69" i="4"/>
  <c r="BR70" i="4"/>
  <c r="BR71" i="4"/>
  <c r="BR72" i="4"/>
  <c r="BR73" i="4"/>
  <c r="BR74" i="4"/>
  <c r="BR75" i="4"/>
  <c r="BR76" i="4"/>
  <c r="BR77" i="4"/>
  <c r="BQ35" i="4"/>
  <c r="BQ71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O68" i="4"/>
  <c r="BO69" i="4"/>
  <c r="BO70" i="4"/>
  <c r="BO71" i="4"/>
  <c r="BO72" i="4"/>
  <c r="BO73" i="4"/>
  <c r="BO74" i="4"/>
  <c r="BO75" i="4"/>
  <c r="BO76" i="4"/>
  <c r="BO77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N65" i="4"/>
  <c r="BN66" i="4"/>
  <c r="BN67" i="4"/>
  <c r="BN68" i="4"/>
  <c r="BN69" i="4"/>
  <c r="BN70" i="4"/>
  <c r="BN71" i="4"/>
  <c r="BN72" i="4"/>
  <c r="BN73" i="4"/>
  <c r="BN74" i="4"/>
  <c r="BN75" i="4"/>
  <c r="BN76" i="4"/>
  <c r="BN77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M65" i="4"/>
  <c r="BM66" i="4"/>
  <c r="BM67" i="4"/>
  <c r="BM68" i="4"/>
  <c r="BM69" i="4"/>
  <c r="BM70" i="4"/>
  <c r="BM71" i="4"/>
  <c r="BM72" i="4"/>
  <c r="BM73" i="4"/>
  <c r="BM74" i="4"/>
  <c r="BM75" i="4"/>
  <c r="BM76" i="4"/>
  <c r="BM77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L65" i="4"/>
  <c r="BL66" i="4"/>
  <c r="BL67" i="4"/>
  <c r="BL68" i="4"/>
  <c r="BL69" i="4"/>
  <c r="BL70" i="4"/>
  <c r="BL71" i="4"/>
  <c r="BL72" i="4"/>
  <c r="BL73" i="4"/>
  <c r="BL74" i="4"/>
  <c r="BL75" i="4"/>
  <c r="BL76" i="4"/>
  <c r="BL77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K65" i="4"/>
  <c r="BK66" i="4"/>
  <c r="BK67" i="4"/>
  <c r="BK68" i="4"/>
  <c r="BK69" i="4"/>
  <c r="BK70" i="4"/>
  <c r="BK71" i="4"/>
  <c r="BK72" i="4"/>
  <c r="BK73" i="4"/>
  <c r="BK74" i="4"/>
  <c r="BK75" i="4"/>
  <c r="BK76" i="4"/>
  <c r="BK7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I51" i="4"/>
  <c r="BI70" i="4"/>
  <c r="BG38" i="4"/>
  <c r="BG74" i="4"/>
  <c r="AY8" i="4"/>
  <c r="AY9" i="4"/>
  <c r="AY10" i="4"/>
  <c r="AN10" i="4" s="1"/>
  <c r="BG10" i="4" s="1"/>
  <c r="AY11" i="4"/>
  <c r="AY12" i="4"/>
  <c r="AY13" i="4"/>
  <c r="AY14" i="4"/>
  <c r="AY15" i="4"/>
  <c r="AY16" i="4"/>
  <c r="AY17" i="4"/>
  <c r="AY18" i="4"/>
  <c r="AY19" i="4"/>
  <c r="AY20" i="4"/>
  <c r="AY21" i="4"/>
  <c r="AY22" i="4"/>
  <c r="AN22" i="4" s="1"/>
  <c r="BG22" i="4" s="1"/>
  <c r="AY23" i="4"/>
  <c r="AY24" i="4"/>
  <c r="AY25" i="4"/>
  <c r="AY26" i="4"/>
  <c r="AY27" i="4"/>
  <c r="AY28" i="4"/>
  <c r="AN28" i="4" s="1"/>
  <c r="BG28" i="4" s="1"/>
  <c r="AY29" i="4"/>
  <c r="AY30" i="4"/>
  <c r="AY31" i="4"/>
  <c r="AY32" i="4"/>
  <c r="AY33" i="4"/>
  <c r="AY34" i="4"/>
  <c r="AY35" i="4"/>
  <c r="AY36" i="4"/>
  <c r="AY37" i="4"/>
  <c r="AY38" i="4"/>
  <c r="AY39" i="4"/>
  <c r="AY40" i="4"/>
  <c r="AN40" i="4" s="1"/>
  <c r="BG40" i="4" s="1"/>
  <c r="AY41" i="4"/>
  <c r="AY42" i="4"/>
  <c r="AY43" i="4"/>
  <c r="AY44" i="4"/>
  <c r="AY45" i="4"/>
  <c r="AY46" i="4"/>
  <c r="AN46" i="4" s="1"/>
  <c r="BG46" i="4" s="1"/>
  <c r="AY47" i="4"/>
  <c r="AY48" i="4"/>
  <c r="AY49" i="4"/>
  <c r="AY50" i="4"/>
  <c r="AY51" i="4"/>
  <c r="AY52" i="4"/>
  <c r="AY53" i="4"/>
  <c r="AY54" i="4"/>
  <c r="AY55" i="4"/>
  <c r="AY56" i="4"/>
  <c r="AY57" i="4"/>
  <c r="AY58" i="4"/>
  <c r="AN58" i="4" s="1"/>
  <c r="BG58" i="4" s="1"/>
  <c r="AY59" i="4"/>
  <c r="AY60" i="4"/>
  <c r="AY61" i="4"/>
  <c r="AY62" i="4"/>
  <c r="AY63" i="4"/>
  <c r="AY64" i="4"/>
  <c r="AN64" i="4" s="1"/>
  <c r="BG64" i="4" s="1"/>
  <c r="AY65" i="4"/>
  <c r="AY66" i="4"/>
  <c r="AY67" i="4"/>
  <c r="AY68" i="4"/>
  <c r="AY69" i="4"/>
  <c r="AY70" i="4"/>
  <c r="AY71" i="4"/>
  <c r="AY72" i="4"/>
  <c r="AY73" i="4"/>
  <c r="AY74" i="4"/>
  <c r="AY75" i="4"/>
  <c r="AY76" i="4"/>
  <c r="AN76" i="4" s="1"/>
  <c r="BG76" i="4" s="1"/>
  <c r="AY77" i="4"/>
  <c r="AT8" i="4"/>
  <c r="AT9" i="4"/>
  <c r="AN9" i="4" s="1"/>
  <c r="BG9" i="4" s="1"/>
  <c r="AT10" i="4"/>
  <c r="AT11" i="4"/>
  <c r="AT12" i="4"/>
  <c r="AT13" i="4"/>
  <c r="AT14" i="4"/>
  <c r="AT15" i="4"/>
  <c r="AN15" i="4" s="1"/>
  <c r="BG15" i="4" s="1"/>
  <c r="AT16" i="4"/>
  <c r="AT17" i="4"/>
  <c r="AT18" i="4"/>
  <c r="AT19" i="4"/>
  <c r="AT20" i="4"/>
  <c r="AT21" i="4"/>
  <c r="AN21" i="4" s="1"/>
  <c r="BG21" i="4" s="1"/>
  <c r="AT22" i="4"/>
  <c r="AT23" i="4"/>
  <c r="AT24" i="4"/>
  <c r="AT25" i="4"/>
  <c r="AT26" i="4"/>
  <c r="AT27" i="4"/>
  <c r="AN27" i="4" s="1"/>
  <c r="BG27" i="4" s="1"/>
  <c r="AT28" i="4"/>
  <c r="AT29" i="4"/>
  <c r="AT30" i="4"/>
  <c r="AT31" i="4"/>
  <c r="AT32" i="4"/>
  <c r="AT33" i="4"/>
  <c r="AN33" i="4" s="1"/>
  <c r="BG33" i="4" s="1"/>
  <c r="AT34" i="4"/>
  <c r="AT35" i="4"/>
  <c r="AT36" i="4"/>
  <c r="AT37" i="4"/>
  <c r="AT38" i="4"/>
  <c r="AT39" i="4"/>
  <c r="AN39" i="4" s="1"/>
  <c r="BG39" i="4" s="1"/>
  <c r="AT40" i="4"/>
  <c r="AT41" i="4"/>
  <c r="AT42" i="4"/>
  <c r="AT43" i="4"/>
  <c r="AT44" i="4"/>
  <c r="AT45" i="4"/>
  <c r="AN45" i="4" s="1"/>
  <c r="BG45" i="4" s="1"/>
  <c r="AT46" i="4"/>
  <c r="AT47" i="4"/>
  <c r="AT48" i="4"/>
  <c r="AT49" i="4"/>
  <c r="AT50" i="4"/>
  <c r="AT51" i="4"/>
  <c r="AN51" i="4" s="1"/>
  <c r="BG51" i="4" s="1"/>
  <c r="AT52" i="4"/>
  <c r="AT53" i="4"/>
  <c r="AT54" i="4"/>
  <c r="AT55" i="4"/>
  <c r="AT56" i="4"/>
  <c r="AT57" i="4"/>
  <c r="AN57" i="4" s="1"/>
  <c r="BG57" i="4" s="1"/>
  <c r="AT58" i="4"/>
  <c r="AT59" i="4"/>
  <c r="AT60" i="4"/>
  <c r="AT61" i="4"/>
  <c r="AT62" i="4"/>
  <c r="AT63" i="4"/>
  <c r="AN63" i="4" s="1"/>
  <c r="BG63" i="4" s="1"/>
  <c r="AT64" i="4"/>
  <c r="AT65" i="4"/>
  <c r="AT66" i="4"/>
  <c r="AT67" i="4"/>
  <c r="AT68" i="4"/>
  <c r="AT69" i="4"/>
  <c r="AN69" i="4" s="1"/>
  <c r="BG69" i="4" s="1"/>
  <c r="AT70" i="4"/>
  <c r="AT71" i="4"/>
  <c r="AT72" i="4"/>
  <c r="AT73" i="4"/>
  <c r="AT74" i="4"/>
  <c r="AT75" i="4"/>
  <c r="AN75" i="4" s="1"/>
  <c r="BG75" i="4" s="1"/>
  <c r="AT76" i="4"/>
  <c r="AT77" i="4"/>
  <c r="AO8" i="4"/>
  <c r="AN8" i="4" s="1"/>
  <c r="BG8" i="4" s="1"/>
  <c r="AO9" i="4"/>
  <c r="AO10" i="4"/>
  <c r="AO11" i="4"/>
  <c r="AN11" i="4" s="1"/>
  <c r="BG11" i="4" s="1"/>
  <c r="AO12" i="4"/>
  <c r="AO13" i="4"/>
  <c r="AO14" i="4"/>
  <c r="AN14" i="4" s="1"/>
  <c r="BG14" i="4" s="1"/>
  <c r="AO15" i="4"/>
  <c r="AO16" i="4"/>
  <c r="AO17" i="4"/>
  <c r="AN17" i="4" s="1"/>
  <c r="BG17" i="4" s="1"/>
  <c r="AO18" i="4"/>
  <c r="AO19" i="4"/>
  <c r="AO20" i="4"/>
  <c r="AN20" i="4" s="1"/>
  <c r="BG20" i="4" s="1"/>
  <c r="AO21" i="4"/>
  <c r="AO22" i="4"/>
  <c r="AO23" i="4"/>
  <c r="AN23" i="4" s="1"/>
  <c r="BG23" i="4" s="1"/>
  <c r="AO24" i="4"/>
  <c r="AO25" i="4"/>
  <c r="AO26" i="4"/>
  <c r="AN26" i="4" s="1"/>
  <c r="BG26" i="4" s="1"/>
  <c r="AO27" i="4"/>
  <c r="AO28" i="4"/>
  <c r="AO29" i="4"/>
  <c r="AN29" i="4" s="1"/>
  <c r="BG29" i="4" s="1"/>
  <c r="AO30" i="4"/>
  <c r="AO31" i="4"/>
  <c r="AO32" i="4"/>
  <c r="AN32" i="4" s="1"/>
  <c r="BG32" i="4" s="1"/>
  <c r="AO33" i="4"/>
  <c r="AO34" i="4"/>
  <c r="AO35" i="4"/>
  <c r="AN35" i="4" s="1"/>
  <c r="BG35" i="4" s="1"/>
  <c r="AO36" i="4"/>
  <c r="AO37" i="4"/>
  <c r="AO38" i="4"/>
  <c r="AN38" i="4" s="1"/>
  <c r="AO39" i="4"/>
  <c r="AO40" i="4"/>
  <c r="AO41" i="4"/>
  <c r="AN41" i="4" s="1"/>
  <c r="BG41" i="4" s="1"/>
  <c r="AO42" i="4"/>
  <c r="AO43" i="4"/>
  <c r="AO44" i="4"/>
  <c r="AN44" i="4" s="1"/>
  <c r="BG44" i="4" s="1"/>
  <c r="AO45" i="4"/>
  <c r="AO46" i="4"/>
  <c r="AO47" i="4"/>
  <c r="AN47" i="4" s="1"/>
  <c r="BG47" i="4" s="1"/>
  <c r="AO48" i="4"/>
  <c r="AO49" i="4"/>
  <c r="AO50" i="4"/>
  <c r="AN50" i="4" s="1"/>
  <c r="BG50" i="4" s="1"/>
  <c r="AO51" i="4"/>
  <c r="AO52" i="4"/>
  <c r="AO53" i="4"/>
  <c r="AN53" i="4" s="1"/>
  <c r="BG53" i="4" s="1"/>
  <c r="AO54" i="4"/>
  <c r="AO55" i="4"/>
  <c r="AO56" i="4"/>
  <c r="AN56" i="4" s="1"/>
  <c r="BG56" i="4" s="1"/>
  <c r="AO57" i="4"/>
  <c r="AO58" i="4"/>
  <c r="AO59" i="4"/>
  <c r="AN59" i="4" s="1"/>
  <c r="BG59" i="4" s="1"/>
  <c r="AO60" i="4"/>
  <c r="AO61" i="4"/>
  <c r="AO62" i="4"/>
  <c r="AN62" i="4" s="1"/>
  <c r="BG62" i="4" s="1"/>
  <c r="AO63" i="4"/>
  <c r="AO64" i="4"/>
  <c r="AO65" i="4"/>
  <c r="AN65" i="4" s="1"/>
  <c r="BG65" i="4" s="1"/>
  <c r="AO66" i="4"/>
  <c r="AO67" i="4"/>
  <c r="AO68" i="4"/>
  <c r="AN68" i="4" s="1"/>
  <c r="BG68" i="4" s="1"/>
  <c r="AO69" i="4"/>
  <c r="AO70" i="4"/>
  <c r="AO71" i="4"/>
  <c r="AN71" i="4" s="1"/>
  <c r="BG71" i="4" s="1"/>
  <c r="AO72" i="4"/>
  <c r="AO73" i="4"/>
  <c r="AO74" i="4"/>
  <c r="AN74" i="4" s="1"/>
  <c r="AO75" i="4"/>
  <c r="AO76" i="4"/>
  <c r="AO77" i="4"/>
  <c r="AN77" i="4" s="1"/>
  <c r="BG77" i="4" s="1"/>
  <c r="AN13" i="4"/>
  <c r="BG13" i="4" s="1"/>
  <c r="AN16" i="4"/>
  <c r="BG16" i="4" s="1"/>
  <c r="AN19" i="4"/>
  <c r="BG19" i="4" s="1"/>
  <c r="AN25" i="4"/>
  <c r="BG25" i="4" s="1"/>
  <c r="AN31" i="4"/>
  <c r="BG31" i="4" s="1"/>
  <c r="AN34" i="4"/>
  <c r="BG34" i="4" s="1"/>
  <c r="AN37" i="4"/>
  <c r="BG37" i="4" s="1"/>
  <c r="AN43" i="4"/>
  <c r="BG43" i="4" s="1"/>
  <c r="AN49" i="4"/>
  <c r="BG49" i="4" s="1"/>
  <c r="AN52" i="4"/>
  <c r="BG52" i="4" s="1"/>
  <c r="AN55" i="4"/>
  <c r="BG55" i="4" s="1"/>
  <c r="AN61" i="4"/>
  <c r="BG61" i="4" s="1"/>
  <c r="AN67" i="4"/>
  <c r="BG67" i="4" s="1"/>
  <c r="AN70" i="4"/>
  <c r="BG70" i="4" s="1"/>
  <c r="AN73" i="4"/>
  <c r="BG73" i="4" s="1"/>
  <c r="AG8" i="4"/>
  <c r="AG9" i="4"/>
  <c r="AF9" i="4" s="1"/>
  <c r="AG10" i="4"/>
  <c r="AF10" i="4" s="1"/>
  <c r="AG11" i="4"/>
  <c r="AG12" i="4"/>
  <c r="AF12" i="4" s="1"/>
  <c r="AG13" i="4"/>
  <c r="AG14" i="4"/>
  <c r="AG15" i="4"/>
  <c r="AF15" i="4" s="1"/>
  <c r="AG16" i="4"/>
  <c r="AF16" i="4" s="1"/>
  <c r="AG17" i="4"/>
  <c r="AG18" i="4"/>
  <c r="AF18" i="4" s="1"/>
  <c r="AG19" i="4"/>
  <c r="AG20" i="4"/>
  <c r="AG21" i="4"/>
  <c r="AF21" i="4" s="1"/>
  <c r="AG22" i="4"/>
  <c r="AF22" i="4" s="1"/>
  <c r="AG23" i="4"/>
  <c r="AG24" i="4"/>
  <c r="AF24" i="4" s="1"/>
  <c r="AG25" i="4"/>
  <c r="AG26" i="4"/>
  <c r="AG27" i="4"/>
  <c r="AF27" i="4" s="1"/>
  <c r="AG28" i="4"/>
  <c r="AF28" i="4" s="1"/>
  <c r="AG29" i="4"/>
  <c r="AG30" i="4"/>
  <c r="AF30" i="4" s="1"/>
  <c r="AG31" i="4"/>
  <c r="AG32" i="4"/>
  <c r="AG33" i="4"/>
  <c r="AF33" i="4" s="1"/>
  <c r="AG34" i="4"/>
  <c r="AF34" i="4" s="1"/>
  <c r="AG35" i="4"/>
  <c r="AG36" i="4"/>
  <c r="AF36" i="4" s="1"/>
  <c r="AG37" i="4"/>
  <c r="AG38" i="4"/>
  <c r="AG39" i="4"/>
  <c r="AF39" i="4" s="1"/>
  <c r="AG40" i="4"/>
  <c r="AF40" i="4" s="1"/>
  <c r="AG41" i="4"/>
  <c r="AG42" i="4"/>
  <c r="AG43" i="4"/>
  <c r="AG44" i="4"/>
  <c r="AG45" i="4"/>
  <c r="AF45" i="4" s="1"/>
  <c r="AG46" i="4"/>
  <c r="AF46" i="4" s="1"/>
  <c r="AG47" i="4"/>
  <c r="AG48" i="4"/>
  <c r="AG49" i="4"/>
  <c r="AG50" i="4"/>
  <c r="AG51" i="4"/>
  <c r="AF51" i="4" s="1"/>
  <c r="AG52" i="4"/>
  <c r="AF52" i="4" s="1"/>
  <c r="AG53" i="4"/>
  <c r="AG54" i="4"/>
  <c r="AG55" i="4"/>
  <c r="AG56" i="4"/>
  <c r="AG57" i="4"/>
  <c r="AF57" i="4" s="1"/>
  <c r="AG58" i="4"/>
  <c r="AF58" i="4" s="1"/>
  <c r="AG59" i="4"/>
  <c r="AG60" i="4"/>
  <c r="AG61" i="4"/>
  <c r="AG62" i="4"/>
  <c r="AG63" i="4"/>
  <c r="AF63" i="4" s="1"/>
  <c r="AG64" i="4"/>
  <c r="AF64" i="4" s="1"/>
  <c r="AG65" i="4"/>
  <c r="AG66" i="4"/>
  <c r="AG67" i="4"/>
  <c r="AG68" i="4"/>
  <c r="AG69" i="4"/>
  <c r="AF69" i="4" s="1"/>
  <c r="AG70" i="4"/>
  <c r="AF70" i="4" s="1"/>
  <c r="AG71" i="4"/>
  <c r="AG72" i="4"/>
  <c r="AG73" i="4"/>
  <c r="AG74" i="4"/>
  <c r="AG75" i="4"/>
  <c r="AF75" i="4" s="1"/>
  <c r="AG76" i="4"/>
  <c r="AF76" i="4" s="1"/>
  <c r="AG77" i="4"/>
  <c r="AF8" i="4"/>
  <c r="AF11" i="4"/>
  <c r="AF13" i="4"/>
  <c r="AF14" i="4"/>
  <c r="AF17" i="4"/>
  <c r="AF19" i="4"/>
  <c r="AF20" i="4"/>
  <c r="AF23" i="4"/>
  <c r="AF25" i="4"/>
  <c r="AF26" i="4"/>
  <c r="AF29" i="4"/>
  <c r="AF31" i="4"/>
  <c r="AF32" i="4"/>
  <c r="AF35" i="4"/>
  <c r="AF37" i="4"/>
  <c r="AF38" i="4"/>
  <c r="AF41" i="4"/>
  <c r="AF42" i="4"/>
  <c r="AF43" i="4"/>
  <c r="AF44" i="4"/>
  <c r="AF47" i="4"/>
  <c r="AF48" i="4"/>
  <c r="AF49" i="4"/>
  <c r="AF50" i="4"/>
  <c r="AF53" i="4"/>
  <c r="AF54" i="4"/>
  <c r="AF55" i="4"/>
  <c r="AF56" i="4"/>
  <c r="AF59" i="4"/>
  <c r="AF60" i="4"/>
  <c r="AF61" i="4"/>
  <c r="AF62" i="4"/>
  <c r="AF65" i="4"/>
  <c r="AF66" i="4"/>
  <c r="AF67" i="4"/>
  <c r="AF68" i="4"/>
  <c r="AF71" i="4"/>
  <c r="AF72" i="4"/>
  <c r="AF73" i="4"/>
  <c r="AF74" i="4"/>
  <c r="AF77" i="4"/>
  <c r="W8" i="4"/>
  <c r="CA8" i="4" s="1"/>
  <c r="W9" i="4"/>
  <c r="CA9" i="4" s="1"/>
  <c r="W10" i="4"/>
  <c r="W11" i="4"/>
  <c r="CA11" i="4" s="1"/>
  <c r="W12" i="4"/>
  <c r="CA12" i="4" s="1"/>
  <c r="W13" i="4"/>
  <c r="CA13" i="4" s="1"/>
  <c r="W14" i="4"/>
  <c r="CA14" i="4" s="1"/>
  <c r="W15" i="4"/>
  <c r="CA15" i="4" s="1"/>
  <c r="W16" i="4"/>
  <c r="W17" i="4"/>
  <c r="CA17" i="4" s="1"/>
  <c r="W18" i="4"/>
  <c r="W19" i="4"/>
  <c r="CA19" i="4" s="1"/>
  <c r="W20" i="4"/>
  <c r="CA20" i="4" s="1"/>
  <c r="W21" i="4"/>
  <c r="CA21" i="4" s="1"/>
  <c r="W22" i="4"/>
  <c r="W23" i="4"/>
  <c r="CA23" i="4" s="1"/>
  <c r="W24" i="4"/>
  <c r="W25" i="4"/>
  <c r="CA25" i="4" s="1"/>
  <c r="W26" i="4"/>
  <c r="CA26" i="4" s="1"/>
  <c r="W27" i="4"/>
  <c r="CA27" i="4" s="1"/>
  <c r="W28" i="4"/>
  <c r="W29" i="4"/>
  <c r="CA29" i="4" s="1"/>
  <c r="W30" i="4"/>
  <c r="CA30" i="4" s="1"/>
  <c r="W31" i="4"/>
  <c r="CA31" i="4" s="1"/>
  <c r="W32" i="4"/>
  <c r="CA32" i="4" s="1"/>
  <c r="W33" i="4"/>
  <c r="CA33" i="4" s="1"/>
  <c r="W34" i="4"/>
  <c r="W35" i="4"/>
  <c r="CA35" i="4" s="1"/>
  <c r="W36" i="4"/>
  <c r="CA36" i="4" s="1"/>
  <c r="W37" i="4"/>
  <c r="CA37" i="4" s="1"/>
  <c r="W38" i="4"/>
  <c r="CA38" i="4" s="1"/>
  <c r="W39" i="4"/>
  <c r="W40" i="4"/>
  <c r="W41" i="4"/>
  <c r="CA41" i="4" s="1"/>
  <c r="W42" i="4"/>
  <c r="CA42" i="4" s="1"/>
  <c r="W43" i="4"/>
  <c r="CA43" i="4" s="1"/>
  <c r="W44" i="4"/>
  <c r="CA44" i="4" s="1"/>
  <c r="W45" i="4"/>
  <c r="CA45" i="4" s="1"/>
  <c r="W46" i="4"/>
  <c r="W47" i="4"/>
  <c r="CA47" i="4" s="1"/>
  <c r="W48" i="4"/>
  <c r="CA48" i="4" s="1"/>
  <c r="W49" i="4"/>
  <c r="CA49" i="4" s="1"/>
  <c r="W50" i="4"/>
  <c r="CA50" i="4" s="1"/>
  <c r="W51" i="4"/>
  <c r="CA51" i="4" s="1"/>
  <c r="W52" i="4"/>
  <c r="W53" i="4"/>
  <c r="CA53" i="4" s="1"/>
  <c r="W54" i="4"/>
  <c r="CA54" i="4" s="1"/>
  <c r="W55" i="4"/>
  <c r="CA55" i="4" s="1"/>
  <c r="W56" i="4"/>
  <c r="CA56" i="4" s="1"/>
  <c r="W57" i="4"/>
  <c r="CA57" i="4" s="1"/>
  <c r="W58" i="4"/>
  <c r="W59" i="4"/>
  <c r="CA59" i="4" s="1"/>
  <c r="W60" i="4"/>
  <c r="CA60" i="4" s="1"/>
  <c r="W61" i="4"/>
  <c r="CA61" i="4" s="1"/>
  <c r="W62" i="4"/>
  <c r="CA62" i="4" s="1"/>
  <c r="W63" i="4"/>
  <c r="CA63" i="4" s="1"/>
  <c r="W64" i="4"/>
  <c r="W65" i="4"/>
  <c r="CA65" i="4" s="1"/>
  <c r="W66" i="4"/>
  <c r="CA66" i="4" s="1"/>
  <c r="W67" i="4"/>
  <c r="CA67" i="4" s="1"/>
  <c r="W68" i="4"/>
  <c r="CA68" i="4" s="1"/>
  <c r="W69" i="4"/>
  <c r="CA69" i="4" s="1"/>
  <c r="W70" i="4"/>
  <c r="W71" i="4"/>
  <c r="CA71" i="4" s="1"/>
  <c r="W72" i="4"/>
  <c r="CA72" i="4" s="1"/>
  <c r="W73" i="4"/>
  <c r="CA73" i="4" s="1"/>
  <c r="W74" i="4"/>
  <c r="CA74" i="4" s="1"/>
  <c r="W75" i="4"/>
  <c r="CA75" i="4" s="1"/>
  <c r="W76" i="4"/>
  <c r="W77" i="4"/>
  <c r="CA77" i="4" s="1"/>
  <c r="R8" i="4"/>
  <c r="R9" i="4"/>
  <c r="BV9" i="4" s="1"/>
  <c r="R10" i="4"/>
  <c r="BV10" i="4" s="1"/>
  <c r="R11" i="4"/>
  <c r="BV11" i="4" s="1"/>
  <c r="R12" i="4"/>
  <c r="R13" i="4"/>
  <c r="BV13" i="4" s="1"/>
  <c r="R14" i="4"/>
  <c r="R15" i="4"/>
  <c r="BV15" i="4" s="1"/>
  <c r="R16" i="4"/>
  <c r="BV16" i="4" s="1"/>
  <c r="R17" i="4"/>
  <c r="BV17" i="4" s="1"/>
  <c r="R18" i="4"/>
  <c r="R19" i="4"/>
  <c r="R20" i="4"/>
  <c r="BV20" i="4" s="1"/>
  <c r="R21" i="4"/>
  <c r="BV21" i="4" s="1"/>
  <c r="R22" i="4"/>
  <c r="BV22" i="4" s="1"/>
  <c r="R23" i="4"/>
  <c r="BV23" i="4" s="1"/>
  <c r="R24" i="4"/>
  <c r="R25" i="4"/>
  <c r="BV25" i="4" s="1"/>
  <c r="R26" i="4"/>
  <c r="R27" i="4"/>
  <c r="BV27" i="4" s="1"/>
  <c r="R28" i="4"/>
  <c r="BV28" i="4" s="1"/>
  <c r="R29" i="4"/>
  <c r="BV29" i="4" s="1"/>
  <c r="R30" i="4"/>
  <c r="R31" i="4"/>
  <c r="BV31" i="4" s="1"/>
  <c r="R32" i="4"/>
  <c r="R33" i="4"/>
  <c r="BV33" i="4" s="1"/>
  <c r="R34" i="4"/>
  <c r="BV34" i="4" s="1"/>
  <c r="R35" i="4"/>
  <c r="BV35" i="4" s="1"/>
  <c r="R36" i="4"/>
  <c r="R37" i="4"/>
  <c r="BV37" i="4" s="1"/>
  <c r="R38" i="4"/>
  <c r="R39" i="4"/>
  <c r="BV39" i="4" s="1"/>
  <c r="R40" i="4"/>
  <c r="BV40" i="4" s="1"/>
  <c r="R41" i="4"/>
  <c r="BV41" i="4" s="1"/>
  <c r="R42" i="4"/>
  <c r="R43" i="4"/>
  <c r="BV43" i="4" s="1"/>
  <c r="R44" i="4"/>
  <c r="R45" i="4"/>
  <c r="BV45" i="4" s="1"/>
  <c r="R46" i="4"/>
  <c r="BV46" i="4" s="1"/>
  <c r="R47" i="4"/>
  <c r="BV47" i="4" s="1"/>
  <c r="R48" i="4"/>
  <c r="R49" i="4"/>
  <c r="BV49" i="4" s="1"/>
  <c r="R50" i="4"/>
  <c r="R51" i="4"/>
  <c r="BV51" i="4" s="1"/>
  <c r="R52" i="4"/>
  <c r="BV52" i="4" s="1"/>
  <c r="R53" i="4"/>
  <c r="BV53" i="4" s="1"/>
  <c r="R54" i="4"/>
  <c r="R55" i="4"/>
  <c r="R56" i="4"/>
  <c r="R57" i="4"/>
  <c r="BV57" i="4" s="1"/>
  <c r="R58" i="4"/>
  <c r="BV58" i="4" s="1"/>
  <c r="R59" i="4"/>
  <c r="BV59" i="4" s="1"/>
  <c r="R60" i="4"/>
  <c r="R61" i="4"/>
  <c r="BV61" i="4" s="1"/>
  <c r="R62" i="4"/>
  <c r="R63" i="4"/>
  <c r="BV63" i="4" s="1"/>
  <c r="R64" i="4"/>
  <c r="BV64" i="4" s="1"/>
  <c r="R65" i="4"/>
  <c r="BV65" i="4" s="1"/>
  <c r="R66" i="4"/>
  <c r="R67" i="4"/>
  <c r="BV67" i="4" s="1"/>
  <c r="R68" i="4"/>
  <c r="R69" i="4"/>
  <c r="BV69" i="4" s="1"/>
  <c r="R70" i="4"/>
  <c r="BV70" i="4" s="1"/>
  <c r="R71" i="4"/>
  <c r="BV71" i="4" s="1"/>
  <c r="R72" i="4"/>
  <c r="R73" i="4"/>
  <c r="BV73" i="4" s="1"/>
  <c r="R74" i="4"/>
  <c r="R75" i="4"/>
  <c r="BV75" i="4" s="1"/>
  <c r="R76" i="4"/>
  <c r="BV76" i="4" s="1"/>
  <c r="R77" i="4"/>
  <c r="BV77" i="4" s="1"/>
  <c r="M8" i="4"/>
  <c r="M9" i="4"/>
  <c r="BQ9" i="4" s="1"/>
  <c r="M10" i="4"/>
  <c r="M11" i="4"/>
  <c r="BQ11" i="4" s="1"/>
  <c r="M12" i="4"/>
  <c r="BQ12" i="4" s="1"/>
  <c r="M13" i="4"/>
  <c r="M14" i="4"/>
  <c r="M15" i="4"/>
  <c r="BQ15" i="4" s="1"/>
  <c r="M16" i="4"/>
  <c r="BQ16" i="4" s="1"/>
  <c r="M17" i="4"/>
  <c r="BQ17" i="4" s="1"/>
  <c r="M18" i="4"/>
  <c r="BQ18" i="4" s="1"/>
  <c r="M19" i="4"/>
  <c r="M20" i="4"/>
  <c r="M21" i="4"/>
  <c r="BQ21" i="4" s="1"/>
  <c r="M22" i="4"/>
  <c r="M23" i="4"/>
  <c r="BQ23" i="4" s="1"/>
  <c r="M24" i="4"/>
  <c r="BQ24" i="4" s="1"/>
  <c r="M25" i="4"/>
  <c r="M26" i="4"/>
  <c r="M27" i="4"/>
  <c r="BQ27" i="4" s="1"/>
  <c r="M28" i="4"/>
  <c r="M29" i="4"/>
  <c r="BQ29" i="4" s="1"/>
  <c r="M30" i="4"/>
  <c r="BQ30" i="4" s="1"/>
  <c r="M31" i="4"/>
  <c r="M32" i="4"/>
  <c r="M33" i="4"/>
  <c r="BQ33" i="4" s="1"/>
  <c r="M34" i="4"/>
  <c r="M35" i="4"/>
  <c r="M36" i="4"/>
  <c r="BQ36" i="4" s="1"/>
  <c r="M37" i="4"/>
  <c r="M38" i="4"/>
  <c r="M39" i="4"/>
  <c r="BQ39" i="4" s="1"/>
  <c r="M40" i="4"/>
  <c r="M41" i="4"/>
  <c r="BQ41" i="4" s="1"/>
  <c r="M42" i="4"/>
  <c r="BQ42" i="4" s="1"/>
  <c r="M43" i="4"/>
  <c r="M44" i="4"/>
  <c r="M45" i="4"/>
  <c r="BQ45" i="4" s="1"/>
  <c r="M46" i="4"/>
  <c r="M47" i="4"/>
  <c r="BQ47" i="4" s="1"/>
  <c r="M48" i="4"/>
  <c r="BQ48" i="4" s="1"/>
  <c r="M49" i="4"/>
  <c r="M50" i="4"/>
  <c r="M51" i="4"/>
  <c r="BQ51" i="4" s="1"/>
  <c r="M52" i="4"/>
  <c r="M53" i="4"/>
  <c r="BQ53" i="4" s="1"/>
  <c r="M54" i="4"/>
  <c r="BQ54" i="4" s="1"/>
  <c r="M55" i="4"/>
  <c r="M56" i="4"/>
  <c r="M57" i="4"/>
  <c r="BQ57" i="4" s="1"/>
  <c r="M58" i="4"/>
  <c r="M59" i="4"/>
  <c r="BQ59" i="4" s="1"/>
  <c r="M60" i="4"/>
  <c r="BQ60" i="4" s="1"/>
  <c r="M61" i="4"/>
  <c r="M62" i="4"/>
  <c r="M63" i="4"/>
  <c r="BQ63" i="4" s="1"/>
  <c r="M64" i="4"/>
  <c r="M65" i="4"/>
  <c r="BQ65" i="4" s="1"/>
  <c r="M66" i="4"/>
  <c r="BQ66" i="4" s="1"/>
  <c r="M67" i="4"/>
  <c r="M68" i="4"/>
  <c r="M69" i="4"/>
  <c r="BQ69" i="4" s="1"/>
  <c r="M70" i="4"/>
  <c r="M71" i="4"/>
  <c r="M72" i="4"/>
  <c r="BQ72" i="4" s="1"/>
  <c r="M73" i="4"/>
  <c r="M74" i="4"/>
  <c r="M75" i="4"/>
  <c r="BQ75" i="4" s="1"/>
  <c r="M76" i="4"/>
  <c r="M77" i="4"/>
  <c r="BQ77" i="4" s="1"/>
  <c r="L9" i="4"/>
  <c r="L12" i="4"/>
  <c r="L16" i="4"/>
  <c r="BP16" i="4" s="1"/>
  <c r="L23" i="4"/>
  <c r="BP23" i="4" s="1"/>
  <c r="L27" i="4"/>
  <c r="BP27" i="4" s="1"/>
  <c r="L33" i="4"/>
  <c r="BP33" i="4" s="1"/>
  <c r="L36" i="4"/>
  <c r="L39" i="4"/>
  <c r="L42" i="4"/>
  <c r="L45" i="4"/>
  <c r="BP45" i="4" s="1"/>
  <c r="L51" i="4"/>
  <c r="BP51" i="4" s="1"/>
  <c r="L54" i="4"/>
  <c r="L57" i="4"/>
  <c r="L60" i="4"/>
  <c r="L63" i="4"/>
  <c r="BP63" i="4" s="1"/>
  <c r="L69" i="4"/>
  <c r="BP69" i="4" s="1"/>
  <c r="L72" i="4"/>
  <c r="L75" i="4"/>
  <c r="E8" i="4"/>
  <c r="E9" i="4"/>
  <c r="BI9" i="4" s="1"/>
  <c r="E10" i="4"/>
  <c r="BI10" i="4" s="1"/>
  <c r="E11" i="4"/>
  <c r="E12" i="4"/>
  <c r="BI12" i="4" s="1"/>
  <c r="E13" i="4"/>
  <c r="BI13" i="4" s="1"/>
  <c r="E14" i="4"/>
  <c r="E15" i="4"/>
  <c r="BI15" i="4" s="1"/>
  <c r="E16" i="4"/>
  <c r="BI16" i="4" s="1"/>
  <c r="E17" i="4"/>
  <c r="E18" i="4"/>
  <c r="BI18" i="4" s="1"/>
  <c r="E19" i="4"/>
  <c r="BI19" i="4" s="1"/>
  <c r="E20" i="4"/>
  <c r="E21" i="4"/>
  <c r="BI21" i="4" s="1"/>
  <c r="E22" i="4"/>
  <c r="BI22" i="4" s="1"/>
  <c r="E23" i="4"/>
  <c r="E24" i="4"/>
  <c r="BI24" i="4" s="1"/>
  <c r="E25" i="4"/>
  <c r="BI25" i="4" s="1"/>
  <c r="E26" i="4"/>
  <c r="E27" i="4"/>
  <c r="BI27" i="4" s="1"/>
  <c r="E28" i="4"/>
  <c r="BI28" i="4" s="1"/>
  <c r="E29" i="4"/>
  <c r="E30" i="4"/>
  <c r="BI30" i="4" s="1"/>
  <c r="E31" i="4"/>
  <c r="BI31" i="4" s="1"/>
  <c r="E32" i="4"/>
  <c r="E33" i="4"/>
  <c r="BI33" i="4" s="1"/>
  <c r="E34" i="4"/>
  <c r="BI34" i="4" s="1"/>
  <c r="E35" i="4"/>
  <c r="E36" i="4"/>
  <c r="BI36" i="4" s="1"/>
  <c r="E37" i="4"/>
  <c r="BI37" i="4" s="1"/>
  <c r="E38" i="4"/>
  <c r="E39" i="4"/>
  <c r="BI39" i="4" s="1"/>
  <c r="E40" i="4"/>
  <c r="BI40" i="4" s="1"/>
  <c r="E41" i="4"/>
  <c r="E42" i="4"/>
  <c r="BI42" i="4" s="1"/>
  <c r="E43" i="4"/>
  <c r="BI43" i="4" s="1"/>
  <c r="E44" i="4"/>
  <c r="E45" i="4"/>
  <c r="BI45" i="4" s="1"/>
  <c r="E46" i="4"/>
  <c r="BI46" i="4" s="1"/>
  <c r="E47" i="4"/>
  <c r="E48" i="4"/>
  <c r="BI48" i="4" s="1"/>
  <c r="E49" i="4"/>
  <c r="BI49" i="4" s="1"/>
  <c r="E50" i="4"/>
  <c r="E51" i="4"/>
  <c r="E52" i="4"/>
  <c r="BI52" i="4" s="1"/>
  <c r="E53" i="4"/>
  <c r="E54" i="4"/>
  <c r="BI54" i="4" s="1"/>
  <c r="E55" i="4"/>
  <c r="BI55" i="4" s="1"/>
  <c r="E56" i="4"/>
  <c r="E57" i="4"/>
  <c r="BI57" i="4" s="1"/>
  <c r="E58" i="4"/>
  <c r="BI58" i="4" s="1"/>
  <c r="E59" i="4"/>
  <c r="E60" i="4"/>
  <c r="BI60" i="4" s="1"/>
  <c r="E61" i="4"/>
  <c r="BI61" i="4" s="1"/>
  <c r="E62" i="4"/>
  <c r="E63" i="4"/>
  <c r="BI63" i="4" s="1"/>
  <c r="E64" i="4"/>
  <c r="BI64" i="4" s="1"/>
  <c r="E65" i="4"/>
  <c r="E66" i="4"/>
  <c r="BI66" i="4" s="1"/>
  <c r="E67" i="4"/>
  <c r="BI67" i="4" s="1"/>
  <c r="E68" i="4"/>
  <c r="E69" i="4"/>
  <c r="BI69" i="4" s="1"/>
  <c r="E70" i="4"/>
  <c r="E71" i="4"/>
  <c r="E72" i="4"/>
  <c r="BI72" i="4" s="1"/>
  <c r="E73" i="4"/>
  <c r="BI73" i="4" s="1"/>
  <c r="E74" i="4"/>
  <c r="E75" i="4"/>
  <c r="BI75" i="4" s="1"/>
  <c r="E76" i="4"/>
  <c r="BI76" i="4" s="1"/>
  <c r="E77" i="4"/>
  <c r="D9" i="4"/>
  <c r="D10" i="4"/>
  <c r="D13" i="4"/>
  <c r="D15" i="4"/>
  <c r="D16" i="4"/>
  <c r="D19" i="4"/>
  <c r="D21" i="4"/>
  <c r="D22" i="4"/>
  <c r="D25" i="4"/>
  <c r="D27" i="4"/>
  <c r="D28" i="4"/>
  <c r="D31" i="4"/>
  <c r="D33" i="4"/>
  <c r="D34" i="4"/>
  <c r="D37" i="4"/>
  <c r="D39" i="4"/>
  <c r="D40" i="4"/>
  <c r="D43" i="4"/>
  <c r="D45" i="4"/>
  <c r="D46" i="4"/>
  <c r="D49" i="4"/>
  <c r="D51" i="4"/>
  <c r="D52" i="4"/>
  <c r="D55" i="4"/>
  <c r="D57" i="4"/>
  <c r="D58" i="4"/>
  <c r="D61" i="4"/>
  <c r="D63" i="4"/>
  <c r="D64" i="4"/>
  <c r="D67" i="4"/>
  <c r="D69" i="4"/>
  <c r="D70" i="4"/>
  <c r="D73" i="4"/>
  <c r="D75" i="4"/>
  <c r="D76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X77" i="3"/>
  <c r="W12" i="3"/>
  <c r="W24" i="3"/>
  <c r="W36" i="3"/>
  <c r="W48" i="3"/>
  <c r="W60" i="3"/>
  <c r="W72" i="3"/>
  <c r="N8" i="3"/>
  <c r="N9" i="3"/>
  <c r="N10" i="3"/>
  <c r="M10" i="3" s="1"/>
  <c r="N11" i="3"/>
  <c r="N12" i="3"/>
  <c r="N13" i="3"/>
  <c r="M13" i="3" s="1"/>
  <c r="N14" i="3"/>
  <c r="N15" i="3"/>
  <c r="M15" i="3" s="1"/>
  <c r="N16" i="3"/>
  <c r="M16" i="3" s="1"/>
  <c r="N17" i="3"/>
  <c r="N18" i="3"/>
  <c r="W18" i="3" s="1"/>
  <c r="N19" i="3"/>
  <c r="M19" i="3" s="1"/>
  <c r="N20" i="3"/>
  <c r="N21" i="3"/>
  <c r="N22" i="3"/>
  <c r="M22" i="3" s="1"/>
  <c r="N23" i="3"/>
  <c r="N24" i="3"/>
  <c r="N25" i="3"/>
  <c r="M25" i="3" s="1"/>
  <c r="N26" i="3"/>
  <c r="N27" i="3"/>
  <c r="N28" i="3"/>
  <c r="M28" i="3" s="1"/>
  <c r="N29" i="3"/>
  <c r="N30" i="3"/>
  <c r="W30" i="3" s="1"/>
  <c r="N31" i="3"/>
  <c r="M31" i="3" s="1"/>
  <c r="N32" i="3"/>
  <c r="N33" i="3"/>
  <c r="M33" i="3" s="1"/>
  <c r="N34" i="3"/>
  <c r="M34" i="3" s="1"/>
  <c r="N35" i="3"/>
  <c r="N36" i="3"/>
  <c r="N37" i="3"/>
  <c r="M37" i="3" s="1"/>
  <c r="V37" i="3" s="1"/>
  <c r="N38" i="3"/>
  <c r="N39" i="3"/>
  <c r="N40" i="3"/>
  <c r="M40" i="3" s="1"/>
  <c r="N41" i="3"/>
  <c r="N42" i="3"/>
  <c r="W42" i="3" s="1"/>
  <c r="N43" i="3"/>
  <c r="M43" i="3" s="1"/>
  <c r="N44" i="3"/>
  <c r="N45" i="3"/>
  <c r="N46" i="3"/>
  <c r="M46" i="3" s="1"/>
  <c r="N47" i="3"/>
  <c r="N48" i="3"/>
  <c r="N49" i="3"/>
  <c r="M49" i="3" s="1"/>
  <c r="N50" i="3"/>
  <c r="N51" i="3"/>
  <c r="M51" i="3" s="1"/>
  <c r="N52" i="3"/>
  <c r="M52" i="3" s="1"/>
  <c r="N53" i="3"/>
  <c r="N54" i="3"/>
  <c r="W54" i="3" s="1"/>
  <c r="N55" i="3"/>
  <c r="M55" i="3" s="1"/>
  <c r="N56" i="3"/>
  <c r="N57" i="3"/>
  <c r="N58" i="3"/>
  <c r="M58" i="3" s="1"/>
  <c r="N59" i="3"/>
  <c r="N60" i="3"/>
  <c r="N61" i="3"/>
  <c r="M61" i="3" s="1"/>
  <c r="N62" i="3"/>
  <c r="N63" i="3"/>
  <c r="N64" i="3"/>
  <c r="M64" i="3" s="1"/>
  <c r="N65" i="3"/>
  <c r="N66" i="3"/>
  <c r="W66" i="3" s="1"/>
  <c r="N67" i="3"/>
  <c r="M67" i="3" s="1"/>
  <c r="N68" i="3"/>
  <c r="N69" i="3"/>
  <c r="M69" i="3" s="1"/>
  <c r="N70" i="3"/>
  <c r="M70" i="3" s="1"/>
  <c r="N71" i="3"/>
  <c r="N72" i="3"/>
  <c r="N73" i="3"/>
  <c r="M73" i="3" s="1"/>
  <c r="V73" i="3" s="1"/>
  <c r="N74" i="3"/>
  <c r="N75" i="3"/>
  <c r="N76" i="3"/>
  <c r="M76" i="3" s="1"/>
  <c r="N77" i="3"/>
  <c r="M8" i="3"/>
  <c r="M9" i="3"/>
  <c r="M11" i="3"/>
  <c r="M12" i="3"/>
  <c r="M14" i="3"/>
  <c r="M17" i="3"/>
  <c r="M18" i="3"/>
  <c r="M20" i="3"/>
  <c r="M21" i="3"/>
  <c r="M23" i="3"/>
  <c r="M24" i="3"/>
  <c r="M26" i="3"/>
  <c r="M27" i="3"/>
  <c r="M29" i="3"/>
  <c r="M30" i="3"/>
  <c r="M32" i="3"/>
  <c r="M35" i="3"/>
  <c r="M36" i="3"/>
  <c r="M38" i="3"/>
  <c r="M39" i="3"/>
  <c r="M41" i="3"/>
  <c r="M42" i="3"/>
  <c r="M44" i="3"/>
  <c r="M45" i="3"/>
  <c r="M47" i="3"/>
  <c r="M48" i="3"/>
  <c r="M50" i="3"/>
  <c r="M53" i="3"/>
  <c r="M54" i="3"/>
  <c r="M56" i="3"/>
  <c r="M57" i="3"/>
  <c r="M59" i="3"/>
  <c r="M60" i="3"/>
  <c r="M62" i="3"/>
  <c r="M63" i="3"/>
  <c r="M65" i="3"/>
  <c r="M66" i="3"/>
  <c r="M68" i="3"/>
  <c r="M71" i="3"/>
  <c r="M72" i="3"/>
  <c r="M74" i="3"/>
  <c r="M75" i="3"/>
  <c r="M77" i="3"/>
  <c r="E8" i="3"/>
  <c r="W8" i="3" s="1"/>
  <c r="E9" i="3"/>
  <c r="E10" i="3"/>
  <c r="E11" i="3"/>
  <c r="E12" i="3"/>
  <c r="E13" i="3"/>
  <c r="W13" i="3" s="1"/>
  <c r="E14" i="3"/>
  <c r="W14" i="3" s="1"/>
  <c r="E15" i="3"/>
  <c r="E16" i="3"/>
  <c r="E17" i="3"/>
  <c r="E18" i="3"/>
  <c r="E19" i="3"/>
  <c r="W19" i="3" s="1"/>
  <c r="E20" i="3"/>
  <c r="W20" i="3" s="1"/>
  <c r="E21" i="3"/>
  <c r="E22" i="3"/>
  <c r="E23" i="3"/>
  <c r="E24" i="3"/>
  <c r="E25" i="3"/>
  <c r="W25" i="3" s="1"/>
  <c r="E26" i="3"/>
  <c r="W26" i="3" s="1"/>
  <c r="E27" i="3"/>
  <c r="E28" i="3"/>
  <c r="E29" i="3"/>
  <c r="E30" i="3"/>
  <c r="E31" i="3"/>
  <c r="W31" i="3" s="1"/>
  <c r="E32" i="3"/>
  <c r="W32" i="3" s="1"/>
  <c r="E33" i="3"/>
  <c r="E34" i="3"/>
  <c r="E35" i="3"/>
  <c r="E36" i="3"/>
  <c r="E37" i="3"/>
  <c r="W37" i="3" s="1"/>
  <c r="E38" i="3"/>
  <c r="E39" i="3"/>
  <c r="E40" i="3"/>
  <c r="E41" i="3"/>
  <c r="E42" i="3"/>
  <c r="E43" i="3"/>
  <c r="W43" i="3" s="1"/>
  <c r="E44" i="3"/>
  <c r="E45" i="3"/>
  <c r="E46" i="3"/>
  <c r="E47" i="3"/>
  <c r="E48" i="3"/>
  <c r="E49" i="3"/>
  <c r="W49" i="3" s="1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D67" i="3" s="1"/>
  <c r="E68" i="3"/>
  <c r="E69" i="3"/>
  <c r="E70" i="3"/>
  <c r="E71" i="3"/>
  <c r="E72" i="3"/>
  <c r="E73" i="3"/>
  <c r="E74" i="3"/>
  <c r="E75" i="3"/>
  <c r="E76" i="3"/>
  <c r="E77" i="3"/>
  <c r="D9" i="3"/>
  <c r="D10" i="3"/>
  <c r="V10" i="3" s="1"/>
  <c r="D12" i="3"/>
  <c r="D15" i="3"/>
  <c r="V15" i="3" s="1"/>
  <c r="D16" i="3"/>
  <c r="V16" i="3" s="1"/>
  <c r="D18" i="3"/>
  <c r="D19" i="3"/>
  <c r="D21" i="3"/>
  <c r="V21" i="3" s="1"/>
  <c r="D22" i="3"/>
  <c r="D24" i="3"/>
  <c r="D27" i="3"/>
  <c r="D28" i="3"/>
  <c r="V28" i="3" s="1"/>
  <c r="D30" i="3"/>
  <c r="V30" i="3" s="1"/>
  <c r="D33" i="3"/>
  <c r="D34" i="3"/>
  <c r="V34" i="3" s="1"/>
  <c r="D36" i="3"/>
  <c r="V36" i="3" s="1"/>
  <c r="D37" i="3"/>
  <c r="D39" i="3"/>
  <c r="V39" i="3" s="1"/>
  <c r="D40" i="3"/>
  <c r="D42" i="3"/>
  <c r="V42" i="3" s="1"/>
  <c r="D45" i="3"/>
  <c r="D46" i="3"/>
  <c r="V46" i="3" s="1"/>
  <c r="D48" i="3"/>
  <c r="V48" i="3" s="1"/>
  <c r="D51" i="3"/>
  <c r="V51" i="3" s="1"/>
  <c r="D52" i="3"/>
  <c r="V52" i="3" s="1"/>
  <c r="D54" i="3"/>
  <c r="V54" i="3" s="1"/>
  <c r="D55" i="3"/>
  <c r="V55" i="3" s="1"/>
  <c r="D57" i="3"/>
  <c r="V57" i="3" s="1"/>
  <c r="D58" i="3"/>
  <c r="D60" i="3"/>
  <c r="V60" i="3" s="1"/>
  <c r="D63" i="3"/>
  <c r="D64" i="3"/>
  <c r="V64" i="3" s="1"/>
  <c r="D66" i="3"/>
  <c r="V66" i="3" s="1"/>
  <c r="D69" i="3"/>
  <c r="V69" i="3" s="1"/>
  <c r="D70" i="3"/>
  <c r="V70" i="3" s="1"/>
  <c r="D72" i="3"/>
  <c r="V72" i="3" s="1"/>
  <c r="D73" i="3"/>
  <c r="D75" i="3"/>
  <c r="V75" i="3" s="1"/>
  <c r="D76" i="3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I21" i="2"/>
  <c r="DI22" i="2"/>
  <c r="DI23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H21" i="2"/>
  <c r="DH22" i="2"/>
  <c r="DH23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F21" i="2"/>
  <c r="DF22" i="2"/>
  <c r="DF23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E21" i="2"/>
  <c r="DE22" i="2"/>
  <c r="DE23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D21" i="2"/>
  <c r="DD22" i="2"/>
  <c r="DD23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C21" i="2"/>
  <c r="DC22" i="2"/>
  <c r="DC23" i="2"/>
  <c r="DB17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DA21" i="2"/>
  <c r="DA22" i="2"/>
  <c r="DA23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Z21" i="2"/>
  <c r="CZ22" i="2"/>
  <c r="CZ23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Y21" i="2"/>
  <c r="CY22" i="2"/>
  <c r="CY23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X21" i="2"/>
  <c r="CX22" i="2"/>
  <c r="CX23" i="2"/>
  <c r="CW14" i="2"/>
  <c r="CW23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V21" i="2"/>
  <c r="CV22" i="2"/>
  <c r="CV23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U21" i="2"/>
  <c r="CU22" i="2"/>
  <c r="CU23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T21" i="2"/>
  <c r="CT22" i="2"/>
  <c r="CT23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S21" i="2"/>
  <c r="CS22" i="2"/>
  <c r="CS23" i="2"/>
  <c r="CR10" i="2"/>
  <c r="CR19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O21" i="2"/>
  <c r="CO22" i="2"/>
  <c r="CO23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N21" i="2"/>
  <c r="CN22" i="2"/>
  <c r="CN23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M21" i="2"/>
  <c r="CM22" i="2"/>
  <c r="CM23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L21" i="2"/>
  <c r="CL22" i="2"/>
  <c r="CL23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CK21" i="2"/>
  <c r="CK22" i="2"/>
  <c r="CK23" i="2"/>
  <c r="CJ11" i="2"/>
  <c r="CJ20" i="2"/>
  <c r="CI13" i="2"/>
  <c r="BZ8" i="2"/>
  <c r="DB8" i="2" s="1"/>
  <c r="BZ9" i="2"/>
  <c r="DB9" i="2" s="1"/>
  <c r="BZ10" i="2"/>
  <c r="BZ11" i="2"/>
  <c r="DB11" i="2" s="1"/>
  <c r="BZ12" i="2"/>
  <c r="DB12" i="2" s="1"/>
  <c r="BZ13" i="2"/>
  <c r="BZ14" i="2"/>
  <c r="BZ15" i="2"/>
  <c r="DB15" i="2" s="1"/>
  <c r="BZ16" i="2"/>
  <c r="BZ17" i="2"/>
  <c r="BZ18" i="2"/>
  <c r="DB18" i="2" s="1"/>
  <c r="BZ19" i="2"/>
  <c r="BZ20" i="2"/>
  <c r="BZ21" i="2"/>
  <c r="DB21" i="2" s="1"/>
  <c r="BZ22" i="2"/>
  <c r="BZ23" i="2"/>
  <c r="DB23" i="2" s="1"/>
  <c r="BU8" i="2"/>
  <c r="BU9" i="2"/>
  <c r="BU10" i="2"/>
  <c r="CW10" i="2" s="1"/>
  <c r="BU11" i="2"/>
  <c r="BO11" i="2" s="1"/>
  <c r="BU12" i="2"/>
  <c r="BU13" i="2"/>
  <c r="CW13" i="2" s="1"/>
  <c r="BU14" i="2"/>
  <c r="BU15" i="2"/>
  <c r="BU16" i="2"/>
  <c r="CW16" i="2" s="1"/>
  <c r="BU17" i="2"/>
  <c r="CW17" i="2" s="1"/>
  <c r="BU18" i="2"/>
  <c r="BU19" i="2"/>
  <c r="CW19" i="2" s="1"/>
  <c r="BU20" i="2"/>
  <c r="CW20" i="2" s="1"/>
  <c r="BU21" i="2"/>
  <c r="BU22" i="2"/>
  <c r="CW22" i="2" s="1"/>
  <c r="BU23" i="2"/>
  <c r="BO23" i="2" s="1"/>
  <c r="BP8" i="2"/>
  <c r="BP9" i="2"/>
  <c r="CR9" i="2" s="1"/>
  <c r="BP10" i="2"/>
  <c r="BP11" i="2"/>
  <c r="BP12" i="2"/>
  <c r="BP13" i="2"/>
  <c r="BO13" i="2" s="1"/>
  <c r="CH13" i="2" s="1"/>
  <c r="BP14" i="2"/>
  <c r="BP15" i="2"/>
  <c r="CR15" i="2" s="1"/>
  <c r="BP16" i="2"/>
  <c r="BP17" i="2"/>
  <c r="BP18" i="2"/>
  <c r="BP19" i="2"/>
  <c r="BO19" i="2" s="1"/>
  <c r="CH19" i="2" s="1"/>
  <c r="BP20" i="2"/>
  <c r="BP21" i="2"/>
  <c r="CR21" i="2" s="1"/>
  <c r="BP22" i="2"/>
  <c r="BP23" i="2"/>
  <c r="BO8" i="2"/>
  <c r="BO9" i="2"/>
  <c r="CH9" i="2" s="1"/>
  <c r="BO17" i="2"/>
  <c r="BO21" i="2"/>
  <c r="CH21" i="2" s="1"/>
  <c r="BH8" i="2"/>
  <c r="BG8" i="2" s="1"/>
  <c r="BH9" i="2"/>
  <c r="BH10" i="2"/>
  <c r="BG10" i="2" s="1"/>
  <c r="CI10" i="2" s="1"/>
  <c r="BH11" i="2"/>
  <c r="BG11" i="2" s="1"/>
  <c r="BH12" i="2"/>
  <c r="BH13" i="2"/>
  <c r="BH14" i="2"/>
  <c r="BG14" i="2" s="1"/>
  <c r="BH15" i="2"/>
  <c r="BH16" i="2"/>
  <c r="BG16" i="2" s="1"/>
  <c r="CI16" i="2" s="1"/>
  <c r="BH17" i="2"/>
  <c r="BG17" i="2" s="1"/>
  <c r="BH18" i="2"/>
  <c r="BH19" i="2"/>
  <c r="BH20" i="2"/>
  <c r="BG20" i="2" s="1"/>
  <c r="CI20" i="2" s="1"/>
  <c r="BH21" i="2"/>
  <c r="BH22" i="2"/>
  <c r="BH23" i="2"/>
  <c r="BG23" i="2" s="1"/>
  <c r="BG9" i="2"/>
  <c r="BG12" i="2"/>
  <c r="BG13" i="2"/>
  <c r="BG15" i="2"/>
  <c r="BG18" i="2"/>
  <c r="BG19" i="2"/>
  <c r="CI19" i="2" s="1"/>
  <c r="BG21" i="2"/>
  <c r="BG22" i="2"/>
  <c r="CI22" i="2" s="1"/>
  <c r="AX8" i="2"/>
  <c r="AX9" i="2"/>
  <c r="AX10" i="2"/>
  <c r="DB10" i="2" s="1"/>
  <c r="AX11" i="2"/>
  <c r="AX12" i="2"/>
  <c r="AX13" i="2"/>
  <c r="DB13" i="2" s="1"/>
  <c r="AX14" i="2"/>
  <c r="AX15" i="2"/>
  <c r="AX16" i="2"/>
  <c r="DB16" i="2" s="1"/>
  <c r="AX17" i="2"/>
  <c r="AX18" i="2"/>
  <c r="AX19" i="2"/>
  <c r="DB19" i="2" s="1"/>
  <c r="AX20" i="2"/>
  <c r="AX21" i="2"/>
  <c r="AX22" i="2"/>
  <c r="DB22" i="2" s="1"/>
  <c r="AX23" i="2"/>
  <c r="AS8" i="2"/>
  <c r="CW8" i="2" s="1"/>
  <c r="AS9" i="2"/>
  <c r="AS10" i="2"/>
  <c r="AS11" i="2"/>
  <c r="AS12" i="2"/>
  <c r="CW12" i="2" s="1"/>
  <c r="AS13" i="2"/>
  <c r="AS14" i="2"/>
  <c r="AS15" i="2"/>
  <c r="AS16" i="2"/>
  <c r="AS17" i="2"/>
  <c r="AS18" i="2"/>
  <c r="CW18" i="2" s="1"/>
  <c r="AS19" i="2"/>
  <c r="AS20" i="2"/>
  <c r="AS21" i="2"/>
  <c r="AS22" i="2"/>
  <c r="AS23" i="2"/>
  <c r="AN8" i="2"/>
  <c r="AN9" i="2"/>
  <c r="AN10" i="2"/>
  <c r="AN11" i="2"/>
  <c r="AM11" i="2" s="1"/>
  <c r="BF11" i="2" s="1"/>
  <c r="AN12" i="2"/>
  <c r="AM12" i="2" s="1"/>
  <c r="AN13" i="2"/>
  <c r="AN14" i="2"/>
  <c r="AN15" i="2"/>
  <c r="AN16" i="2"/>
  <c r="AN17" i="2"/>
  <c r="AM17" i="2" s="1"/>
  <c r="BF17" i="2" s="1"/>
  <c r="AN18" i="2"/>
  <c r="AM18" i="2" s="1"/>
  <c r="AN19" i="2"/>
  <c r="AN20" i="2"/>
  <c r="AN21" i="2"/>
  <c r="AN22" i="2"/>
  <c r="AN23" i="2"/>
  <c r="AM23" i="2" s="1"/>
  <c r="BF23" i="2" s="1"/>
  <c r="AM8" i="2"/>
  <c r="BF8" i="2" s="1"/>
  <c r="AM10" i="2"/>
  <c r="AM13" i="2"/>
  <c r="BF13" i="2" s="1"/>
  <c r="AM14" i="2"/>
  <c r="BF14" i="2" s="1"/>
  <c r="AM16" i="2"/>
  <c r="AM19" i="2"/>
  <c r="BF19" i="2" s="1"/>
  <c r="AM20" i="2"/>
  <c r="BF20" i="2" s="1"/>
  <c r="AM22" i="2"/>
  <c r="AF8" i="2"/>
  <c r="AF9" i="2"/>
  <c r="AF10" i="2"/>
  <c r="AE10" i="2" s="1"/>
  <c r="AF11" i="2"/>
  <c r="AF12" i="2"/>
  <c r="CJ12" i="2" s="1"/>
  <c r="AF13" i="2"/>
  <c r="AF14" i="2"/>
  <c r="AF15" i="2"/>
  <c r="AF16" i="2"/>
  <c r="AE16" i="2" s="1"/>
  <c r="AF17" i="2"/>
  <c r="AF18" i="2"/>
  <c r="AE18" i="2" s="1"/>
  <c r="AF19" i="2"/>
  <c r="AF20" i="2"/>
  <c r="AF21" i="2"/>
  <c r="AF22" i="2"/>
  <c r="AE22" i="2" s="1"/>
  <c r="AF23" i="2"/>
  <c r="AE8" i="2"/>
  <c r="CI8" i="2" s="1"/>
  <c r="AE11" i="2"/>
  <c r="AE13" i="2"/>
  <c r="AE14" i="2"/>
  <c r="CI14" i="2" s="1"/>
  <c r="AE17" i="2"/>
  <c r="CI17" i="2" s="1"/>
  <c r="AE19" i="2"/>
  <c r="AE20" i="2"/>
  <c r="AE23" i="2"/>
  <c r="CI23" i="2" s="1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W9" i="2"/>
  <c r="W15" i="2"/>
  <c r="W21" i="2"/>
  <c r="N8" i="2"/>
  <c r="M8" i="2" s="1"/>
  <c r="N9" i="2"/>
  <c r="N10" i="2"/>
  <c r="W10" i="2" s="1"/>
  <c r="N11" i="2"/>
  <c r="N12" i="2"/>
  <c r="N13" i="2"/>
  <c r="M13" i="2" s="1"/>
  <c r="N14" i="2"/>
  <c r="M14" i="2" s="1"/>
  <c r="N15" i="2"/>
  <c r="N16" i="2"/>
  <c r="W16" i="2" s="1"/>
  <c r="N17" i="2"/>
  <c r="N18" i="2"/>
  <c r="N19" i="2"/>
  <c r="M19" i="2" s="1"/>
  <c r="N20" i="2"/>
  <c r="M20" i="2" s="1"/>
  <c r="N21" i="2"/>
  <c r="N22" i="2"/>
  <c r="W22" i="2" s="1"/>
  <c r="N23" i="2"/>
  <c r="M9" i="2"/>
  <c r="M10" i="2"/>
  <c r="M11" i="2"/>
  <c r="M12" i="2"/>
  <c r="M15" i="2"/>
  <c r="M16" i="2"/>
  <c r="M17" i="2"/>
  <c r="M18" i="2"/>
  <c r="M21" i="2"/>
  <c r="M22" i="2"/>
  <c r="M23" i="2"/>
  <c r="E8" i="2"/>
  <c r="W8" i="2" s="1"/>
  <c r="E9" i="2"/>
  <c r="E10" i="2"/>
  <c r="E11" i="2"/>
  <c r="E12" i="2"/>
  <c r="W12" i="2" s="1"/>
  <c r="E13" i="2"/>
  <c r="W13" i="2" s="1"/>
  <c r="E14" i="2"/>
  <c r="W14" i="2" s="1"/>
  <c r="E15" i="2"/>
  <c r="E16" i="2"/>
  <c r="E17" i="2"/>
  <c r="E18" i="2"/>
  <c r="W18" i="2" s="1"/>
  <c r="E19" i="2"/>
  <c r="W19" i="2" s="1"/>
  <c r="E20" i="2"/>
  <c r="W20" i="2" s="1"/>
  <c r="E21" i="2"/>
  <c r="E22" i="2"/>
  <c r="E23" i="2"/>
  <c r="D8" i="2"/>
  <c r="D9" i="2"/>
  <c r="V9" i="2" s="1"/>
  <c r="D10" i="2"/>
  <c r="V10" i="2" s="1"/>
  <c r="D13" i="2"/>
  <c r="D14" i="2"/>
  <c r="V14" i="2" s="1"/>
  <c r="D15" i="2"/>
  <c r="D16" i="2"/>
  <c r="V16" i="2" s="1"/>
  <c r="D19" i="2"/>
  <c r="V19" i="2" s="1"/>
  <c r="D20" i="2"/>
  <c r="D21" i="2"/>
  <c r="D22" i="2"/>
  <c r="V22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I51" i="1"/>
  <c r="DI52" i="1"/>
  <c r="DI53" i="1"/>
  <c r="DI54" i="1"/>
  <c r="DI55" i="1"/>
  <c r="DI56" i="1"/>
  <c r="DI57" i="1"/>
  <c r="DI58" i="1"/>
  <c r="DI59" i="1"/>
  <c r="DI60" i="1"/>
  <c r="DI61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H51" i="1"/>
  <c r="DH52" i="1"/>
  <c r="DH53" i="1"/>
  <c r="DH54" i="1"/>
  <c r="DH55" i="1"/>
  <c r="DH56" i="1"/>
  <c r="DH57" i="1"/>
  <c r="DH58" i="1"/>
  <c r="DH59" i="1"/>
  <c r="DH60" i="1"/>
  <c r="DH61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F51" i="1"/>
  <c r="DF52" i="1"/>
  <c r="DF53" i="1"/>
  <c r="DF54" i="1"/>
  <c r="DF55" i="1"/>
  <c r="DF56" i="1"/>
  <c r="DF57" i="1"/>
  <c r="DF58" i="1"/>
  <c r="DF59" i="1"/>
  <c r="DF60" i="1"/>
  <c r="DF61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D51" i="1"/>
  <c r="DD52" i="1"/>
  <c r="DD53" i="1"/>
  <c r="DD54" i="1"/>
  <c r="DD55" i="1"/>
  <c r="DD56" i="1"/>
  <c r="DD57" i="1"/>
  <c r="DD58" i="1"/>
  <c r="DD59" i="1"/>
  <c r="DD60" i="1"/>
  <c r="DD61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C51" i="1"/>
  <c r="DC52" i="1"/>
  <c r="DC53" i="1"/>
  <c r="DC54" i="1"/>
  <c r="DC55" i="1"/>
  <c r="DC56" i="1"/>
  <c r="DC57" i="1"/>
  <c r="DC58" i="1"/>
  <c r="DC59" i="1"/>
  <c r="DC60" i="1"/>
  <c r="DC61" i="1"/>
  <c r="DB39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X51" i="1"/>
  <c r="CX52" i="1"/>
  <c r="CX53" i="1"/>
  <c r="CX54" i="1"/>
  <c r="CX55" i="1"/>
  <c r="CX56" i="1"/>
  <c r="CX57" i="1"/>
  <c r="CX58" i="1"/>
  <c r="CX59" i="1"/>
  <c r="CX60" i="1"/>
  <c r="CX61" i="1"/>
  <c r="CW21" i="1"/>
  <c r="CW57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V51" i="1"/>
  <c r="CV52" i="1"/>
  <c r="CV53" i="1"/>
  <c r="CV54" i="1"/>
  <c r="CV55" i="1"/>
  <c r="CV56" i="1"/>
  <c r="CV57" i="1"/>
  <c r="CV58" i="1"/>
  <c r="CV59" i="1"/>
  <c r="CV60" i="1"/>
  <c r="CV61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U51" i="1"/>
  <c r="CU52" i="1"/>
  <c r="CU53" i="1"/>
  <c r="CU54" i="1"/>
  <c r="CU55" i="1"/>
  <c r="CU56" i="1"/>
  <c r="CU57" i="1"/>
  <c r="CU58" i="1"/>
  <c r="CU59" i="1"/>
  <c r="CU60" i="1"/>
  <c r="CU61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T51" i="1"/>
  <c r="CT52" i="1"/>
  <c r="CT53" i="1"/>
  <c r="CT54" i="1"/>
  <c r="CT55" i="1"/>
  <c r="CT56" i="1"/>
  <c r="CT57" i="1"/>
  <c r="CT58" i="1"/>
  <c r="CT59" i="1"/>
  <c r="CT60" i="1"/>
  <c r="CT61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R39" i="1"/>
  <c r="CQ21" i="1"/>
  <c r="CQ57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P51" i="1"/>
  <c r="CP52" i="1"/>
  <c r="CP53" i="1"/>
  <c r="CP54" i="1"/>
  <c r="CP55" i="1"/>
  <c r="CP56" i="1"/>
  <c r="CP57" i="1"/>
  <c r="CP58" i="1"/>
  <c r="CP59" i="1"/>
  <c r="CP60" i="1"/>
  <c r="CP61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N51" i="1"/>
  <c r="CN52" i="1"/>
  <c r="CN53" i="1"/>
  <c r="CN54" i="1"/>
  <c r="CN55" i="1"/>
  <c r="CN56" i="1"/>
  <c r="CN57" i="1"/>
  <c r="CN58" i="1"/>
  <c r="CN59" i="1"/>
  <c r="CN60" i="1"/>
  <c r="CN61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55" i="1"/>
  <c r="CL56" i="1"/>
  <c r="CL57" i="1"/>
  <c r="CL58" i="1"/>
  <c r="CL59" i="1"/>
  <c r="CL60" i="1"/>
  <c r="CL61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J22" i="1"/>
  <c r="CJ36" i="1"/>
  <c r="CJ48" i="1"/>
  <c r="CJ60" i="1"/>
  <c r="CI18" i="1"/>
  <c r="CI30" i="1"/>
  <c r="CI42" i="1"/>
  <c r="CI54" i="1"/>
  <c r="CH9" i="1"/>
  <c r="CH12" i="1"/>
  <c r="CH18" i="1"/>
  <c r="CH21" i="1"/>
  <c r="CH24" i="1"/>
  <c r="CH30" i="1"/>
  <c r="CH33" i="1"/>
  <c r="CH36" i="1"/>
  <c r="CH42" i="1"/>
  <c r="CH45" i="1"/>
  <c r="CH48" i="1"/>
  <c r="CH54" i="1"/>
  <c r="CH57" i="1"/>
  <c r="CH60" i="1"/>
  <c r="BZ8" i="1"/>
  <c r="BZ9" i="1"/>
  <c r="DB9" i="1" s="1"/>
  <c r="BZ10" i="1"/>
  <c r="BZ11" i="1"/>
  <c r="BZ12" i="1"/>
  <c r="BZ13" i="1"/>
  <c r="BZ14" i="1"/>
  <c r="BZ15" i="1"/>
  <c r="DB15" i="1" s="1"/>
  <c r="BZ16" i="1"/>
  <c r="BZ17" i="1"/>
  <c r="BZ18" i="1"/>
  <c r="BZ19" i="1"/>
  <c r="BZ20" i="1"/>
  <c r="BZ21" i="1"/>
  <c r="BZ22" i="1"/>
  <c r="BZ23" i="1"/>
  <c r="BZ24" i="1"/>
  <c r="BZ25" i="1"/>
  <c r="BZ26" i="1"/>
  <c r="BZ27" i="1"/>
  <c r="BZ28" i="1"/>
  <c r="BZ29" i="1"/>
  <c r="BZ30" i="1"/>
  <c r="BZ31" i="1"/>
  <c r="BZ32" i="1"/>
  <c r="BZ33" i="1"/>
  <c r="DB33" i="1" s="1"/>
  <c r="BZ34" i="1"/>
  <c r="BZ35" i="1"/>
  <c r="BZ36" i="1"/>
  <c r="BZ37" i="1"/>
  <c r="BZ38" i="1"/>
  <c r="BZ39" i="1"/>
  <c r="BZ40" i="1"/>
  <c r="BZ41" i="1"/>
  <c r="BZ42" i="1"/>
  <c r="BZ43" i="1"/>
  <c r="BZ44" i="1"/>
  <c r="BZ45" i="1"/>
  <c r="DB45" i="1" s="1"/>
  <c r="BZ46" i="1"/>
  <c r="BZ47" i="1"/>
  <c r="BZ48" i="1"/>
  <c r="BZ49" i="1"/>
  <c r="BZ50" i="1"/>
  <c r="BZ51" i="1"/>
  <c r="DB51" i="1" s="1"/>
  <c r="BZ52" i="1"/>
  <c r="BZ53" i="1"/>
  <c r="BZ54" i="1"/>
  <c r="BZ55" i="1"/>
  <c r="BZ56" i="1"/>
  <c r="BZ57" i="1"/>
  <c r="BZ58" i="1"/>
  <c r="BZ59" i="1"/>
  <c r="BZ60" i="1"/>
  <c r="BZ61" i="1"/>
  <c r="BU8" i="1"/>
  <c r="BU9" i="1"/>
  <c r="BU10" i="1"/>
  <c r="BU11" i="1"/>
  <c r="BU12" i="1"/>
  <c r="BU13" i="1"/>
  <c r="BU14" i="1"/>
  <c r="BU15" i="1"/>
  <c r="CW15" i="1" s="1"/>
  <c r="BU16" i="1"/>
  <c r="BU17" i="1"/>
  <c r="BU18" i="1"/>
  <c r="BU19" i="1"/>
  <c r="BU20" i="1"/>
  <c r="BU21" i="1"/>
  <c r="BU22" i="1"/>
  <c r="BU23" i="1"/>
  <c r="BU24" i="1"/>
  <c r="BU25" i="1"/>
  <c r="BU26" i="1"/>
  <c r="BU27" i="1"/>
  <c r="CW27" i="1" s="1"/>
  <c r="BU28" i="1"/>
  <c r="BU29" i="1"/>
  <c r="BU30" i="1"/>
  <c r="BU31" i="1"/>
  <c r="BU32" i="1"/>
  <c r="BU33" i="1"/>
  <c r="CW33" i="1" s="1"/>
  <c r="BU34" i="1"/>
  <c r="BU35" i="1"/>
  <c r="BU36" i="1"/>
  <c r="BU37" i="1"/>
  <c r="BU38" i="1"/>
  <c r="BU39" i="1"/>
  <c r="BU40" i="1"/>
  <c r="BU41" i="1"/>
  <c r="BU42" i="1"/>
  <c r="BU43" i="1"/>
  <c r="BU44" i="1"/>
  <c r="BU45" i="1"/>
  <c r="BU46" i="1"/>
  <c r="BU47" i="1"/>
  <c r="BU48" i="1"/>
  <c r="BU49" i="1"/>
  <c r="BU50" i="1"/>
  <c r="BU51" i="1"/>
  <c r="CW51" i="1" s="1"/>
  <c r="BU52" i="1"/>
  <c r="BU53" i="1"/>
  <c r="BU54" i="1"/>
  <c r="BU55" i="1"/>
  <c r="BU56" i="1"/>
  <c r="BU57" i="1"/>
  <c r="BU58" i="1"/>
  <c r="BU59" i="1"/>
  <c r="BU60" i="1"/>
  <c r="BU61" i="1"/>
  <c r="BP8" i="1"/>
  <c r="BP9" i="1"/>
  <c r="CR9" i="1" s="1"/>
  <c r="BP10" i="1"/>
  <c r="BP11" i="1"/>
  <c r="BP12" i="1"/>
  <c r="BP13" i="1"/>
  <c r="BP14" i="1"/>
  <c r="BP15" i="1"/>
  <c r="CR15" i="1" s="1"/>
  <c r="BP16" i="1"/>
  <c r="BP17" i="1"/>
  <c r="BP18" i="1"/>
  <c r="BP19" i="1"/>
  <c r="BP20" i="1"/>
  <c r="BP21" i="1"/>
  <c r="BP22" i="1"/>
  <c r="BP23" i="1"/>
  <c r="BP24" i="1"/>
  <c r="BP25" i="1"/>
  <c r="BP26" i="1"/>
  <c r="BP27" i="1"/>
  <c r="BP28" i="1"/>
  <c r="BP29" i="1"/>
  <c r="BP30" i="1"/>
  <c r="BP31" i="1"/>
  <c r="BP32" i="1"/>
  <c r="BP33" i="1"/>
  <c r="CR33" i="1" s="1"/>
  <c r="BP34" i="1"/>
  <c r="BP35" i="1"/>
  <c r="BP36" i="1"/>
  <c r="BP37" i="1"/>
  <c r="BP38" i="1"/>
  <c r="BP39" i="1"/>
  <c r="BP40" i="1"/>
  <c r="BP41" i="1"/>
  <c r="BP42" i="1"/>
  <c r="BP43" i="1"/>
  <c r="BP44" i="1"/>
  <c r="BP45" i="1"/>
  <c r="CR45" i="1" s="1"/>
  <c r="BP46" i="1"/>
  <c r="BP47" i="1"/>
  <c r="BP48" i="1"/>
  <c r="BP49" i="1"/>
  <c r="BP50" i="1"/>
  <c r="BP51" i="1"/>
  <c r="CR51" i="1" s="1"/>
  <c r="BP52" i="1"/>
  <c r="BP53" i="1"/>
  <c r="BP54" i="1"/>
  <c r="BP55" i="1"/>
  <c r="BP56" i="1"/>
  <c r="BP57" i="1"/>
  <c r="BP58" i="1"/>
  <c r="BP59" i="1"/>
  <c r="BP60" i="1"/>
  <c r="BP61" i="1"/>
  <c r="BO8" i="1"/>
  <c r="BO9" i="1"/>
  <c r="BO10" i="1"/>
  <c r="CH10" i="1" s="1"/>
  <c r="BO11" i="1"/>
  <c r="BO12" i="1"/>
  <c r="BO13" i="1"/>
  <c r="BO14" i="1"/>
  <c r="BO15" i="1"/>
  <c r="CH15" i="1" s="1"/>
  <c r="BO16" i="1"/>
  <c r="BO17" i="1"/>
  <c r="BO18" i="1"/>
  <c r="BO19" i="1"/>
  <c r="BO20" i="1"/>
  <c r="BO21" i="1"/>
  <c r="BO22" i="1"/>
  <c r="CH22" i="1" s="1"/>
  <c r="BO23" i="1"/>
  <c r="BO24" i="1"/>
  <c r="BO25" i="1"/>
  <c r="BO26" i="1"/>
  <c r="BO27" i="1"/>
  <c r="CQ27" i="1" s="1"/>
  <c r="BO28" i="1"/>
  <c r="BO29" i="1"/>
  <c r="BO30" i="1"/>
  <c r="BO31" i="1"/>
  <c r="BO32" i="1"/>
  <c r="BO33" i="1"/>
  <c r="CQ33" i="1" s="1"/>
  <c r="BO34" i="1"/>
  <c r="CH34" i="1" s="1"/>
  <c r="BO35" i="1"/>
  <c r="BO36" i="1"/>
  <c r="BO37" i="1"/>
  <c r="BO38" i="1"/>
  <c r="BO39" i="1"/>
  <c r="CH39" i="1" s="1"/>
  <c r="BO40" i="1"/>
  <c r="BO41" i="1"/>
  <c r="BO42" i="1"/>
  <c r="BO43" i="1"/>
  <c r="BO44" i="1"/>
  <c r="BO45" i="1"/>
  <c r="CQ45" i="1" s="1"/>
  <c r="BO46" i="1"/>
  <c r="CH46" i="1" s="1"/>
  <c r="BO47" i="1"/>
  <c r="BO48" i="1"/>
  <c r="BO49" i="1"/>
  <c r="BO50" i="1"/>
  <c r="BO51" i="1"/>
  <c r="CH51" i="1" s="1"/>
  <c r="BO52" i="1"/>
  <c r="BO53" i="1"/>
  <c r="BO54" i="1"/>
  <c r="BO55" i="1"/>
  <c r="BO56" i="1"/>
  <c r="BO57" i="1"/>
  <c r="BO58" i="1"/>
  <c r="CH58" i="1" s="1"/>
  <c r="BO59" i="1"/>
  <c r="BO60" i="1"/>
  <c r="BO61" i="1"/>
  <c r="BH8" i="1"/>
  <c r="BH9" i="1"/>
  <c r="CJ9" i="1" s="1"/>
  <c r="BH10" i="1"/>
  <c r="CJ10" i="1" s="1"/>
  <c r="BH11" i="1"/>
  <c r="BH12" i="1"/>
  <c r="BH13" i="1"/>
  <c r="BH14" i="1"/>
  <c r="BH15" i="1"/>
  <c r="BH16" i="1"/>
  <c r="CJ16" i="1" s="1"/>
  <c r="BH17" i="1"/>
  <c r="BH18" i="1"/>
  <c r="BH19" i="1"/>
  <c r="BH20" i="1"/>
  <c r="BH21" i="1"/>
  <c r="CJ21" i="1" s="1"/>
  <c r="BH22" i="1"/>
  <c r="BH23" i="1"/>
  <c r="BH24" i="1"/>
  <c r="BH25" i="1"/>
  <c r="BH26" i="1"/>
  <c r="BH27" i="1"/>
  <c r="CJ27" i="1" s="1"/>
  <c r="BH28" i="1"/>
  <c r="CJ28" i="1" s="1"/>
  <c r="BH29" i="1"/>
  <c r="BH30" i="1"/>
  <c r="BH31" i="1"/>
  <c r="BH32" i="1"/>
  <c r="BH33" i="1"/>
  <c r="BH34" i="1"/>
  <c r="CJ34" i="1" s="1"/>
  <c r="BH35" i="1"/>
  <c r="BH36" i="1"/>
  <c r="BH37" i="1"/>
  <c r="BH38" i="1"/>
  <c r="BH39" i="1"/>
  <c r="CJ39" i="1" s="1"/>
  <c r="BH40" i="1"/>
  <c r="CJ40" i="1" s="1"/>
  <c r="BH41" i="1"/>
  <c r="BH42" i="1"/>
  <c r="BH43" i="1"/>
  <c r="BH44" i="1"/>
  <c r="BH45" i="1"/>
  <c r="BH46" i="1"/>
  <c r="CJ46" i="1" s="1"/>
  <c r="BH47" i="1"/>
  <c r="BH48" i="1"/>
  <c r="BH49" i="1"/>
  <c r="BH50" i="1"/>
  <c r="BH51" i="1"/>
  <c r="CJ51" i="1" s="1"/>
  <c r="BH52" i="1"/>
  <c r="CJ52" i="1" s="1"/>
  <c r="BH53" i="1"/>
  <c r="BH54" i="1"/>
  <c r="BH55" i="1"/>
  <c r="BH56" i="1"/>
  <c r="BH57" i="1"/>
  <c r="BH58" i="1"/>
  <c r="CJ58" i="1" s="1"/>
  <c r="BH59" i="1"/>
  <c r="BH60" i="1"/>
  <c r="BH61" i="1"/>
  <c r="BG8" i="1"/>
  <c r="BG9" i="1"/>
  <c r="CI9" i="1" s="1"/>
  <c r="BG10" i="1"/>
  <c r="CI10" i="1" s="1"/>
  <c r="BG11" i="1"/>
  <c r="BG12" i="1"/>
  <c r="BG13" i="1"/>
  <c r="BG14" i="1"/>
  <c r="BG15" i="1"/>
  <c r="BG16" i="1"/>
  <c r="CI16" i="1" s="1"/>
  <c r="BG17" i="1"/>
  <c r="BG18" i="1"/>
  <c r="BG19" i="1"/>
  <c r="BG20" i="1"/>
  <c r="BG21" i="1"/>
  <c r="CI21" i="1" s="1"/>
  <c r="BG22" i="1"/>
  <c r="CI22" i="1" s="1"/>
  <c r="BG23" i="1"/>
  <c r="BG24" i="1"/>
  <c r="BG25" i="1"/>
  <c r="BG26" i="1"/>
  <c r="BG27" i="1"/>
  <c r="BG28" i="1"/>
  <c r="CI28" i="1" s="1"/>
  <c r="BG29" i="1"/>
  <c r="BG30" i="1"/>
  <c r="BG31" i="1"/>
  <c r="BG32" i="1"/>
  <c r="BG33" i="1"/>
  <c r="CI33" i="1" s="1"/>
  <c r="BG34" i="1"/>
  <c r="CI34" i="1" s="1"/>
  <c r="BG35" i="1"/>
  <c r="BG36" i="1"/>
  <c r="BG37" i="1"/>
  <c r="BG38" i="1"/>
  <c r="BG39" i="1"/>
  <c r="CI39" i="1" s="1"/>
  <c r="BG40" i="1"/>
  <c r="CI40" i="1" s="1"/>
  <c r="BG41" i="1"/>
  <c r="BG42" i="1"/>
  <c r="BG43" i="1"/>
  <c r="BG44" i="1"/>
  <c r="BG45" i="1"/>
  <c r="CI45" i="1" s="1"/>
  <c r="BG46" i="1"/>
  <c r="CI46" i="1" s="1"/>
  <c r="BG47" i="1"/>
  <c r="BG48" i="1"/>
  <c r="BG49" i="1"/>
  <c r="BG50" i="1"/>
  <c r="BG51" i="1"/>
  <c r="CI51" i="1" s="1"/>
  <c r="BG52" i="1"/>
  <c r="CI52" i="1" s="1"/>
  <c r="BG53" i="1"/>
  <c r="BG54" i="1"/>
  <c r="BG55" i="1"/>
  <c r="BG56" i="1"/>
  <c r="BG57" i="1"/>
  <c r="CI57" i="1" s="1"/>
  <c r="BG58" i="1"/>
  <c r="CI58" i="1" s="1"/>
  <c r="BG59" i="1"/>
  <c r="BG60" i="1"/>
  <c r="BG61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DB21" i="1" s="1"/>
  <c r="AX22" i="1"/>
  <c r="AX23" i="1"/>
  <c r="AX24" i="1"/>
  <c r="AX25" i="1"/>
  <c r="AX26" i="1"/>
  <c r="AX27" i="1"/>
  <c r="DB27" i="1" s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DB57" i="1" s="1"/>
  <c r="AX58" i="1"/>
  <c r="AX59" i="1"/>
  <c r="AX60" i="1"/>
  <c r="AX61" i="1"/>
  <c r="AS8" i="1"/>
  <c r="AS9" i="1"/>
  <c r="CW9" i="1" s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CW39" i="1" s="1"/>
  <c r="AS40" i="1"/>
  <c r="AS41" i="1"/>
  <c r="AS42" i="1"/>
  <c r="AS43" i="1"/>
  <c r="AS44" i="1"/>
  <c r="AS45" i="1"/>
  <c r="CW45" i="1" s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CR21" i="1" s="1"/>
  <c r="AN22" i="1"/>
  <c r="AN23" i="1"/>
  <c r="AN24" i="1"/>
  <c r="AN25" i="1"/>
  <c r="AN26" i="1"/>
  <c r="AN27" i="1"/>
  <c r="CR27" i="1" s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CR57" i="1" s="1"/>
  <c r="AN58" i="1"/>
  <c r="AN59" i="1"/>
  <c r="AN60" i="1"/>
  <c r="AN61" i="1"/>
  <c r="AM8" i="1"/>
  <c r="BF8" i="1" s="1"/>
  <c r="AM9" i="1"/>
  <c r="BF9" i="1" s="1"/>
  <c r="AM10" i="1"/>
  <c r="BF10" i="1" s="1"/>
  <c r="AM11" i="1"/>
  <c r="BF11" i="1" s="1"/>
  <c r="AM12" i="1"/>
  <c r="BF12" i="1" s="1"/>
  <c r="AM13" i="1"/>
  <c r="BF13" i="1" s="1"/>
  <c r="AM14" i="1"/>
  <c r="BF14" i="1" s="1"/>
  <c r="AM15" i="1"/>
  <c r="BF15" i="1" s="1"/>
  <c r="AM16" i="1"/>
  <c r="BF16" i="1" s="1"/>
  <c r="AM17" i="1"/>
  <c r="BF17" i="1" s="1"/>
  <c r="AM18" i="1"/>
  <c r="BF18" i="1" s="1"/>
  <c r="AM19" i="1"/>
  <c r="BF19" i="1" s="1"/>
  <c r="AM20" i="1"/>
  <c r="BF20" i="1" s="1"/>
  <c r="AM21" i="1"/>
  <c r="BF21" i="1" s="1"/>
  <c r="DJ21" i="1" s="1"/>
  <c r="AM22" i="1"/>
  <c r="BF22" i="1" s="1"/>
  <c r="AM23" i="1"/>
  <c r="BF23" i="1" s="1"/>
  <c r="AM24" i="1"/>
  <c r="BF24" i="1" s="1"/>
  <c r="AM25" i="1"/>
  <c r="BF25" i="1" s="1"/>
  <c r="AM26" i="1"/>
  <c r="BF26" i="1" s="1"/>
  <c r="AM27" i="1"/>
  <c r="BF27" i="1" s="1"/>
  <c r="AM28" i="1"/>
  <c r="BF28" i="1" s="1"/>
  <c r="AM29" i="1"/>
  <c r="BF29" i="1" s="1"/>
  <c r="AM30" i="1"/>
  <c r="BF30" i="1" s="1"/>
  <c r="AM31" i="1"/>
  <c r="BF31" i="1" s="1"/>
  <c r="AM32" i="1"/>
  <c r="BF32" i="1" s="1"/>
  <c r="AM33" i="1"/>
  <c r="BF33" i="1" s="1"/>
  <c r="AM34" i="1"/>
  <c r="BF34" i="1" s="1"/>
  <c r="AM35" i="1"/>
  <c r="BF35" i="1" s="1"/>
  <c r="AM36" i="1"/>
  <c r="BF36" i="1" s="1"/>
  <c r="AM37" i="1"/>
  <c r="BF37" i="1" s="1"/>
  <c r="AM38" i="1"/>
  <c r="BF38" i="1" s="1"/>
  <c r="AM39" i="1"/>
  <c r="BF39" i="1" s="1"/>
  <c r="AM40" i="1"/>
  <c r="BF40" i="1" s="1"/>
  <c r="AM41" i="1"/>
  <c r="BF41" i="1" s="1"/>
  <c r="AM42" i="1"/>
  <c r="BF42" i="1" s="1"/>
  <c r="AM43" i="1"/>
  <c r="BF43" i="1" s="1"/>
  <c r="AM44" i="1"/>
  <c r="BF44" i="1" s="1"/>
  <c r="AM45" i="1"/>
  <c r="BF45" i="1" s="1"/>
  <c r="AM46" i="1"/>
  <c r="BF46" i="1" s="1"/>
  <c r="AM47" i="1"/>
  <c r="BF47" i="1" s="1"/>
  <c r="AM48" i="1"/>
  <c r="BF48" i="1" s="1"/>
  <c r="AM49" i="1"/>
  <c r="BF49" i="1" s="1"/>
  <c r="AM50" i="1"/>
  <c r="BF50" i="1" s="1"/>
  <c r="AM51" i="1"/>
  <c r="BF51" i="1" s="1"/>
  <c r="AM52" i="1"/>
  <c r="BF52" i="1" s="1"/>
  <c r="AM53" i="1"/>
  <c r="BF53" i="1" s="1"/>
  <c r="AM54" i="1"/>
  <c r="BF54" i="1" s="1"/>
  <c r="AM55" i="1"/>
  <c r="BF55" i="1" s="1"/>
  <c r="AM56" i="1"/>
  <c r="BF56" i="1" s="1"/>
  <c r="AM57" i="1"/>
  <c r="BF57" i="1" s="1"/>
  <c r="DJ57" i="1" s="1"/>
  <c r="AM58" i="1"/>
  <c r="BF58" i="1" s="1"/>
  <c r="AM59" i="1"/>
  <c r="BF59" i="1" s="1"/>
  <c r="AM60" i="1"/>
  <c r="BF60" i="1" s="1"/>
  <c r="AM61" i="1"/>
  <c r="BF61" i="1" s="1"/>
  <c r="AF8" i="1"/>
  <c r="AF9" i="1"/>
  <c r="AF10" i="1"/>
  <c r="AF11" i="1"/>
  <c r="AF12" i="1"/>
  <c r="AF13" i="1"/>
  <c r="AF14" i="1"/>
  <c r="AF15" i="1"/>
  <c r="CJ15" i="1" s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CJ30" i="1" s="1"/>
  <c r="AF31" i="1"/>
  <c r="AF32" i="1"/>
  <c r="AF33" i="1"/>
  <c r="CJ33" i="1" s="1"/>
  <c r="AF34" i="1"/>
  <c r="AF35" i="1"/>
  <c r="AF36" i="1"/>
  <c r="AF37" i="1"/>
  <c r="AF38" i="1"/>
  <c r="AF39" i="1"/>
  <c r="AF40" i="1"/>
  <c r="AF41" i="1"/>
  <c r="AF42" i="1"/>
  <c r="CJ42" i="1" s="1"/>
  <c r="AF43" i="1"/>
  <c r="AF44" i="1"/>
  <c r="AF45" i="1"/>
  <c r="CJ45" i="1" s="1"/>
  <c r="AF46" i="1"/>
  <c r="AF47" i="1"/>
  <c r="AF48" i="1"/>
  <c r="AF49" i="1"/>
  <c r="AF50" i="1"/>
  <c r="AF51" i="1"/>
  <c r="AF52" i="1"/>
  <c r="AF53" i="1"/>
  <c r="AF54" i="1"/>
  <c r="CJ54" i="1" s="1"/>
  <c r="AF55" i="1"/>
  <c r="AF56" i="1"/>
  <c r="AF57" i="1"/>
  <c r="CJ57" i="1" s="1"/>
  <c r="AF58" i="1"/>
  <c r="AF59" i="1"/>
  <c r="AF60" i="1"/>
  <c r="AF61" i="1"/>
  <c r="AE8" i="1"/>
  <c r="AE9" i="1"/>
  <c r="AE10" i="1"/>
  <c r="AE11" i="1"/>
  <c r="AE12" i="1"/>
  <c r="CI12" i="1" s="1"/>
  <c r="AE13" i="1"/>
  <c r="AE14" i="1"/>
  <c r="AE15" i="1"/>
  <c r="CI15" i="1" s="1"/>
  <c r="AE16" i="1"/>
  <c r="AE17" i="1"/>
  <c r="AE18" i="1"/>
  <c r="AE19" i="1"/>
  <c r="AE20" i="1"/>
  <c r="AE21" i="1"/>
  <c r="AE22" i="1"/>
  <c r="AE23" i="1"/>
  <c r="AE24" i="1"/>
  <c r="CI24" i="1" s="1"/>
  <c r="AE25" i="1"/>
  <c r="AE26" i="1"/>
  <c r="AE27" i="1"/>
  <c r="CI27" i="1" s="1"/>
  <c r="AE28" i="1"/>
  <c r="AE29" i="1"/>
  <c r="AE30" i="1"/>
  <c r="AE31" i="1"/>
  <c r="AE32" i="1"/>
  <c r="AE33" i="1"/>
  <c r="AE34" i="1"/>
  <c r="AE35" i="1"/>
  <c r="AE36" i="1"/>
  <c r="CI36" i="1" s="1"/>
  <c r="AE37" i="1"/>
  <c r="AE38" i="1"/>
  <c r="AE39" i="1"/>
  <c r="AE40" i="1"/>
  <c r="AE41" i="1"/>
  <c r="AE42" i="1"/>
  <c r="AE43" i="1"/>
  <c r="AE44" i="1"/>
  <c r="AE45" i="1"/>
  <c r="AE46" i="1"/>
  <c r="AE47" i="1"/>
  <c r="AE48" i="1"/>
  <c r="CI48" i="1" s="1"/>
  <c r="AE49" i="1"/>
  <c r="AE50" i="1"/>
  <c r="AE51" i="1"/>
  <c r="AE52" i="1"/>
  <c r="AE53" i="1"/>
  <c r="AE54" i="1"/>
  <c r="AE55" i="1"/>
  <c r="AE56" i="1"/>
  <c r="AE57" i="1"/>
  <c r="AE58" i="1"/>
  <c r="AE59" i="1"/>
  <c r="AE60" i="1"/>
  <c r="CI60" i="1" s="1"/>
  <c r="AE6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E8" i="1"/>
  <c r="W8" i="1" s="1"/>
  <c r="E9" i="1"/>
  <c r="W9" i="1" s="1"/>
  <c r="E10" i="1"/>
  <c r="W10" i="1" s="1"/>
  <c r="E11" i="1"/>
  <c r="W11" i="1" s="1"/>
  <c r="E12" i="1"/>
  <c r="W12" i="1" s="1"/>
  <c r="E13" i="1"/>
  <c r="W13" i="1" s="1"/>
  <c r="E14" i="1"/>
  <c r="W14" i="1" s="1"/>
  <c r="E15" i="1"/>
  <c r="W15" i="1" s="1"/>
  <c r="E16" i="1"/>
  <c r="W16" i="1" s="1"/>
  <c r="E17" i="1"/>
  <c r="W17" i="1" s="1"/>
  <c r="E18" i="1"/>
  <c r="W18" i="1" s="1"/>
  <c r="E19" i="1"/>
  <c r="W19" i="1" s="1"/>
  <c r="E20" i="1"/>
  <c r="W20" i="1" s="1"/>
  <c r="E21" i="1"/>
  <c r="W21" i="1" s="1"/>
  <c r="E22" i="1"/>
  <c r="W22" i="1" s="1"/>
  <c r="E23" i="1"/>
  <c r="W23" i="1" s="1"/>
  <c r="E24" i="1"/>
  <c r="W24" i="1" s="1"/>
  <c r="E25" i="1"/>
  <c r="W25" i="1" s="1"/>
  <c r="E26" i="1"/>
  <c r="W26" i="1" s="1"/>
  <c r="E27" i="1"/>
  <c r="W27" i="1" s="1"/>
  <c r="E28" i="1"/>
  <c r="W28" i="1" s="1"/>
  <c r="E29" i="1"/>
  <c r="W29" i="1" s="1"/>
  <c r="E30" i="1"/>
  <c r="W30" i="1" s="1"/>
  <c r="E31" i="1"/>
  <c r="W31" i="1" s="1"/>
  <c r="E32" i="1"/>
  <c r="W32" i="1" s="1"/>
  <c r="E33" i="1"/>
  <c r="W33" i="1" s="1"/>
  <c r="E34" i="1"/>
  <c r="W34" i="1" s="1"/>
  <c r="E35" i="1"/>
  <c r="W35" i="1" s="1"/>
  <c r="E36" i="1"/>
  <c r="W36" i="1" s="1"/>
  <c r="E37" i="1"/>
  <c r="W37" i="1" s="1"/>
  <c r="E38" i="1"/>
  <c r="W38" i="1" s="1"/>
  <c r="E39" i="1"/>
  <c r="W39" i="1" s="1"/>
  <c r="E40" i="1"/>
  <c r="W40" i="1" s="1"/>
  <c r="E41" i="1"/>
  <c r="W41" i="1" s="1"/>
  <c r="E42" i="1"/>
  <c r="W42" i="1" s="1"/>
  <c r="E43" i="1"/>
  <c r="W43" i="1" s="1"/>
  <c r="E44" i="1"/>
  <c r="W44" i="1" s="1"/>
  <c r="E45" i="1"/>
  <c r="W45" i="1" s="1"/>
  <c r="E46" i="1"/>
  <c r="W46" i="1" s="1"/>
  <c r="E47" i="1"/>
  <c r="W47" i="1" s="1"/>
  <c r="E48" i="1"/>
  <c r="W48" i="1" s="1"/>
  <c r="E49" i="1"/>
  <c r="W49" i="1" s="1"/>
  <c r="E50" i="1"/>
  <c r="W50" i="1" s="1"/>
  <c r="E51" i="1"/>
  <c r="W51" i="1" s="1"/>
  <c r="E52" i="1"/>
  <c r="W52" i="1" s="1"/>
  <c r="E53" i="1"/>
  <c r="W53" i="1" s="1"/>
  <c r="E54" i="1"/>
  <c r="W54" i="1" s="1"/>
  <c r="E55" i="1"/>
  <c r="W55" i="1" s="1"/>
  <c r="E56" i="1"/>
  <c r="W56" i="1" s="1"/>
  <c r="E57" i="1"/>
  <c r="W57" i="1" s="1"/>
  <c r="E58" i="1"/>
  <c r="W58" i="1" s="1"/>
  <c r="E59" i="1"/>
  <c r="W59" i="1" s="1"/>
  <c r="E60" i="1"/>
  <c r="W60" i="1" s="1"/>
  <c r="E61" i="1"/>
  <c r="W61" i="1" s="1"/>
  <c r="D8" i="1"/>
  <c r="V8" i="1" s="1"/>
  <c r="D9" i="1"/>
  <c r="V9" i="1" s="1"/>
  <c r="D10" i="1"/>
  <c r="V10" i="1" s="1"/>
  <c r="D11" i="1"/>
  <c r="V11" i="1" s="1"/>
  <c r="D12" i="1"/>
  <c r="V12" i="1" s="1"/>
  <c r="D13" i="1"/>
  <c r="V13" i="1" s="1"/>
  <c r="D14" i="1"/>
  <c r="V14" i="1" s="1"/>
  <c r="D15" i="1"/>
  <c r="V15" i="1" s="1"/>
  <c r="D16" i="1"/>
  <c r="V16" i="1" s="1"/>
  <c r="D17" i="1"/>
  <c r="V17" i="1" s="1"/>
  <c r="D18" i="1"/>
  <c r="V18" i="1" s="1"/>
  <c r="D19" i="1"/>
  <c r="V19" i="1" s="1"/>
  <c r="D20" i="1"/>
  <c r="V20" i="1" s="1"/>
  <c r="D21" i="1"/>
  <c r="V21" i="1" s="1"/>
  <c r="D22" i="1"/>
  <c r="V22" i="1" s="1"/>
  <c r="D23" i="1"/>
  <c r="V23" i="1" s="1"/>
  <c r="D24" i="1"/>
  <c r="V24" i="1" s="1"/>
  <c r="D25" i="1"/>
  <c r="V25" i="1" s="1"/>
  <c r="D26" i="1"/>
  <c r="V26" i="1" s="1"/>
  <c r="D27" i="1"/>
  <c r="V27" i="1" s="1"/>
  <c r="D28" i="1"/>
  <c r="V28" i="1" s="1"/>
  <c r="D29" i="1"/>
  <c r="V29" i="1" s="1"/>
  <c r="D30" i="1"/>
  <c r="V30" i="1" s="1"/>
  <c r="D31" i="1"/>
  <c r="V31" i="1" s="1"/>
  <c r="D32" i="1"/>
  <c r="V32" i="1" s="1"/>
  <c r="D33" i="1"/>
  <c r="V33" i="1" s="1"/>
  <c r="D34" i="1"/>
  <c r="V34" i="1" s="1"/>
  <c r="D35" i="1"/>
  <c r="V35" i="1" s="1"/>
  <c r="D36" i="1"/>
  <c r="V36" i="1" s="1"/>
  <c r="D37" i="1"/>
  <c r="V37" i="1" s="1"/>
  <c r="D38" i="1"/>
  <c r="V38" i="1" s="1"/>
  <c r="D39" i="1"/>
  <c r="V39" i="1" s="1"/>
  <c r="D40" i="1"/>
  <c r="V40" i="1" s="1"/>
  <c r="D41" i="1"/>
  <c r="V41" i="1" s="1"/>
  <c r="D42" i="1"/>
  <c r="V42" i="1" s="1"/>
  <c r="D43" i="1"/>
  <c r="V43" i="1" s="1"/>
  <c r="D44" i="1"/>
  <c r="V44" i="1" s="1"/>
  <c r="D45" i="1"/>
  <c r="V45" i="1" s="1"/>
  <c r="D46" i="1"/>
  <c r="V46" i="1" s="1"/>
  <c r="D47" i="1"/>
  <c r="V47" i="1" s="1"/>
  <c r="D48" i="1"/>
  <c r="V48" i="1" s="1"/>
  <c r="D49" i="1"/>
  <c r="V49" i="1" s="1"/>
  <c r="D50" i="1"/>
  <c r="V50" i="1" s="1"/>
  <c r="D51" i="1"/>
  <c r="V51" i="1" s="1"/>
  <c r="D52" i="1"/>
  <c r="V52" i="1" s="1"/>
  <c r="D53" i="1"/>
  <c r="V53" i="1" s="1"/>
  <c r="D54" i="1"/>
  <c r="V54" i="1" s="1"/>
  <c r="D55" i="1"/>
  <c r="V55" i="1" s="1"/>
  <c r="D56" i="1"/>
  <c r="V56" i="1" s="1"/>
  <c r="D57" i="1"/>
  <c r="V57" i="1" s="1"/>
  <c r="D58" i="1"/>
  <c r="V58" i="1" s="1"/>
  <c r="D59" i="1"/>
  <c r="V59" i="1" s="1"/>
  <c r="D60" i="1"/>
  <c r="V60" i="1" s="1"/>
  <c r="D61" i="1"/>
  <c r="V61" i="1" s="1"/>
  <c r="DJ33" i="1" l="1"/>
  <c r="DJ9" i="1"/>
  <c r="DJ58" i="1"/>
  <c r="DJ46" i="1"/>
  <c r="DJ22" i="1"/>
  <c r="DJ10" i="1"/>
  <c r="DJ34" i="1"/>
  <c r="DJ51" i="1"/>
  <c r="DJ39" i="1"/>
  <c r="DJ15" i="1"/>
  <c r="DJ45" i="1"/>
  <c r="CI61" i="1"/>
  <c r="CI31" i="1"/>
  <c r="CJ55" i="1"/>
  <c r="CJ31" i="1"/>
  <c r="CQ49" i="1"/>
  <c r="CQ19" i="1"/>
  <c r="CR49" i="1"/>
  <c r="CR19" i="1"/>
  <c r="CW43" i="1"/>
  <c r="CW13" i="1"/>
  <c r="DB43" i="1"/>
  <c r="DJ60" i="1"/>
  <c r="CH17" i="2"/>
  <c r="DJ17" i="2" s="1"/>
  <c r="CQ17" i="2"/>
  <c r="CJ24" i="1"/>
  <c r="CJ18" i="1"/>
  <c r="CJ12" i="1"/>
  <c r="CQ60" i="1"/>
  <c r="CQ54" i="1"/>
  <c r="CQ48" i="1"/>
  <c r="CQ42" i="1"/>
  <c r="CQ36" i="1"/>
  <c r="CQ30" i="1"/>
  <c r="CQ24" i="1"/>
  <c r="CQ18" i="1"/>
  <c r="CQ12" i="1"/>
  <c r="CR60" i="1"/>
  <c r="CR54" i="1"/>
  <c r="CR48" i="1"/>
  <c r="CR42" i="1"/>
  <c r="CR36" i="1"/>
  <c r="CR30" i="1"/>
  <c r="CR24" i="1"/>
  <c r="CR18" i="1"/>
  <c r="CR12" i="1"/>
  <c r="CW60" i="1"/>
  <c r="CW54" i="1"/>
  <c r="CW48" i="1"/>
  <c r="CW42" i="1"/>
  <c r="CW36" i="1"/>
  <c r="CW30" i="1"/>
  <c r="CW24" i="1"/>
  <c r="CW18" i="1"/>
  <c r="CW12" i="1"/>
  <c r="DB60" i="1"/>
  <c r="DB54" i="1"/>
  <c r="DB48" i="1"/>
  <c r="DB42" i="1"/>
  <c r="DB36" i="1"/>
  <c r="DB30" i="1"/>
  <c r="DB24" i="1"/>
  <c r="DB18" i="1"/>
  <c r="DB12" i="1"/>
  <c r="CQ51" i="1"/>
  <c r="CQ15" i="1"/>
  <c r="V8" i="2"/>
  <c r="CI11" i="2"/>
  <c r="DJ19" i="2"/>
  <c r="DJ13" i="2"/>
  <c r="CH23" i="2"/>
  <c r="DJ23" i="2" s="1"/>
  <c r="CQ23" i="2"/>
  <c r="CH11" i="2"/>
  <c r="DJ11" i="2" s="1"/>
  <c r="CQ11" i="2"/>
  <c r="CI43" i="1"/>
  <c r="CI13" i="1"/>
  <c r="CJ37" i="1"/>
  <c r="CQ61" i="1"/>
  <c r="CQ37" i="1"/>
  <c r="CR61" i="1"/>
  <c r="CR31" i="1"/>
  <c r="CW61" i="1"/>
  <c r="CW31" i="1"/>
  <c r="DB55" i="1"/>
  <c r="DB25" i="1"/>
  <c r="DJ24" i="1"/>
  <c r="CI59" i="1"/>
  <c r="CI53" i="1"/>
  <c r="CI47" i="1"/>
  <c r="CI41" i="1"/>
  <c r="CI35" i="1"/>
  <c r="CI29" i="1"/>
  <c r="CI23" i="1"/>
  <c r="CI17" i="1"/>
  <c r="CI11" i="1"/>
  <c r="CJ59" i="1"/>
  <c r="CJ53" i="1"/>
  <c r="CJ47" i="1"/>
  <c r="CJ41" i="1"/>
  <c r="CJ35" i="1"/>
  <c r="CJ29" i="1"/>
  <c r="CJ23" i="1"/>
  <c r="CJ17" i="1"/>
  <c r="CJ11" i="1"/>
  <c r="CQ59" i="1"/>
  <c r="CH59" i="1"/>
  <c r="DJ59" i="1" s="1"/>
  <c r="CQ53" i="1"/>
  <c r="CH53" i="1"/>
  <c r="DJ53" i="1" s="1"/>
  <c r="CQ47" i="1"/>
  <c r="CH47" i="1"/>
  <c r="DJ47" i="1" s="1"/>
  <c r="CQ41" i="1"/>
  <c r="CH41" i="1"/>
  <c r="DJ41" i="1" s="1"/>
  <c r="CQ35" i="1"/>
  <c r="CH35" i="1"/>
  <c r="DJ35" i="1" s="1"/>
  <c r="CQ29" i="1"/>
  <c r="CH29" i="1"/>
  <c r="DJ29" i="1" s="1"/>
  <c r="CQ23" i="1"/>
  <c r="CH23" i="1"/>
  <c r="DJ23" i="1" s="1"/>
  <c r="CQ17" i="1"/>
  <c r="CQ11" i="1"/>
  <c r="CR59" i="1"/>
  <c r="CR53" i="1"/>
  <c r="CR47" i="1"/>
  <c r="CR41" i="1"/>
  <c r="CR35" i="1"/>
  <c r="CR29" i="1"/>
  <c r="CR23" i="1"/>
  <c r="CR17" i="1"/>
  <c r="CR11" i="1"/>
  <c r="CW59" i="1"/>
  <c r="CW53" i="1"/>
  <c r="CW47" i="1"/>
  <c r="CW41" i="1"/>
  <c r="CW35" i="1"/>
  <c r="CW29" i="1"/>
  <c r="CW23" i="1"/>
  <c r="CW17" i="1"/>
  <c r="CW11" i="1"/>
  <c r="DB59" i="1"/>
  <c r="DB53" i="1"/>
  <c r="DB47" i="1"/>
  <c r="DB41" i="1"/>
  <c r="DB35" i="1"/>
  <c r="DB29" i="1"/>
  <c r="DB23" i="1"/>
  <c r="DB17" i="1"/>
  <c r="DB11" i="1"/>
  <c r="CQ9" i="1"/>
  <c r="V15" i="2"/>
  <c r="W23" i="2"/>
  <c r="D23" i="2"/>
  <c r="V23" i="2" s="1"/>
  <c r="W17" i="2"/>
  <c r="D17" i="2"/>
  <c r="V17" i="2" s="1"/>
  <c r="W11" i="2"/>
  <c r="D11" i="2"/>
  <c r="V11" i="2" s="1"/>
  <c r="BF18" i="2"/>
  <c r="CH8" i="2"/>
  <c r="DJ8" i="2" s="1"/>
  <c r="CQ8" i="2"/>
  <c r="BO18" i="2"/>
  <c r="CR18" i="2"/>
  <c r="CR12" i="2"/>
  <c r="BO12" i="2"/>
  <c r="DB20" i="2"/>
  <c r="BO20" i="2"/>
  <c r="BO14" i="2"/>
  <c r="DB14" i="2"/>
  <c r="CI55" i="1"/>
  <c r="CI25" i="1"/>
  <c r="CJ49" i="1"/>
  <c r="CJ19" i="1"/>
  <c r="CQ55" i="1"/>
  <c r="CQ31" i="1"/>
  <c r="CR55" i="1"/>
  <c r="CR25" i="1"/>
  <c r="CW49" i="1"/>
  <c r="CW25" i="1"/>
  <c r="DB49" i="1"/>
  <c r="DB19" i="1"/>
  <c r="DJ36" i="1"/>
  <c r="CQ58" i="1"/>
  <c r="CQ52" i="1"/>
  <c r="CQ46" i="1"/>
  <c r="CQ40" i="1"/>
  <c r="CQ34" i="1"/>
  <c r="CQ28" i="1"/>
  <c r="CQ22" i="1"/>
  <c r="CQ16" i="1"/>
  <c r="CQ10" i="1"/>
  <c r="CR58" i="1"/>
  <c r="CR52" i="1"/>
  <c r="CR46" i="1"/>
  <c r="CR40" i="1"/>
  <c r="CR34" i="1"/>
  <c r="CR28" i="1"/>
  <c r="CR22" i="1"/>
  <c r="CR16" i="1"/>
  <c r="CR10" i="1"/>
  <c r="CW58" i="1"/>
  <c r="CW52" i="1"/>
  <c r="CW46" i="1"/>
  <c r="CW40" i="1"/>
  <c r="CW34" i="1"/>
  <c r="CW28" i="1"/>
  <c r="CW22" i="1"/>
  <c r="CW16" i="1"/>
  <c r="CW10" i="1"/>
  <c r="DB58" i="1"/>
  <c r="DB52" i="1"/>
  <c r="DB46" i="1"/>
  <c r="DB40" i="1"/>
  <c r="DB34" i="1"/>
  <c r="DB28" i="1"/>
  <c r="DB22" i="1"/>
  <c r="DB16" i="1"/>
  <c r="DB10" i="1"/>
  <c r="DJ54" i="1"/>
  <c r="DJ42" i="1"/>
  <c r="DJ30" i="1"/>
  <c r="DJ18" i="1"/>
  <c r="CQ39" i="1"/>
  <c r="AM21" i="2"/>
  <c r="CW21" i="2"/>
  <c r="CW15" i="2"/>
  <c r="AM15" i="2"/>
  <c r="BF15" i="2" s="1"/>
  <c r="AM9" i="2"/>
  <c r="BF9" i="2" s="1"/>
  <c r="DJ9" i="2" s="1"/>
  <c r="CW9" i="2"/>
  <c r="CI37" i="1"/>
  <c r="CJ61" i="1"/>
  <c r="CJ25" i="1"/>
  <c r="CQ43" i="1"/>
  <c r="CQ13" i="1"/>
  <c r="CR37" i="1"/>
  <c r="CW55" i="1"/>
  <c r="CW19" i="1"/>
  <c r="DB31" i="1"/>
  <c r="DJ48" i="1"/>
  <c r="CH52" i="1"/>
  <c r="DJ52" i="1" s="1"/>
  <c r="CH40" i="1"/>
  <c r="DJ40" i="1" s="1"/>
  <c r="CH28" i="1"/>
  <c r="DJ28" i="1" s="1"/>
  <c r="CH16" i="1"/>
  <c r="DJ16" i="1" s="1"/>
  <c r="V21" i="2"/>
  <c r="V13" i="2"/>
  <c r="V33" i="3"/>
  <c r="V67" i="3"/>
  <c r="CI49" i="1"/>
  <c r="CI19" i="1"/>
  <c r="CJ43" i="1"/>
  <c r="CJ13" i="1"/>
  <c r="CQ25" i="1"/>
  <c r="CR43" i="1"/>
  <c r="CR13" i="1"/>
  <c r="CW37" i="1"/>
  <c r="DB61" i="1"/>
  <c r="DB37" i="1"/>
  <c r="DB13" i="1"/>
  <c r="DJ12" i="1"/>
  <c r="CI56" i="1"/>
  <c r="CI50" i="1"/>
  <c r="CI44" i="1"/>
  <c r="CI38" i="1"/>
  <c r="CI32" i="1"/>
  <c r="CI26" i="1"/>
  <c r="CI20" i="1"/>
  <c r="CI14" i="1"/>
  <c r="CI8" i="1"/>
  <c r="CJ56" i="1"/>
  <c r="CJ50" i="1"/>
  <c r="CJ44" i="1"/>
  <c r="CJ38" i="1"/>
  <c r="CJ32" i="1"/>
  <c r="CJ26" i="1"/>
  <c r="CJ20" i="1"/>
  <c r="CJ14" i="1"/>
  <c r="CJ8" i="1"/>
  <c r="CQ56" i="1"/>
  <c r="CQ50" i="1"/>
  <c r="CQ44" i="1"/>
  <c r="CQ38" i="1"/>
  <c r="CQ32" i="1"/>
  <c r="CQ26" i="1"/>
  <c r="CQ20" i="1"/>
  <c r="CQ14" i="1"/>
  <c r="CQ8" i="1"/>
  <c r="CR56" i="1"/>
  <c r="CR50" i="1"/>
  <c r="CR44" i="1"/>
  <c r="CR38" i="1"/>
  <c r="CR32" i="1"/>
  <c r="CR26" i="1"/>
  <c r="CR20" i="1"/>
  <c r="CR14" i="1"/>
  <c r="CR8" i="1"/>
  <c r="CW56" i="1"/>
  <c r="CW50" i="1"/>
  <c r="CW44" i="1"/>
  <c r="CW38" i="1"/>
  <c r="CW32" i="1"/>
  <c r="CW26" i="1"/>
  <c r="CW20" i="1"/>
  <c r="CW14" i="1"/>
  <c r="CW8" i="1"/>
  <c r="DB56" i="1"/>
  <c r="DB50" i="1"/>
  <c r="DB44" i="1"/>
  <c r="DB38" i="1"/>
  <c r="DB32" i="1"/>
  <c r="DB26" i="1"/>
  <c r="DB20" i="1"/>
  <c r="DB14" i="1"/>
  <c r="DB8" i="1"/>
  <c r="CH27" i="1"/>
  <c r="DJ27" i="1" s="1"/>
  <c r="V20" i="2"/>
  <c r="CJ21" i="2"/>
  <c r="AE21" i="2"/>
  <c r="CI21" i="2" s="1"/>
  <c r="CJ15" i="2"/>
  <c r="AE15" i="2"/>
  <c r="AE9" i="2"/>
  <c r="CI9" i="2" s="1"/>
  <c r="CJ9" i="2"/>
  <c r="CH56" i="1"/>
  <c r="DJ56" i="1" s="1"/>
  <c r="CH50" i="1"/>
  <c r="DJ50" i="1" s="1"/>
  <c r="CH44" i="1"/>
  <c r="DJ44" i="1" s="1"/>
  <c r="CH38" i="1"/>
  <c r="DJ38" i="1" s="1"/>
  <c r="CH32" i="1"/>
  <c r="DJ32" i="1" s="1"/>
  <c r="CH26" i="1"/>
  <c r="DJ26" i="1" s="1"/>
  <c r="CH20" i="1"/>
  <c r="DJ20" i="1" s="1"/>
  <c r="CH14" i="1"/>
  <c r="DJ14" i="1" s="1"/>
  <c r="CH8" i="1"/>
  <c r="DJ8" i="1" s="1"/>
  <c r="D18" i="2"/>
  <c r="V18" i="2" s="1"/>
  <c r="D12" i="2"/>
  <c r="V12" i="2" s="1"/>
  <c r="BO15" i="2"/>
  <c r="CR23" i="2"/>
  <c r="CR17" i="2"/>
  <c r="CR11" i="2"/>
  <c r="CJ18" i="2"/>
  <c r="V76" i="3"/>
  <c r="V58" i="3"/>
  <c r="D49" i="3"/>
  <c r="V49" i="3" s="1"/>
  <c r="V40" i="3"/>
  <c r="D31" i="3"/>
  <c r="V31" i="3" s="1"/>
  <c r="V22" i="3"/>
  <c r="D13" i="3"/>
  <c r="V13" i="3" s="1"/>
  <c r="BH67" i="4"/>
  <c r="AE67" i="4"/>
  <c r="CI67" i="4" s="1"/>
  <c r="BH55" i="4"/>
  <c r="BH43" i="4"/>
  <c r="BH31" i="4"/>
  <c r="AE31" i="4"/>
  <c r="CI31" i="4" s="1"/>
  <c r="BH19" i="4"/>
  <c r="BI77" i="4"/>
  <c r="D77" i="4"/>
  <c r="BI71" i="4"/>
  <c r="D71" i="4"/>
  <c r="BI65" i="4"/>
  <c r="D65" i="4"/>
  <c r="BI59" i="4"/>
  <c r="D59" i="4"/>
  <c r="BI53" i="4"/>
  <c r="D53" i="4"/>
  <c r="BI47" i="4"/>
  <c r="D47" i="4"/>
  <c r="BI41" i="4"/>
  <c r="D41" i="4"/>
  <c r="BI35" i="4"/>
  <c r="D35" i="4"/>
  <c r="D29" i="4"/>
  <c r="BI29" i="4"/>
  <c r="BI23" i="4"/>
  <c r="D23" i="4"/>
  <c r="BI17" i="4"/>
  <c r="D17" i="4"/>
  <c r="BI11" i="4"/>
  <c r="D11" i="4"/>
  <c r="CH61" i="1"/>
  <c r="DJ61" i="1" s="1"/>
  <c r="CH55" i="1"/>
  <c r="DJ55" i="1" s="1"/>
  <c r="CH49" i="1"/>
  <c r="DJ49" i="1" s="1"/>
  <c r="CH43" i="1"/>
  <c r="DJ43" i="1" s="1"/>
  <c r="CH37" i="1"/>
  <c r="DJ37" i="1" s="1"/>
  <c r="CH31" i="1"/>
  <c r="DJ31" i="1" s="1"/>
  <c r="CH25" i="1"/>
  <c r="DJ25" i="1" s="1"/>
  <c r="CH19" i="1"/>
  <c r="DJ19" i="1" s="1"/>
  <c r="CH13" i="1"/>
  <c r="DJ13" i="1" s="1"/>
  <c r="CJ19" i="2"/>
  <c r="CJ13" i="2"/>
  <c r="BO22" i="2"/>
  <c r="BO16" i="2"/>
  <c r="BO10" i="2"/>
  <c r="CJ17" i="2"/>
  <c r="CJ8" i="2"/>
  <c r="CR16" i="2"/>
  <c r="CW11" i="2"/>
  <c r="W74" i="3"/>
  <c r="D74" i="3"/>
  <c r="V74" i="3" s="1"/>
  <c r="W68" i="3"/>
  <c r="D68" i="3"/>
  <c r="V68" i="3" s="1"/>
  <c r="W62" i="3"/>
  <c r="D62" i="3"/>
  <c r="V62" i="3" s="1"/>
  <c r="W56" i="3"/>
  <c r="D56" i="3"/>
  <c r="V56" i="3" s="1"/>
  <c r="W50" i="3"/>
  <c r="D50" i="3"/>
  <c r="V50" i="3" s="1"/>
  <c r="W44" i="3"/>
  <c r="D44" i="3"/>
  <c r="V44" i="3" s="1"/>
  <c r="W38" i="3"/>
  <c r="D38" i="3"/>
  <c r="V38" i="3" s="1"/>
  <c r="BF22" i="2"/>
  <c r="BF16" i="2"/>
  <c r="BF10" i="2"/>
  <c r="CI18" i="2"/>
  <c r="V19" i="3"/>
  <c r="W73" i="3"/>
  <c r="W67" i="3"/>
  <c r="W61" i="3"/>
  <c r="W55" i="3"/>
  <c r="BQ73" i="4"/>
  <c r="L73" i="4"/>
  <c r="BP73" i="4" s="1"/>
  <c r="BQ67" i="4"/>
  <c r="L67" i="4"/>
  <c r="BP67" i="4" s="1"/>
  <c r="BQ61" i="4"/>
  <c r="L61" i="4"/>
  <c r="BP61" i="4" s="1"/>
  <c r="BQ55" i="4"/>
  <c r="L55" i="4"/>
  <c r="BP55" i="4" s="1"/>
  <c r="BQ49" i="4"/>
  <c r="L49" i="4"/>
  <c r="BP49" i="4" s="1"/>
  <c r="BQ43" i="4"/>
  <c r="L43" i="4"/>
  <c r="BP43" i="4" s="1"/>
  <c r="BQ37" i="4"/>
  <c r="L37" i="4"/>
  <c r="BP37" i="4" s="1"/>
  <c r="BQ31" i="4"/>
  <c r="L31" i="4"/>
  <c r="BP31" i="4" s="1"/>
  <c r="CH17" i="1"/>
  <c r="DJ17" i="1" s="1"/>
  <c r="CH11" i="1"/>
  <c r="DJ11" i="1" s="1"/>
  <c r="CR20" i="2"/>
  <c r="CR14" i="2"/>
  <c r="CR8" i="2"/>
  <c r="CJ23" i="2"/>
  <c r="CJ14" i="2"/>
  <c r="CR22" i="2"/>
  <c r="CR13" i="2"/>
  <c r="V63" i="3"/>
  <c r="V45" i="3"/>
  <c r="V27" i="3"/>
  <c r="V9" i="3"/>
  <c r="AE12" i="2"/>
  <c r="BF12" i="2" s="1"/>
  <c r="CI15" i="2"/>
  <c r="CJ22" i="2"/>
  <c r="CJ16" i="2"/>
  <c r="CJ10" i="2"/>
  <c r="CQ19" i="2"/>
  <c r="CQ13" i="2"/>
  <c r="D61" i="3"/>
  <c r="V61" i="3" s="1"/>
  <c r="D43" i="3"/>
  <c r="V43" i="3" s="1"/>
  <c r="D25" i="3"/>
  <c r="V25" i="3" s="1"/>
  <c r="W77" i="3"/>
  <c r="D77" i="3"/>
  <c r="V77" i="3" s="1"/>
  <c r="D71" i="3"/>
  <c r="V71" i="3" s="1"/>
  <c r="W71" i="3"/>
  <c r="W65" i="3"/>
  <c r="D65" i="3"/>
  <c r="V65" i="3" s="1"/>
  <c r="D59" i="3"/>
  <c r="V59" i="3" s="1"/>
  <c r="W59" i="3"/>
  <c r="W53" i="3"/>
  <c r="D53" i="3"/>
  <c r="V53" i="3" s="1"/>
  <c r="D47" i="3"/>
  <c r="V47" i="3" s="1"/>
  <c r="W47" i="3"/>
  <c r="W41" i="3"/>
  <c r="D41" i="3"/>
  <c r="V41" i="3" s="1"/>
  <c r="D35" i="3"/>
  <c r="V35" i="3" s="1"/>
  <c r="W35" i="3"/>
  <c r="W29" i="3"/>
  <c r="D29" i="3"/>
  <c r="V29" i="3" s="1"/>
  <c r="D23" i="3"/>
  <c r="V23" i="3" s="1"/>
  <c r="W23" i="3"/>
  <c r="W17" i="3"/>
  <c r="D17" i="3"/>
  <c r="V17" i="3" s="1"/>
  <c r="D11" i="3"/>
  <c r="V11" i="3" s="1"/>
  <c r="W11" i="3"/>
  <c r="D32" i="3"/>
  <c r="V32" i="3" s="1"/>
  <c r="D26" i="3"/>
  <c r="V26" i="3" s="1"/>
  <c r="D20" i="3"/>
  <c r="V20" i="3" s="1"/>
  <c r="D14" i="3"/>
  <c r="V14" i="3" s="1"/>
  <c r="D8" i="3"/>
  <c r="V8" i="3" s="1"/>
  <c r="BH76" i="4"/>
  <c r="BH64" i="4"/>
  <c r="BH52" i="4"/>
  <c r="AE52" i="4"/>
  <c r="CI52" i="4" s="1"/>
  <c r="BH40" i="4"/>
  <c r="BH28" i="4"/>
  <c r="BH16" i="4"/>
  <c r="AE16" i="4"/>
  <c r="CI16" i="4" s="1"/>
  <c r="L66" i="4"/>
  <c r="L48" i="4"/>
  <c r="L30" i="4"/>
  <c r="BP9" i="4"/>
  <c r="V24" i="3"/>
  <c r="V18" i="3"/>
  <c r="V12" i="3"/>
  <c r="W76" i="3"/>
  <c r="W70" i="3"/>
  <c r="W64" i="3"/>
  <c r="W58" i="3"/>
  <c r="W52" i="3"/>
  <c r="W46" i="3"/>
  <c r="W40" i="3"/>
  <c r="W34" i="3"/>
  <c r="W28" i="3"/>
  <c r="W22" i="3"/>
  <c r="W16" i="3"/>
  <c r="W10" i="3"/>
  <c r="BH73" i="4"/>
  <c r="BH61" i="4"/>
  <c r="AE61" i="4"/>
  <c r="CI61" i="4" s="1"/>
  <c r="BH49" i="4"/>
  <c r="BH37" i="4"/>
  <c r="BH25" i="4"/>
  <c r="BH13" i="4"/>
  <c r="BI74" i="4"/>
  <c r="D74" i="4"/>
  <c r="BI68" i="4"/>
  <c r="D68" i="4"/>
  <c r="BI62" i="4"/>
  <c r="D62" i="4"/>
  <c r="BI56" i="4"/>
  <c r="D56" i="4"/>
  <c r="BI50" i="4"/>
  <c r="D50" i="4"/>
  <c r="BI44" i="4"/>
  <c r="D44" i="4"/>
  <c r="BI38" i="4"/>
  <c r="D38" i="4"/>
  <c r="BI32" i="4"/>
  <c r="D32" i="4"/>
  <c r="BI26" i="4"/>
  <c r="D26" i="4"/>
  <c r="BI20" i="4"/>
  <c r="D20" i="4"/>
  <c r="BI14" i="4"/>
  <c r="D14" i="4"/>
  <c r="BI8" i="4"/>
  <c r="D8" i="4"/>
  <c r="BQ76" i="4"/>
  <c r="L76" i="4"/>
  <c r="BP76" i="4" s="1"/>
  <c r="BQ70" i="4"/>
  <c r="L70" i="4"/>
  <c r="BP70" i="4" s="1"/>
  <c r="BQ64" i="4"/>
  <c r="L64" i="4"/>
  <c r="BP64" i="4" s="1"/>
  <c r="BQ58" i="4"/>
  <c r="L58" i="4"/>
  <c r="BP58" i="4" s="1"/>
  <c r="BQ52" i="4"/>
  <c r="L52" i="4"/>
  <c r="BP52" i="4" s="1"/>
  <c r="BQ46" i="4"/>
  <c r="L46" i="4"/>
  <c r="BP46" i="4" s="1"/>
  <c r="BQ40" i="4"/>
  <c r="L40" i="4"/>
  <c r="BP40" i="4" s="1"/>
  <c r="BQ34" i="4"/>
  <c r="L34" i="4"/>
  <c r="BP34" i="4" s="1"/>
  <c r="BQ28" i="4"/>
  <c r="L28" i="4"/>
  <c r="BP28" i="4" s="1"/>
  <c r="BQ22" i="4"/>
  <c r="L22" i="4"/>
  <c r="BP22" i="4" s="1"/>
  <c r="BQ10" i="4"/>
  <c r="L10" i="4"/>
  <c r="BP10" i="4" s="1"/>
  <c r="BV74" i="4"/>
  <c r="L74" i="4"/>
  <c r="BP74" i="4" s="1"/>
  <c r="BV68" i="4"/>
  <c r="L68" i="4"/>
  <c r="BP68" i="4" s="1"/>
  <c r="BV62" i="4"/>
  <c r="L62" i="4"/>
  <c r="BP62" i="4" s="1"/>
  <c r="BV56" i="4"/>
  <c r="L56" i="4"/>
  <c r="BP56" i="4" s="1"/>
  <c r="BV50" i="4"/>
  <c r="L50" i="4"/>
  <c r="BP50" i="4" s="1"/>
  <c r="BV44" i="4"/>
  <c r="L44" i="4"/>
  <c r="BP44" i="4" s="1"/>
  <c r="BV38" i="4"/>
  <c r="L38" i="4"/>
  <c r="BP38" i="4" s="1"/>
  <c r="BV32" i="4"/>
  <c r="L32" i="4"/>
  <c r="BP32" i="4" s="1"/>
  <c r="BV26" i="4"/>
  <c r="L26" i="4"/>
  <c r="BP26" i="4" s="1"/>
  <c r="BV14" i="4"/>
  <c r="L14" i="4"/>
  <c r="BP14" i="4" s="1"/>
  <c r="BV8" i="4"/>
  <c r="L8" i="4"/>
  <c r="BP8" i="4" s="1"/>
  <c r="CA24" i="4"/>
  <c r="L24" i="4"/>
  <c r="CA18" i="4"/>
  <c r="L18" i="4"/>
  <c r="W75" i="3"/>
  <c r="W69" i="3"/>
  <c r="W63" i="3"/>
  <c r="W57" i="3"/>
  <c r="W51" i="3"/>
  <c r="W45" i="3"/>
  <c r="W39" i="3"/>
  <c r="W33" i="3"/>
  <c r="W27" i="3"/>
  <c r="W21" i="3"/>
  <c r="W15" i="3"/>
  <c r="W9" i="3"/>
  <c r="BH70" i="4"/>
  <c r="AE70" i="4"/>
  <c r="CI70" i="4" s="1"/>
  <c r="BH58" i="4"/>
  <c r="BH46" i="4"/>
  <c r="AE46" i="4"/>
  <c r="CI46" i="4" s="1"/>
  <c r="BH34" i="4"/>
  <c r="AE34" i="4"/>
  <c r="CI34" i="4" s="1"/>
  <c r="BH22" i="4"/>
  <c r="BH10" i="4"/>
  <c r="AE10" i="4"/>
  <c r="CI10" i="4" s="1"/>
  <c r="BP75" i="4"/>
  <c r="BP57" i="4"/>
  <c r="BP39" i="4"/>
  <c r="L20" i="4"/>
  <c r="BP20" i="4" s="1"/>
  <c r="BP72" i="4"/>
  <c r="D72" i="4"/>
  <c r="D66" i="4"/>
  <c r="D60" i="4"/>
  <c r="D54" i="4"/>
  <c r="D48" i="4"/>
  <c r="D42" i="4"/>
  <c r="D36" i="4"/>
  <c r="D30" i="4"/>
  <c r="D24" i="4"/>
  <c r="D18" i="4"/>
  <c r="D12" i="4"/>
  <c r="L11" i="4"/>
  <c r="BP11" i="4" s="1"/>
  <c r="L17" i="4"/>
  <c r="BP17" i="4" s="1"/>
  <c r="BQ74" i="4"/>
  <c r="BQ68" i="4"/>
  <c r="BQ62" i="4"/>
  <c r="BQ56" i="4"/>
  <c r="BQ50" i="4"/>
  <c r="BQ44" i="4"/>
  <c r="BQ38" i="4"/>
  <c r="BQ32" i="4"/>
  <c r="BQ26" i="4"/>
  <c r="BQ20" i="4"/>
  <c r="BQ14" i="4"/>
  <c r="BQ8" i="4"/>
  <c r="BV72" i="4"/>
  <c r="BV66" i="4"/>
  <c r="BV60" i="4"/>
  <c r="BV54" i="4"/>
  <c r="BV48" i="4"/>
  <c r="BV42" i="4"/>
  <c r="BV36" i="4"/>
  <c r="BV30" i="4"/>
  <c r="BV24" i="4"/>
  <c r="BV18" i="4"/>
  <c r="BV12" i="4"/>
  <c r="CA76" i="4"/>
  <c r="CA70" i="4"/>
  <c r="CA64" i="4"/>
  <c r="CA58" i="4"/>
  <c r="CA52" i="4"/>
  <c r="CA46" i="4"/>
  <c r="CA40" i="4"/>
  <c r="CA34" i="4"/>
  <c r="CA28" i="4"/>
  <c r="CA22" i="4"/>
  <c r="CA16" i="4"/>
  <c r="CA10" i="4"/>
  <c r="BQ25" i="4"/>
  <c r="L25" i="4"/>
  <c r="BP25" i="4" s="1"/>
  <c r="BQ19" i="4"/>
  <c r="L19" i="4"/>
  <c r="BP19" i="4" s="1"/>
  <c r="BQ13" i="4"/>
  <c r="L13" i="4"/>
  <c r="BP13" i="4" s="1"/>
  <c r="BH75" i="4"/>
  <c r="AE75" i="4"/>
  <c r="CI75" i="4" s="1"/>
  <c r="BH69" i="4"/>
  <c r="AE69" i="4"/>
  <c r="CI69" i="4" s="1"/>
  <c r="BH63" i="4"/>
  <c r="AE63" i="4"/>
  <c r="CI63" i="4" s="1"/>
  <c r="BH57" i="4"/>
  <c r="AE57" i="4"/>
  <c r="CI57" i="4" s="1"/>
  <c r="BH51" i="4"/>
  <c r="AE51" i="4"/>
  <c r="CI51" i="4" s="1"/>
  <c r="BH45" i="4"/>
  <c r="AE45" i="4"/>
  <c r="CI45" i="4" s="1"/>
  <c r="BH39" i="4"/>
  <c r="AE39" i="4"/>
  <c r="CI39" i="4" s="1"/>
  <c r="BH33" i="4"/>
  <c r="AE33" i="4"/>
  <c r="CI33" i="4" s="1"/>
  <c r="BH27" i="4"/>
  <c r="AE27" i="4"/>
  <c r="CI27" i="4" s="1"/>
  <c r="BH21" i="4"/>
  <c r="AE21" i="4"/>
  <c r="CI21" i="4" s="1"/>
  <c r="BH15" i="4"/>
  <c r="BH9" i="4"/>
  <c r="AE9" i="4"/>
  <c r="CI9" i="4" s="1"/>
  <c r="L77" i="4"/>
  <c r="BP77" i="4" s="1"/>
  <c r="L71" i="4"/>
  <c r="BP71" i="4" s="1"/>
  <c r="L65" i="4"/>
  <c r="BP65" i="4" s="1"/>
  <c r="L59" i="4"/>
  <c r="BP59" i="4" s="1"/>
  <c r="L53" i="4"/>
  <c r="BP53" i="4" s="1"/>
  <c r="L47" i="4"/>
  <c r="BP47" i="4" s="1"/>
  <c r="L41" i="4"/>
  <c r="BP41" i="4" s="1"/>
  <c r="L35" i="4"/>
  <c r="BP35" i="4" s="1"/>
  <c r="L29" i="4"/>
  <c r="BP29" i="4" s="1"/>
  <c r="L15" i="4"/>
  <c r="BP15" i="4" s="1"/>
  <c r="L21" i="4"/>
  <c r="BP21" i="4" s="1"/>
  <c r="AN72" i="4"/>
  <c r="BG72" i="4" s="1"/>
  <c r="AN66" i="4"/>
  <c r="BG66" i="4" s="1"/>
  <c r="AN60" i="4"/>
  <c r="BG60" i="4" s="1"/>
  <c r="AN54" i="4"/>
  <c r="BG54" i="4" s="1"/>
  <c r="AN48" i="4"/>
  <c r="BG48" i="4" s="1"/>
  <c r="AN42" i="4"/>
  <c r="BG42" i="4" s="1"/>
  <c r="AN36" i="4"/>
  <c r="BG36" i="4" s="1"/>
  <c r="AN30" i="4"/>
  <c r="BG30" i="4" s="1"/>
  <c r="AN24" i="4"/>
  <c r="BG24" i="4" s="1"/>
  <c r="AN18" i="4"/>
  <c r="BG18" i="4" s="1"/>
  <c r="AN12" i="4"/>
  <c r="BG12" i="4" s="1"/>
  <c r="C1" i="8"/>
  <c r="B1" i="8"/>
  <c r="AE30" i="4" l="1"/>
  <c r="CI30" i="4" s="1"/>
  <c r="BH30" i="4"/>
  <c r="AE15" i="4"/>
  <c r="CI15" i="4" s="1"/>
  <c r="AE18" i="4"/>
  <c r="CI18" i="4" s="1"/>
  <c r="BH18" i="4"/>
  <c r="AE54" i="4"/>
  <c r="CI54" i="4" s="1"/>
  <c r="BH54" i="4"/>
  <c r="BP60" i="4"/>
  <c r="AE40" i="4"/>
  <c r="CI40" i="4" s="1"/>
  <c r="AE24" i="4"/>
  <c r="CI24" i="4" s="1"/>
  <c r="BH24" i="4"/>
  <c r="AE60" i="4"/>
  <c r="CI60" i="4" s="1"/>
  <c r="BH60" i="4"/>
  <c r="AE22" i="4"/>
  <c r="CI22" i="4" s="1"/>
  <c r="AE58" i="4"/>
  <c r="CI58" i="4" s="1"/>
  <c r="BP24" i="4"/>
  <c r="BH8" i="4"/>
  <c r="AE8" i="4"/>
  <c r="CI8" i="4" s="1"/>
  <c r="BH26" i="4"/>
  <c r="AE26" i="4"/>
  <c r="CI26" i="4" s="1"/>
  <c r="BH44" i="4"/>
  <c r="AE44" i="4"/>
  <c r="CI44" i="4" s="1"/>
  <c r="BH62" i="4"/>
  <c r="AE62" i="4"/>
  <c r="CI62" i="4" s="1"/>
  <c r="AE13" i="4"/>
  <c r="CI13" i="4" s="1"/>
  <c r="AE49" i="4"/>
  <c r="CI49" i="4" s="1"/>
  <c r="BP66" i="4"/>
  <c r="CQ9" i="2"/>
  <c r="AE29" i="4"/>
  <c r="CI29" i="4" s="1"/>
  <c r="BH29" i="4"/>
  <c r="AE17" i="4"/>
  <c r="CI17" i="4" s="1"/>
  <c r="BH17" i="4"/>
  <c r="AE35" i="4"/>
  <c r="CI35" i="4" s="1"/>
  <c r="BH35" i="4"/>
  <c r="AE53" i="4"/>
  <c r="CI53" i="4" s="1"/>
  <c r="BH53" i="4"/>
  <c r="AE71" i="4"/>
  <c r="CI71" i="4" s="1"/>
  <c r="BH71" i="4"/>
  <c r="CH14" i="2"/>
  <c r="DJ14" i="2" s="1"/>
  <c r="CQ14" i="2"/>
  <c r="CH18" i="2"/>
  <c r="DJ18" i="2" s="1"/>
  <c r="CQ18" i="2"/>
  <c r="AE72" i="4"/>
  <c r="CI72" i="4" s="1"/>
  <c r="BH72" i="4"/>
  <c r="BH50" i="4"/>
  <c r="AE50" i="4"/>
  <c r="CI50" i="4" s="1"/>
  <c r="CQ15" i="2"/>
  <c r="CH15" i="2"/>
  <c r="DJ15" i="2" s="1"/>
  <c r="CH20" i="2"/>
  <c r="DJ20" i="2" s="1"/>
  <c r="CQ20" i="2"/>
  <c r="AE66" i="4"/>
  <c r="CI66" i="4" s="1"/>
  <c r="BH66" i="4"/>
  <c r="BH32" i="4"/>
  <c r="AE32" i="4"/>
  <c r="CI32" i="4" s="1"/>
  <c r="AE42" i="4"/>
  <c r="CI42" i="4" s="1"/>
  <c r="BH42" i="4"/>
  <c r="BP36" i="4"/>
  <c r="AE28" i="4"/>
  <c r="CI28" i="4" s="1"/>
  <c r="AE64" i="4"/>
  <c r="CI64" i="4" s="1"/>
  <c r="BP12" i="4"/>
  <c r="CQ10" i="2"/>
  <c r="CH10" i="2"/>
  <c r="DJ10" i="2" s="1"/>
  <c r="AE23" i="4"/>
  <c r="CI23" i="4" s="1"/>
  <c r="BH23" i="4"/>
  <c r="AE41" i="4"/>
  <c r="CI41" i="4" s="1"/>
  <c r="BH41" i="4"/>
  <c r="AE59" i="4"/>
  <c r="CI59" i="4" s="1"/>
  <c r="BH59" i="4"/>
  <c r="AE77" i="4"/>
  <c r="CI77" i="4" s="1"/>
  <c r="BH77" i="4"/>
  <c r="AE43" i="4"/>
  <c r="CI43" i="4" s="1"/>
  <c r="CI12" i="2"/>
  <c r="AE36" i="4"/>
  <c r="CI36" i="4" s="1"/>
  <c r="BH36" i="4"/>
  <c r="BH14" i="4"/>
  <c r="AE14" i="4"/>
  <c r="CI14" i="4" s="1"/>
  <c r="BH68" i="4"/>
  <c r="AE68" i="4"/>
  <c r="CI68" i="4" s="1"/>
  <c r="AE25" i="4"/>
  <c r="CI25" i="4" s="1"/>
  <c r="AE12" i="4"/>
  <c r="CI12" i="4" s="1"/>
  <c r="BH12" i="4"/>
  <c r="AE48" i="4"/>
  <c r="CI48" i="4" s="1"/>
  <c r="BH48" i="4"/>
  <c r="BP54" i="4"/>
  <c r="BP18" i="4"/>
  <c r="BP42" i="4"/>
  <c r="BH20" i="4"/>
  <c r="AE20" i="4"/>
  <c r="CI20" i="4" s="1"/>
  <c r="BH38" i="4"/>
  <c r="AE38" i="4"/>
  <c r="CI38" i="4" s="1"/>
  <c r="BH56" i="4"/>
  <c r="AE56" i="4"/>
  <c r="CI56" i="4" s="1"/>
  <c r="BH74" i="4"/>
  <c r="AE74" i="4"/>
  <c r="CI74" i="4" s="1"/>
  <c r="AE37" i="4"/>
  <c r="CI37" i="4" s="1"/>
  <c r="AE73" i="4"/>
  <c r="CI73" i="4" s="1"/>
  <c r="BP30" i="4"/>
  <c r="CQ16" i="2"/>
  <c r="CH16" i="2"/>
  <c r="DJ16" i="2" s="1"/>
  <c r="CH12" i="2"/>
  <c r="DJ12" i="2" s="1"/>
  <c r="CQ12" i="2"/>
  <c r="BP48" i="4"/>
  <c r="AE76" i="4"/>
  <c r="CI76" i="4" s="1"/>
  <c r="CQ22" i="2"/>
  <c r="CH22" i="2"/>
  <c r="DJ22" i="2" s="1"/>
  <c r="AE11" i="4"/>
  <c r="CI11" i="4" s="1"/>
  <c r="BH11" i="4"/>
  <c r="AE47" i="4"/>
  <c r="CI47" i="4" s="1"/>
  <c r="BH47" i="4"/>
  <c r="AE65" i="4"/>
  <c r="CI65" i="4" s="1"/>
  <c r="BH65" i="4"/>
  <c r="AE19" i="4"/>
  <c r="CI19" i="4" s="1"/>
  <c r="AE55" i="4"/>
  <c r="CI55" i="4" s="1"/>
  <c r="BF21" i="2"/>
  <c r="DJ21" i="2" s="1"/>
  <c r="CQ21" i="2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DF7" i="1" s="1"/>
  <c r="BA7" i="1"/>
  <c r="AZ7" i="1"/>
  <c r="AY7" i="1"/>
  <c r="AW7" i="1"/>
  <c r="AV7" i="1"/>
  <c r="AU7" i="1"/>
  <c r="CY7" i="1" s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Y7" i="1" s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DC7" i="2" s="1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Y7" i="3"/>
  <c r="DD7" i="2"/>
  <c r="AC7" i="2"/>
  <c r="CU7" i="1"/>
  <c r="CO7" i="1"/>
  <c r="Z7" i="1"/>
  <c r="CM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AD7" i="1"/>
  <c r="AC7" i="1"/>
  <c r="AB7" i="1"/>
  <c r="CT7" i="2" l="1"/>
  <c r="AA7" i="2"/>
  <c r="CL7" i="2"/>
  <c r="CU7" i="2"/>
  <c r="BP7" i="2"/>
  <c r="E7" i="6"/>
  <c r="Y7" i="2"/>
  <c r="DH7" i="2"/>
  <c r="AS7" i="2"/>
  <c r="CO7" i="2"/>
  <c r="CY7" i="2"/>
  <c r="DI7" i="2"/>
  <c r="CN7" i="2"/>
  <c r="CX7" i="2"/>
  <c r="D7" i="6"/>
  <c r="BU7" i="2"/>
  <c r="AD7" i="2"/>
  <c r="DF7" i="2"/>
  <c r="BH7" i="2"/>
  <c r="BG7" i="2" s="1"/>
  <c r="DA7" i="2"/>
  <c r="AB7" i="2"/>
  <c r="N7" i="2"/>
  <c r="M7" i="2" s="1"/>
  <c r="CS7" i="2"/>
  <c r="CZ7" i="2"/>
  <c r="Z7" i="2"/>
  <c r="CV7" i="2"/>
  <c r="BZ7" i="2"/>
  <c r="E7" i="2"/>
  <c r="D7" i="2" s="1"/>
  <c r="V7" i="2" s="1"/>
  <c r="CM7" i="1"/>
  <c r="DI7" i="1"/>
  <c r="AA7" i="1"/>
  <c r="BW7" i="4"/>
  <c r="CB7" i="4"/>
  <c r="AC7" i="3"/>
  <c r="CX7" i="1"/>
  <c r="BK7" i="4"/>
  <c r="BZ7" i="4"/>
  <c r="AA7" i="3"/>
  <c r="W7" i="4"/>
  <c r="BN7" i="4"/>
  <c r="AG7" i="4"/>
  <c r="AF7" i="4" s="1"/>
  <c r="AO7" i="4"/>
  <c r="N7" i="1"/>
  <c r="AN7" i="1"/>
  <c r="DD7" i="1"/>
  <c r="CK7" i="1"/>
  <c r="BY7" i="4"/>
  <c r="CF7" i="4"/>
  <c r="Z7" i="3"/>
  <c r="CZ7" i="1"/>
  <c r="DG7" i="1"/>
  <c r="AL7" i="5"/>
  <c r="BE7" i="5"/>
  <c r="R7" i="4"/>
  <c r="AB7" i="3"/>
  <c r="BR7" i="4"/>
  <c r="CS7" i="1"/>
  <c r="CN7" i="1"/>
  <c r="CV7" i="1"/>
  <c r="E7" i="1"/>
  <c r="D7" i="1" s="1"/>
  <c r="BJ7" i="4"/>
  <c r="BL7" i="4"/>
  <c r="BT7" i="4"/>
  <c r="AT7" i="4"/>
  <c r="V7" i="5"/>
  <c r="AD7" i="5"/>
  <c r="BS7" i="4"/>
  <c r="Q7" i="5"/>
  <c r="AT7" i="5"/>
  <c r="BM7" i="4"/>
  <c r="CH7" i="4"/>
  <c r="N7" i="3"/>
  <c r="M7" i="3" s="1"/>
  <c r="H7" i="5"/>
  <c r="CC7" i="4"/>
  <c r="CE7" i="4"/>
  <c r="BX7" i="4"/>
  <c r="CG7" i="4"/>
  <c r="BB7" i="5"/>
  <c r="DE7" i="1"/>
  <c r="CL7" i="1"/>
  <c r="CT7" i="1"/>
  <c r="DH7" i="1"/>
  <c r="N7" i="5"/>
  <c r="BU7" i="4"/>
  <c r="E7" i="3"/>
  <c r="D7" i="3" s="1"/>
  <c r="BO7" i="4"/>
  <c r="CD7" i="4"/>
  <c r="AX7" i="1"/>
  <c r="BU7" i="1"/>
  <c r="M7" i="4"/>
  <c r="X7" i="3"/>
  <c r="E7" i="4"/>
  <c r="AY7" i="4"/>
  <c r="AD7" i="3"/>
  <c r="W7" i="2"/>
  <c r="AN7" i="2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Z7" i="1"/>
  <c r="M7" i="1"/>
  <c r="AF2" i="8"/>
  <c r="CR7" i="2" l="1"/>
  <c r="CW7" i="2"/>
  <c r="CI7" i="2"/>
  <c r="DB7" i="2"/>
  <c r="CJ7" i="2"/>
  <c r="BO7" i="2"/>
  <c r="CH7" i="2" s="1"/>
  <c r="AM7" i="2"/>
  <c r="CA7" i="4"/>
  <c r="BI7" i="4"/>
  <c r="V7" i="3"/>
  <c r="W7" i="1"/>
  <c r="CR7" i="1"/>
  <c r="BV7" i="4"/>
  <c r="D7" i="4"/>
  <c r="BH7" i="4" s="1"/>
  <c r="CW7" i="1"/>
  <c r="BO7" i="1"/>
  <c r="V7" i="1"/>
  <c r="I7" i="5"/>
  <c r="CJ7" i="1"/>
  <c r="F7" i="5"/>
  <c r="AN7" i="4"/>
  <c r="BG7" i="4" s="1"/>
  <c r="W7" i="3"/>
  <c r="BG7" i="1"/>
  <c r="CI7" i="1" s="1"/>
  <c r="AM7" i="1"/>
  <c r="BF7" i="1" s="1"/>
  <c r="DB7" i="1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CQ7" i="2" l="1"/>
  <c r="BF7" i="2"/>
  <c r="DJ7" i="2" s="1"/>
  <c r="AE7" i="4"/>
  <c r="CI7" i="4" s="1"/>
  <c r="CH7" i="1"/>
  <c r="DJ7" i="1" s="1"/>
  <c r="BP7" i="4"/>
  <c r="CQ7" i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<sst xmlns="http://schemas.openxmlformats.org/spreadsheetml/2006/main" count="2813" uniqueCount="467">
  <si>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</si>
  <si>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</si>
  <si>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</si>
  <si>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</si>
  <si>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</si>
  <si>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</si>
  <si>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</si>
  <si>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</si>
  <si>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</si>
  <si>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</si>
  <si>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</si>
  <si>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</si>
  <si>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</si>
  <si>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</si>
  <si>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</si>
  <si>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</si>
  <si>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</si>
  <si>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</si>
  <si>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</si>
  <si>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</si>
  <si>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</si>
  <si>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</si>
  <si>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</si>
  <si>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</si>
  <si>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</si>
  <si>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</si>
  <si>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</si>
  <si>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</si>
  <si>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</si>
  <si>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</si>
  <si>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</si>
  <si>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</si>
  <si>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</si>
  <si>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</si>
  <si>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</si>
  <si>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</si>
  <si>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</si>
  <si>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</si>
  <si>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</si>
  <si>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</si>
  <si>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</si>
  <si>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</si>
  <si>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</si>
  <si>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</si>
  <si>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</si>
  <si>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</si>
  <si>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</si>
  <si>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</si>
  <si>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</si>
  <si>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</si>
  <si>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</si>
  <si>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</si>
  <si>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</si>
  <si>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</si>
  <si>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</si>
  <si>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</si>
  <si>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</si>
  <si>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</si>
  <si>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</si>
  <si>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</si>
  <si>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</si>
  <si>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</si>
  <si>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</si>
  <si>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</si>
  <si>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</si>
  <si>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</si>
  <si>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</si>
  <si>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</si>
  <si>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</si>
  <si>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</si>
  <si>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</si>
  <si>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</si>
  <si>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</si>
  <si>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</si>
  <si>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</si>
  <si>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</si>
  <si>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</si>
  <si>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</si>
  <si>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</si>
  <si>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</si>
  <si>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</si>
  <si>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</si>
  <si>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</si>
  <si>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</si>
  <si>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</si>
  <si>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</si>
  <si>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</si>
  <si>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</si>
  <si>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</si>
  <si>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</si>
  <si>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</si>
  <si>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</si>
  <si>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</si>
  <si>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</si>
  <si>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</si>
  <si>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</si>
  <si>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</si>
  <si>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</si>
  <si>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</si>
  <si>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</si>
  <si>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</si>
  <si>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</si>
  <si>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</si>
  <si>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</si>
  <si>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</si>
  <si>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</si>
  <si>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</si>
  <si>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</si>
  <si>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</si>
  <si>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</si>
  <si>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</si>
  <si>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</si>
  <si>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</si>
  <si>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</si>
  <si>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</si>
  <si>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</si>
  <si>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</si>
  <si>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</si>
  <si>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</si>
  <si>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</si>
  <si>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</si>
  <si>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</si>
  <si>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</si>
  <si>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</si>
  <si>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</si>
  <si>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</si>
  <si>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</si>
  <si>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</si>
  <si>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</si>
  <si>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</si>
  <si>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</si>
  <si>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</si>
  <si>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</si>
  <si>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</si>
  <si>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</si>
  <si>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</si>
  <si>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</si>
  <si>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</si>
  <si>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</si>
  <si>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</si>
  <si>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</si>
  <si>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</si>
  <si>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</si>
  <si>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</si>
  <si>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</si>
  <si>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</si>
  <si>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</si>
  <si>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</si>
  <si>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</si>
  <si>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</si>
  <si>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</si>
  <si>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</si>
  <si>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</si>
  <si>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</si>
  <si>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</si>
  <si>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</si>
  <si>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</si>
  <si>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</si>
  <si>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</si>
  <si>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</si>
  <si>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</si>
  <si>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</si>
  <si>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</si>
  <si>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</si>
  <si>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</si>
  <si>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</si>
  <si>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</si>
  <si>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</si>
  <si>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</si>
  <si>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</si>
  <si>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</si>
  <si>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</si>
  <si>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</si>
  <si>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</si>
  <si>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</si>
  <si>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</si>
  <si>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</si>
  <si>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</si>
  <si>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</si>
  <si>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</si>
  <si>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</si>
  <si>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</si>
  <si>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</si>
  <si>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</si>
  <si>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</si>
  <si>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</si>
  <si>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</si>
  <si>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</si>
  <si>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</si>
  <si>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</si>
  <si>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</si>
  <si>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</si>
  <si>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</si>
  <si>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</si>
  <si>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</si>
  <si>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</si>
  <si>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</si>
  <si>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</si>
  <si>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</si>
  <si>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</si>
  <si>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</si>
  <si>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</si>
  <si>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</si>
  <si>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</si>
  <si>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</si>
  <si>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</si>
  <si>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</si>
  <si>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</si>
  <si>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</si>
  <si>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</si>
  <si>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</si>
  <si>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</si>
  <si>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</si>
  <si>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</si>
  <si>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</si>
  <si>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</si>
  <si>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</si>
  <si>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</si>
  <si>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</si>
  <si>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</si>
  <si>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</si>
  <si>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</si>
  <si>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</si>
  <si>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</si>
  <si>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</si>
  <si>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</si>
  <si>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</si>
  <si>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</si>
  <si>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</si>
  <si>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</si>
  <si>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</si>
  <si>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</si>
  <si>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</si>
  <si>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</si>
  <si>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</si>
  <si>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</si>
  <si>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</si>
  <si>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</si>
  <si>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</si>
  <si>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</si>
  <si>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</si>
  <si>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</si>
  <si>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</si>
  <si>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</si>
  <si>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</si>
  <si>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</si>
  <si>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</si>
  <si>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</si>
  <si>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</si>
  <si>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</si>
  <si>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</si>
  <si>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</si>
  <si>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</si>
  <si>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</si>
  <si>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</si>
  <si>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</si>
  <si>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</si>
  <si>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</si>
  <si>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</si>
  <si>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</si>
  <si>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</si>
  <si>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</si>
  <si>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</si>
  <si>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</si>
  <si>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</si>
  <si>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</si>
  <si>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</si>
  <si>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</si>
  <si>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</si>
  <si>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</si>
  <si>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</si>
  <si>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</si>
  <si>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</si>
  <si>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</si>
  <si>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</si>
  <si>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</si>
  <si>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</si>
  <si>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</si>
  <si>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</si>
  <si>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</si>
  <si>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</si>
  <si>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</si>
  <si>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</si>
  <si>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</si>
  <si>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</si>
  <si>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</si>
  <si>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</si>
  <si>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</si>
  <si>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</si>
  <si>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</si>
  <si>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</si>
  <si>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</si>
  <si>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</si>
  <si>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</si>
  <si>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</si>
  <si>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</si>
  <si>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</si>
  <si>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</si>
  <si>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</si>
  <si>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</si>
  <si>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</si>
  <si>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</si>
  <si>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</si>
  <si>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</si>
  <si>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</si>
  <si>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</si>
  <si>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</si>
  <si>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</si>
  <si>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</si>
  <si>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</si>
  <si>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</si>
  <si>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</si>
  <si>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</si>
  <si>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</si>
  <si>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</si>
  <si>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</si>
  <si>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</si>
  <si>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12000</t>
  </si>
  <si>
    <t>廃棄物処理事業経費（市区町村の合計）（令和1年度実績）</t>
    <phoneticPr fontId="3"/>
  </si>
  <si>
    <t>廃棄物処理事業経費（一部事務組合・広域連合の合計）（令和1年度実績）</t>
    <phoneticPr fontId="3"/>
  </si>
  <si>
    <t>廃棄物処理事業経費（市区町村及び一部事務組合・広域連合の合計）【歳入】（令和1年度実績）</t>
    <phoneticPr fontId="3"/>
  </si>
  <si>
    <t>廃棄物処理事業経費（市区町村及び一部事務組合・広域連合の合計）【歳出】（令和1年度実績）</t>
    <phoneticPr fontId="3"/>
  </si>
  <si>
    <t>廃棄物処理事業経費【分担金の合計】（令和1年度実績）</t>
    <phoneticPr fontId="3"/>
  </si>
  <si>
    <t>廃棄物処理事業経費【市区町村分担金の合計（令和1年度実績）</t>
    <phoneticPr fontId="3"/>
  </si>
  <si>
    <t>12100</t>
  </si>
  <si>
    <t>千葉市</t>
  </si>
  <si>
    <t/>
  </si>
  <si>
    <t>12202</t>
  </si>
  <si>
    <t>銚子市</t>
  </si>
  <si>
    <t>12869</t>
  </si>
  <si>
    <t>東総地区広域市町村圏事務組合</t>
  </si>
  <si>
    <t>12203</t>
  </si>
  <si>
    <t>市川市</t>
  </si>
  <si>
    <t>12204</t>
  </si>
  <si>
    <t>船橋市</t>
  </si>
  <si>
    <t>12205</t>
  </si>
  <si>
    <t>館山市</t>
  </si>
  <si>
    <t>12860</t>
  </si>
  <si>
    <t>安房郡市広域市町村圏事務組合</t>
  </si>
  <si>
    <t>12206</t>
  </si>
  <si>
    <t>木更津市</t>
  </si>
  <si>
    <t>12207</t>
  </si>
  <si>
    <t>松戸市</t>
  </si>
  <si>
    <t>12208</t>
  </si>
  <si>
    <t>野田市</t>
  </si>
  <si>
    <t>12210</t>
  </si>
  <si>
    <t>茂原市</t>
  </si>
  <si>
    <t>12863</t>
  </si>
  <si>
    <t>長生郡市広域市町村圏組合</t>
  </si>
  <si>
    <t>12211</t>
  </si>
  <si>
    <t>成田市</t>
  </si>
  <si>
    <t>12212</t>
  </si>
  <si>
    <t>佐倉市</t>
  </si>
  <si>
    <t>12828</t>
  </si>
  <si>
    <t>佐倉市、酒々井町清掃組合</t>
  </si>
  <si>
    <t>12834</t>
  </si>
  <si>
    <t>印旛衛生施設管理組合</t>
  </si>
  <si>
    <t>12213</t>
  </si>
  <si>
    <t>東金市</t>
  </si>
  <si>
    <t>12866</t>
  </si>
  <si>
    <t>山武郡市広域行政組合</t>
  </si>
  <si>
    <t>12830</t>
  </si>
  <si>
    <t>東金市外三市町清掃組合</t>
  </si>
  <si>
    <t>12215</t>
  </si>
  <si>
    <t>旭市</t>
  </si>
  <si>
    <t>12838</t>
  </si>
  <si>
    <t>東総衛生組合</t>
  </si>
  <si>
    <t>東総地区広域市区町村圏事務組合</t>
  </si>
  <si>
    <t>12216</t>
  </si>
  <si>
    <t>習志野市</t>
  </si>
  <si>
    <t>12217</t>
  </si>
  <si>
    <t>柏市</t>
  </si>
  <si>
    <t>12833</t>
  </si>
  <si>
    <t>柏・白井・鎌ケ谷環境衛生組合</t>
  </si>
  <si>
    <t>12218</t>
  </si>
  <si>
    <t>勝浦市</t>
  </si>
  <si>
    <t>12219</t>
  </si>
  <si>
    <t>市原市</t>
  </si>
  <si>
    <t>12220</t>
  </si>
  <si>
    <t>流山市</t>
  </si>
  <si>
    <t>12221</t>
  </si>
  <si>
    <t>八千代市</t>
  </si>
  <si>
    <t>12222</t>
  </si>
  <si>
    <t>我孫子市</t>
  </si>
  <si>
    <t>12223</t>
  </si>
  <si>
    <t>鴨川市</t>
  </si>
  <si>
    <t>12224</t>
  </si>
  <si>
    <t>鎌ケ谷市</t>
  </si>
  <si>
    <t>12225</t>
  </si>
  <si>
    <t>君津市</t>
  </si>
  <si>
    <t>12226</t>
  </si>
  <si>
    <t>富津市</t>
  </si>
  <si>
    <t>12227</t>
  </si>
  <si>
    <t>浦安市</t>
  </si>
  <si>
    <t>12228</t>
  </si>
  <si>
    <t>四街道市</t>
  </si>
  <si>
    <t>12229</t>
  </si>
  <si>
    <t>袖ケ浦市</t>
  </si>
  <si>
    <t>12230</t>
  </si>
  <si>
    <t>八街市</t>
  </si>
  <si>
    <t>12231</t>
  </si>
  <si>
    <t>印西市</t>
  </si>
  <si>
    <t>12886</t>
  </si>
  <si>
    <t>印西地区環境整備事業組合</t>
  </si>
  <si>
    <t>12835</t>
  </si>
  <si>
    <t>印西地区衛生組合</t>
  </si>
  <si>
    <t>12232</t>
  </si>
  <si>
    <t>白井市</t>
  </si>
  <si>
    <t>12233</t>
  </si>
  <si>
    <t>富里市</t>
  </si>
  <si>
    <t>12234</t>
  </si>
  <si>
    <t>南房総市</t>
  </si>
  <si>
    <t>12816</t>
  </si>
  <si>
    <t>鋸南地区環境衛生組合</t>
  </si>
  <si>
    <t>12235</t>
  </si>
  <si>
    <t>匝瑳市</t>
  </si>
  <si>
    <t>12854</t>
  </si>
  <si>
    <t>匝瑳市ほか二町環境衛生組合</t>
  </si>
  <si>
    <t>12236</t>
  </si>
  <si>
    <t>香取市</t>
  </si>
  <si>
    <t>12867</t>
  </si>
  <si>
    <t>香取広域市町村圏事務組合</t>
  </si>
  <si>
    <t>12237</t>
  </si>
  <si>
    <t>山武市</t>
  </si>
  <si>
    <t>12831</t>
  </si>
  <si>
    <t>山武郡市環境衛生組合</t>
  </si>
  <si>
    <t>12238</t>
  </si>
  <si>
    <t>いすみ市</t>
  </si>
  <si>
    <t>12841</t>
  </si>
  <si>
    <t>夷隅環境衛生組合</t>
  </si>
  <si>
    <t>12239</t>
  </si>
  <si>
    <t>大網白里市</t>
  </si>
  <si>
    <t>12322</t>
  </si>
  <si>
    <t>酒々井町</t>
  </si>
  <si>
    <t>12329</t>
  </si>
  <si>
    <t>栄町</t>
  </si>
  <si>
    <t>12342</t>
  </si>
  <si>
    <t>神崎町</t>
  </si>
  <si>
    <t>12347</t>
  </si>
  <si>
    <t>多古町</t>
  </si>
  <si>
    <t>12349</t>
  </si>
  <si>
    <t>東庄町</t>
  </si>
  <si>
    <t>12403</t>
  </si>
  <si>
    <t>九十九里町</t>
  </si>
  <si>
    <t>12409</t>
  </si>
  <si>
    <t>芝山町</t>
  </si>
  <si>
    <t>12410</t>
  </si>
  <si>
    <t>横芝光町</t>
  </si>
  <si>
    <t>12421</t>
  </si>
  <si>
    <t>一宮町</t>
  </si>
  <si>
    <t>12422</t>
  </si>
  <si>
    <t>睦沢町</t>
  </si>
  <si>
    <t>12423</t>
  </si>
  <si>
    <t>長生村</t>
  </si>
  <si>
    <t>12424</t>
  </si>
  <si>
    <t>白子町</t>
  </si>
  <si>
    <t>12426</t>
  </si>
  <si>
    <t>長柄町</t>
  </si>
  <si>
    <t>12427</t>
  </si>
  <si>
    <t>長南町</t>
  </si>
  <si>
    <t>12441</t>
  </si>
  <si>
    <t>大多喜町</t>
  </si>
  <si>
    <t>12443</t>
  </si>
  <si>
    <t>御宿町</t>
  </si>
  <si>
    <t>12463</t>
  </si>
  <si>
    <t>鋸南町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</si>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</sst>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14</v>
      </c>
      <c r="B7" s="154" t="s">
        <v>317</v>
      </c>
      <c r="C7" s="138" t="s">
        <v>33</v>
      </c>
      <c r="D7" s="140">
        <f>SUM(E7,+L7)</f>
        <v>95293370</v>
      </c>
      <c r="E7" s="140">
        <f>SUM(F7:I7,K7)</f>
        <v>32506056</v>
      </c>
      <c r="F7" s="140">
        <f>SUM(F$8:F$207)</f>
        <v>4099755</v>
      </c>
      <c r="G7" s="140">
        <f>SUM(G$8:G$207)</f>
        <v>3758</v>
      </c>
      <c r="H7" s="140">
        <f>SUM(H$8:H$207)</f>
        <v>9159800</v>
      </c>
      <c r="I7" s="140">
        <f>SUM(I$8:I$207)</f>
        <v>13553841</v>
      </c>
      <c r="J7" s="143" t="s">
        <v>314</v>
      </c>
      <c r="K7" s="140">
        <f>SUM(K$8:K$207)</f>
        <v>5688902</v>
      </c>
      <c r="L7" s="140">
        <f>SUM(L$8:L$207)</f>
        <v>62787314</v>
      </c>
      <c r="M7" s="140">
        <f>SUM(N7,+U7)</f>
        <v>7427511</v>
      </c>
      <c r="N7" s="140">
        <f>SUM(O7:R7,T7)</f>
        <v>1435036</v>
      </c>
      <c r="O7" s="140">
        <f>SUM(O$8:O$207)</f>
        <v>233654</v>
      </c>
      <c r="P7" s="140">
        <f>SUM(P$8:P$207)</f>
        <v>34161</v>
      </c>
      <c r="Q7" s="140">
        <f>SUM(Q$8:Q$207)</f>
        <v>356300</v>
      </c>
      <c r="R7" s="140">
        <f>SUM(R$8:R$207)</f>
        <v>734724</v>
      </c>
      <c r="S7" s="143" t="s">
        <v>314</v>
      </c>
      <c r="T7" s="140">
        <f>SUM(T$8:T$207)</f>
        <v>76197</v>
      </c>
      <c r="U7" s="140">
        <f>SUM(U$8:U$207)</f>
        <v>5992475</v>
      </c>
      <c r="V7" s="140">
        <f t="shared" ref="V7:AA7" si="0">+SUM(D7,M7)</f>
        <v>102720881</v>
      </c>
      <c r="W7" s="140">
        <f t="shared" si="0"/>
        <v>33941092</v>
      </c>
      <c r="X7" s="140">
        <f t="shared" si="0"/>
        <v>4333409</v>
      </c>
      <c r="Y7" s="140">
        <f t="shared" si="0"/>
        <v>37919</v>
      </c>
      <c r="Z7" s="140">
        <f t="shared" si="0"/>
        <v>9516100</v>
      </c>
      <c r="AA7" s="140">
        <f t="shared" si="0"/>
        <v>14288565</v>
      </c>
      <c r="AB7" s="142" t="str">
        <f>IF(+SUM(J7,S7)=0,"-",+SUM(J7,S7))</f>
        <v>-</v>
      </c>
      <c r="AC7" s="140">
        <f>+SUM(K7,T7)</f>
        <v>5765099</v>
      </c>
      <c r="AD7" s="140">
        <f>+SUM(L7,U7)</f>
        <v>68779789</v>
      </c>
      <c r="AE7" s="140">
        <f>SUM(AF7,+AK7)</f>
        <v>13455014</v>
      </c>
      <c r="AF7" s="140">
        <f>SUM(AG7:AJ7)</f>
        <v>13327386</v>
      </c>
      <c r="AG7" s="140">
        <f t="shared" ref="AG7:AL7" si="1">SUM(AG$8:AG$207)</f>
        <v>173288</v>
      </c>
      <c r="AH7" s="140">
        <f t="shared" si="1"/>
        <v>12862668</v>
      </c>
      <c r="AI7" s="140">
        <f t="shared" si="1"/>
        <v>206975</v>
      </c>
      <c r="AJ7" s="140">
        <f t="shared" si="1"/>
        <v>84455</v>
      </c>
      <c r="AK7" s="140">
        <f t="shared" si="1"/>
        <v>127628</v>
      </c>
      <c r="AL7" s="140">
        <f t="shared" si="1"/>
        <v>4195156</v>
      </c>
      <c r="AM7" s="140">
        <f>SUM(AN7,AS7,AW7,AX7,BD7)</f>
        <v>68072538</v>
      </c>
      <c r="AN7" s="140">
        <f>SUM(AO7:AR7)</f>
        <v>10387911</v>
      </c>
      <c r="AO7" s="140">
        <f>SUM(AO$8:AO$207)</f>
        <v>5444181</v>
      </c>
      <c r="AP7" s="140">
        <f>SUM(AP$8:AP$207)</f>
        <v>3071780</v>
      </c>
      <c r="AQ7" s="140">
        <f>SUM(AQ$8:AQ$207)</f>
        <v>1748609</v>
      </c>
      <c r="AR7" s="140">
        <f>SUM(AR$8:AR$207)</f>
        <v>123341</v>
      </c>
      <c r="AS7" s="140">
        <f>SUM(AT7:AV7)</f>
        <v>9194004</v>
      </c>
      <c r="AT7" s="140">
        <f>SUM(AT$8:AT$207)</f>
        <v>1817287</v>
      </c>
      <c r="AU7" s="140">
        <f>SUM(AU$8:AU$207)</f>
        <v>6047359</v>
      </c>
      <c r="AV7" s="140">
        <f>SUM(AV$8:AV$207)</f>
        <v>1329358</v>
      </c>
      <c r="AW7" s="140">
        <f>SUM(AW$8:AW$207)</f>
        <v>114379</v>
      </c>
      <c r="AX7" s="140">
        <f>SUM(AY7:BB7)</f>
        <v>48321679</v>
      </c>
      <c r="AY7" s="140">
        <f t="shared" ref="AY7:BE7" si="2">SUM(AY$8:AY$207)</f>
        <v>16919195</v>
      </c>
      <c r="AZ7" s="140">
        <f t="shared" si="2"/>
        <v>24630919</v>
      </c>
      <c r="BA7" s="140">
        <f t="shared" si="2"/>
        <v>4178767</v>
      </c>
      <c r="BB7" s="140">
        <f t="shared" si="2"/>
        <v>2592798</v>
      </c>
      <c r="BC7" s="140">
        <f t="shared" si="2"/>
        <v>7793111</v>
      </c>
      <c r="BD7" s="140">
        <f t="shared" si="2"/>
        <v>54565</v>
      </c>
      <c r="BE7" s="140">
        <f t="shared" si="2"/>
        <v>1777551</v>
      </c>
      <c r="BF7" s="140">
        <f>SUM(AE7,+AM7,+BE7)</f>
        <v>83305103</v>
      </c>
      <c r="BG7" s="140">
        <f>SUM(BH7,+BM7)</f>
        <v>547551</v>
      </c>
      <c r="BH7" s="140">
        <f>SUM(BI7:BL7)</f>
        <v>524985</v>
      </c>
      <c r="BI7" s="140">
        <f t="shared" ref="BI7:BN7" si="3">SUM(BI$8:BI$207)</f>
        <v>0</v>
      </c>
      <c r="BJ7" s="140">
        <f t="shared" si="3"/>
        <v>524941</v>
      </c>
      <c r="BK7" s="140">
        <f t="shared" si="3"/>
        <v>44</v>
      </c>
      <c r="BL7" s="140">
        <f t="shared" si="3"/>
        <v>0</v>
      </c>
      <c r="BM7" s="140">
        <f t="shared" si="3"/>
        <v>22566</v>
      </c>
      <c r="BN7" s="140">
        <f t="shared" si="3"/>
        <v>5956</v>
      </c>
      <c r="BO7" s="140">
        <f>SUM(BP7,BU7,BY7,BZ7,CF7)</f>
        <v>5252962</v>
      </c>
      <c r="BP7" s="140">
        <f>SUM(BQ7:BT7)</f>
        <v>793354</v>
      </c>
      <c r="BQ7" s="140">
        <f>SUM(BQ$8:BQ$207)</f>
        <v>559261</v>
      </c>
      <c r="BR7" s="140">
        <f>SUM(BR$8:BR$207)</f>
        <v>58379</v>
      </c>
      <c r="BS7" s="140">
        <f>SUM(BS$8:BS$207)</f>
        <v>175714</v>
      </c>
      <c r="BT7" s="140">
        <f>SUM(BT$8:BT$207)</f>
        <v>0</v>
      </c>
      <c r="BU7" s="140">
        <f>SUM(BV7:BX7)</f>
        <v>1357546</v>
      </c>
      <c r="BV7" s="140">
        <f>SUM(BV$8:BV$207)</f>
        <v>54507</v>
      </c>
      <c r="BW7" s="140">
        <f>SUM(BW$8:BW$207)</f>
        <v>1224672</v>
      </c>
      <c r="BX7" s="140">
        <f>SUM(BX$8:BX$207)</f>
        <v>78367</v>
      </c>
      <c r="BY7" s="140">
        <f>SUM(BY$8:BY$207)</f>
        <v>8958</v>
      </c>
      <c r="BZ7" s="140">
        <f>SUM(CA7:CD7)</f>
        <v>3072165</v>
      </c>
      <c r="CA7" s="140">
        <f t="shared" ref="CA7:CG7" si="4">SUM(CA$8:CA$207)</f>
        <v>896391</v>
      </c>
      <c r="CB7" s="140">
        <f t="shared" si="4"/>
        <v>1807898</v>
      </c>
      <c r="CC7" s="140">
        <f t="shared" si="4"/>
        <v>113056</v>
      </c>
      <c r="CD7" s="140">
        <f t="shared" si="4"/>
        <v>254820</v>
      </c>
      <c r="CE7" s="140">
        <f t="shared" si="4"/>
        <v>1454559</v>
      </c>
      <c r="CF7" s="140">
        <f t="shared" si="4"/>
        <v>20939</v>
      </c>
      <c r="CG7" s="140">
        <f t="shared" si="4"/>
        <v>166483</v>
      </c>
      <c r="CH7" s="140">
        <f>SUM(BG7,+BO7,+CG7)</f>
        <v>5966996</v>
      </c>
      <c r="CI7" s="140">
        <f t="shared" ref="CI7:DJ7" si="5">SUM(AE7,+BG7)</f>
        <v>14002565</v>
      </c>
      <c r="CJ7" s="140">
        <f t="shared" si="5"/>
        <v>13852371</v>
      </c>
      <c r="CK7" s="140">
        <f t="shared" si="5"/>
        <v>173288</v>
      </c>
      <c r="CL7" s="140">
        <f t="shared" si="5"/>
        <v>13387609</v>
      </c>
      <c r="CM7" s="140">
        <f t="shared" si="5"/>
        <v>207019</v>
      </c>
      <c r="CN7" s="140">
        <f t="shared" si="5"/>
        <v>84455</v>
      </c>
      <c r="CO7" s="140">
        <f t="shared" si="5"/>
        <v>150194</v>
      </c>
      <c r="CP7" s="140">
        <f t="shared" si="5"/>
        <v>4201112</v>
      </c>
      <c r="CQ7" s="140">
        <f t="shared" si="5"/>
        <v>73325500</v>
      </c>
      <c r="CR7" s="140">
        <f t="shared" si="5"/>
        <v>11181265</v>
      </c>
      <c r="CS7" s="140">
        <f t="shared" si="5"/>
        <v>6003442</v>
      </c>
      <c r="CT7" s="140">
        <f t="shared" si="5"/>
        <v>3130159</v>
      </c>
      <c r="CU7" s="140">
        <f t="shared" si="5"/>
        <v>1924323</v>
      </c>
      <c r="CV7" s="140">
        <f t="shared" si="5"/>
        <v>123341</v>
      </c>
      <c r="CW7" s="140">
        <f t="shared" si="5"/>
        <v>10551550</v>
      </c>
      <c r="CX7" s="140">
        <f t="shared" si="5"/>
        <v>1871794</v>
      </c>
      <c r="CY7" s="140">
        <f t="shared" si="5"/>
        <v>7272031</v>
      </c>
      <c r="CZ7" s="140">
        <f t="shared" si="5"/>
        <v>1407725</v>
      </c>
      <c r="DA7" s="140">
        <f t="shared" si="5"/>
        <v>123337</v>
      </c>
      <c r="DB7" s="140">
        <f t="shared" si="5"/>
        <v>51393844</v>
      </c>
      <c r="DC7" s="140">
        <f t="shared" si="5"/>
        <v>17815586</v>
      </c>
      <c r="DD7" s="140">
        <f t="shared" si="5"/>
        <v>26438817</v>
      </c>
      <c r="DE7" s="140">
        <f t="shared" si="5"/>
        <v>4291823</v>
      </c>
      <c r="DF7" s="140">
        <f t="shared" si="5"/>
        <v>2847618</v>
      </c>
      <c r="DG7" s="140">
        <f t="shared" si="5"/>
        <v>9247670</v>
      </c>
      <c r="DH7" s="140">
        <f t="shared" si="5"/>
        <v>75504</v>
      </c>
      <c r="DI7" s="140">
        <f t="shared" si="5"/>
        <v>1944034</v>
      </c>
      <c r="DJ7" s="140">
        <f t="shared" si="5"/>
        <v>89272099</v>
      </c>
    </row>
    <row r="8" spans="1:114" s="136" customFormat="1" ht="13.5" customHeight="1" x14ac:dyDescent="0.15">
      <c r="A8" s="119" t="s">
        <v>14</v>
      </c>
      <c r="B8" s="120" t="s">
        <v>324</v>
      </c>
      <c r="C8" s="119" t="s">
        <v>325</v>
      </c>
      <c r="D8" s="121">
        <f>SUM(E8,+L8)</f>
        <v>13415370</v>
      </c>
      <c r="E8" s="121">
        <f>SUM(F8:I8,K8)</f>
        <v>6396551</v>
      </c>
      <c r="F8" s="121">
        <v>15500</v>
      </c>
      <c r="G8" s="121">
        <v>0</v>
      </c>
      <c r="H8" s="121">
        <v>342000</v>
      </c>
      <c r="I8" s="121">
        <v>3743531</v>
      </c>
      <c r="J8" s="122" t="s">
        <v>466</v>
      </c>
      <c r="K8" s="121">
        <v>2295520</v>
      </c>
      <c r="L8" s="121">
        <v>7018819</v>
      </c>
      <c r="M8" s="121">
        <f>SUM(N8,+U8)</f>
        <v>299532</v>
      </c>
      <c r="N8" s="121">
        <f>SUM(O8:R8,T8)</f>
        <v>68000</v>
      </c>
      <c r="O8" s="121">
        <v>0</v>
      </c>
      <c r="P8" s="121">
        <v>0</v>
      </c>
      <c r="Q8" s="121">
        <v>68000</v>
      </c>
      <c r="R8" s="121">
        <v>0</v>
      </c>
      <c r="S8" s="122" t="s">
        <v>466</v>
      </c>
      <c r="T8" s="121">
        <v>0</v>
      </c>
      <c r="U8" s="121">
        <v>231532</v>
      </c>
      <c r="V8" s="121">
        <f>+SUM(D8,M8)</f>
        <v>13714902</v>
      </c>
      <c r="W8" s="121">
        <f>+SUM(E8,N8)</f>
        <v>6464551</v>
      </c>
      <c r="X8" s="121">
        <f>+SUM(F8,O8)</f>
        <v>15500</v>
      </c>
      <c r="Y8" s="121">
        <f>+SUM(G8,P8)</f>
        <v>0</v>
      </c>
      <c r="Z8" s="121">
        <f>+SUM(H8,Q8)</f>
        <v>410000</v>
      </c>
      <c r="AA8" s="121">
        <f>+SUM(I8,R8)</f>
        <v>3743531</v>
      </c>
      <c r="AB8" s="122" t="str">
        <f>IF(+SUM(J8,S8)=0,"-",+SUM(J8,S8))</f>
        <v>-</v>
      </c>
      <c r="AC8" s="121">
        <f>+SUM(K8,T8)</f>
        <v>2295520</v>
      </c>
      <c r="AD8" s="121">
        <f>+SUM(L8,U8)</f>
        <v>7250351</v>
      </c>
      <c r="AE8" s="121">
        <f>SUM(AF8,+AK8)</f>
        <v>154388</v>
      </c>
      <c r="AF8" s="121">
        <f>SUM(AG8:AJ8)</f>
        <v>93482</v>
      </c>
      <c r="AG8" s="121">
        <v>0</v>
      </c>
      <c r="AH8" s="121">
        <v>0</v>
      </c>
      <c r="AI8" s="121">
        <v>52199</v>
      </c>
      <c r="AJ8" s="121">
        <v>41283</v>
      </c>
      <c r="AK8" s="121">
        <v>60906</v>
      </c>
      <c r="AL8" s="121">
        <v>0</v>
      </c>
      <c r="AM8" s="121">
        <f>SUM(AN8,AS8,AW8,AX8,BD8)</f>
        <v>13245400</v>
      </c>
      <c r="AN8" s="121">
        <f>SUM(AO8:AR8)</f>
        <v>1107114</v>
      </c>
      <c r="AO8" s="121">
        <v>1107114</v>
      </c>
      <c r="AP8" s="121">
        <v>0</v>
      </c>
      <c r="AQ8" s="121">
        <v>0</v>
      </c>
      <c r="AR8" s="121">
        <v>0</v>
      </c>
      <c r="AS8" s="121">
        <f>SUM(AT8:AV8)</f>
        <v>1578735</v>
      </c>
      <c r="AT8" s="121">
        <v>695501</v>
      </c>
      <c r="AU8" s="121">
        <v>682662</v>
      </c>
      <c r="AV8" s="121">
        <v>200572</v>
      </c>
      <c r="AW8" s="121">
        <v>0</v>
      </c>
      <c r="AX8" s="121">
        <f>SUM(AY8:BB8)</f>
        <v>10559551</v>
      </c>
      <c r="AY8" s="121">
        <v>3354847</v>
      </c>
      <c r="AZ8" s="121">
        <v>4454050</v>
      </c>
      <c r="BA8" s="121">
        <v>484754</v>
      </c>
      <c r="BB8" s="121">
        <v>2265900</v>
      </c>
      <c r="BC8" s="121">
        <v>0</v>
      </c>
      <c r="BD8" s="121">
        <v>0</v>
      </c>
      <c r="BE8" s="121">
        <v>15582</v>
      </c>
      <c r="BF8" s="121">
        <f>SUM(AE8,+AM8,+BE8)</f>
        <v>13415370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299532</v>
      </c>
      <c r="BP8" s="121">
        <f>SUM(BQ8:BT8)</f>
        <v>32090</v>
      </c>
      <c r="BQ8" s="121">
        <v>32090</v>
      </c>
      <c r="BR8" s="121">
        <v>0</v>
      </c>
      <c r="BS8" s="121">
        <v>0</v>
      </c>
      <c r="BT8" s="121">
        <v>0</v>
      </c>
      <c r="BU8" s="121">
        <f>SUM(BV8:BX8)</f>
        <v>121468</v>
      </c>
      <c r="BV8" s="121">
        <v>37488</v>
      </c>
      <c r="BW8" s="121">
        <v>6021</v>
      </c>
      <c r="BX8" s="121">
        <v>77959</v>
      </c>
      <c r="BY8" s="121">
        <v>0</v>
      </c>
      <c r="BZ8" s="121">
        <f>SUM(CA8:CD8)</f>
        <v>145974</v>
      </c>
      <c r="CA8" s="121">
        <v>8502</v>
      </c>
      <c r="CB8" s="121">
        <v>60168</v>
      </c>
      <c r="CC8" s="121">
        <v>0</v>
      </c>
      <c r="CD8" s="121">
        <v>77304</v>
      </c>
      <c r="CE8" s="121">
        <v>0</v>
      </c>
      <c r="CF8" s="121">
        <v>0</v>
      </c>
      <c r="CG8" s="121">
        <v>0</v>
      </c>
      <c r="CH8" s="121">
        <f>SUM(BG8,+BO8,+CG8)</f>
        <v>299532</v>
      </c>
      <c r="CI8" s="121">
        <f>SUM(AE8,+BG8)</f>
        <v>154388</v>
      </c>
      <c r="CJ8" s="121">
        <f>SUM(AF8,+BH8)</f>
        <v>93482</v>
      </c>
      <c r="CK8" s="121">
        <f>SUM(AG8,+BI8)</f>
        <v>0</v>
      </c>
      <c r="CL8" s="121">
        <f>SUM(AH8,+BJ8)</f>
        <v>0</v>
      </c>
      <c r="CM8" s="121">
        <f>SUM(AI8,+BK8)</f>
        <v>52199</v>
      </c>
      <c r="CN8" s="121">
        <f>SUM(AJ8,+BL8)</f>
        <v>41283</v>
      </c>
      <c r="CO8" s="121">
        <f>SUM(AK8,+BM8)</f>
        <v>60906</v>
      </c>
      <c r="CP8" s="121">
        <f>SUM(AL8,+BN8)</f>
        <v>0</v>
      </c>
      <c r="CQ8" s="121">
        <f>SUM(AM8,+BO8)</f>
        <v>13544932</v>
      </c>
      <c r="CR8" s="121">
        <f>SUM(AN8,+BP8)</f>
        <v>1139204</v>
      </c>
      <c r="CS8" s="121">
        <f>SUM(AO8,+BQ8)</f>
        <v>1139204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1700203</v>
      </c>
      <c r="CX8" s="121">
        <f>SUM(AT8,+BV8)</f>
        <v>732989</v>
      </c>
      <c r="CY8" s="121">
        <f>SUM(AU8,+BW8)</f>
        <v>688683</v>
      </c>
      <c r="CZ8" s="121">
        <f>SUM(AV8,+BX8)</f>
        <v>278531</v>
      </c>
      <c r="DA8" s="121">
        <f>SUM(AW8,+BY8)</f>
        <v>0</v>
      </c>
      <c r="DB8" s="121">
        <f>SUM(AX8,+BZ8)</f>
        <v>10705525</v>
      </c>
      <c r="DC8" s="121">
        <f>SUM(AY8,+CA8)</f>
        <v>3363349</v>
      </c>
      <c r="DD8" s="121">
        <f>SUM(AZ8,+CB8)</f>
        <v>4514218</v>
      </c>
      <c r="DE8" s="121">
        <f>SUM(BA8,+CC8)</f>
        <v>484754</v>
      </c>
      <c r="DF8" s="121">
        <f>SUM(BB8,+CD8)</f>
        <v>2343204</v>
      </c>
      <c r="DG8" s="121">
        <f>SUM(BC8,+CE8)</f>
        <v>0</v>
      </c>
      <c r="DH8" s="121">
        <f>SUM(BD8,+CF8)</f>
        <v>0</v>
      </c>
      <c r="DI8" s="121">
        <f>SUM(BE8,+CG8)</f>
        <v>15582</v>
      </c>
      <c r="DJ8" s="121">
        <f>SUM(BF8,+CH8)</f>
        <v>13714902</v>
      </c>
    </row>
    <row r="9" spans="1:114" s="136" customFormat="1" ht="13.5" customHeight="1" x14ac:dyDescent="0.15">
      <c r="A9" s="119" t="s">
        <v>14</v>
      </c>
      <c r="B9" s="120" t="s">
        <v>327</v>
      </c>
      <c r="C9" s="119" t="s">
        <v>328</v>
      </c>
      <c r="D9" s="121">
        <f>SUM(E9,+L9)</f>
        <v>2216615</v>
      </c>
      <c r="E9" s="121">
        <f>SUM(F9:I9,K9)</f>
        <v>577135</v>
      </c>
      <c r="F9" s="121">
        <v>0</v>
      </c>
      <c r="G9" s="121">
        <v>0</v>
      </c>
      <c r="H9" s="121">
        <v>240000</v>
      </c>
      <c r="I9" s="121">
        <v>272812</v>
      </c>
      <c r="J9" s="122" t="s">
        <v>466</v>
      </c>
      <c r="K9" s="121">
        <v>64323</v>
      </c>
      <c r="L9" s="121">
        <v>1639480</v>
      </c>
      <c r="M9" s="121">
        <f>SUM(N9,+U9)</f>
        <v>628370</v>
      </c>
      <c r="N9" s="121">
        <f>SUM(O9:R9,T9)</f>
        <v>547343</v>
      </c>
      <c r="O9" s="121">
        <v>201467</v>
      </c>
      <c r="P9" s="121">
        <v>562</v>
      </c>
      <c r="Q9" s="121">
        <v>288300</v>
      </c>
      <c r="R9" s="121">
        <v>56884</v>
      </c>
      <c r="S9" s="122" t="s">
        <v>466</v>
      </c>
      <c r="T9" s="121">
        <v>130</v>
      </c>
      <c r="U9" s="121">
        <v>81027</v>
      </c>
      <c r="V9" s="121">
        <f>+SUM(D9,M9)</f>
        <v>2844985</v>
      </c>
      <c r="W9" s="121">
        <f>+SUM(E9,N9)</f>
        <v>1124478</v>
      </c>
      <c r="X9" s="121">
        <f>+SUM(F9,O9)</f>
        <v>201467</v>
      </c>
      <c r="Y9" s="121">
        <f>+SUM(G9,P9)</f>
        <v>562</v>
      </c>
      <c r="Z9" s="121">
        <f>+SUM(H9,Q9)</f>
        <v>528300</v>
      </c>
      <c r="AA9" s="121">
        <f>+SUM(I9,R9)</f>
        <v>329696</v>
      </c>
      <c r="AB9" s="122" t="str">
        <f>IF(+SUM(J9,S9)=0,"-",+SUM(J9,S9))</f>
        <v>-</v>
      </c>
      <c r="AC9" s="121">
        <f>+SUM(K9,T9)</f>
        <v>64453</v>
      </c>
      <c r="AD9" s="121">
        <f>+SUM(L9,U9)</f>
        <v>1720507</v>
      </c>
      <c r="AE9" s="121">
        <f>SUM(AF9,+AK9)</f>
        <v>34868</v>
      </c>
      <c r="AF9" s="121">
        <f>SUM(AG9:AJ9)</f>
        <v>34868</v>
      </c>
      <c r="AG9" s="121">
        <v>0</v>
      </c>
      <c r="AH9" s="121">
        <v>32712</v>
      </c>
      <c r="AI9" s="121">
        <v>2156</v>
      </c>
      <c r="AJ9" s="121">
        <v>0</v>
      </c>
      <c r="AK9" s="121">
        <v>0</v>
      </c>
      <c r="AL9" s="121">
        <v>1494845</v>
      </c>
      <c r="AM9" s="121">
        <f>SUM(AN9,AS9,AW9,AX9,BD9)</f>
        <v>680584</v>
      </c>
      <c r="AN9" s="121">
        <f>SUM(AO9:AR9)</f>
        <v>113806</v>
      </c>
      <c r="AO9" s="121">
        <v>75103</v>
      </c>
      <c r="AP9" s="121">
        <v>2406</v>
      </c>
      <c r="AQ9" s="121">
        <v>23606</v>
      </c>
      <c r="AR9" s="121">
        <v>12691</v>
      </c>
      <c r="AS9" s="121">
        <f>SUM(AT9:AV9)</f>
        <v>177210</v>
      </c>
      <c r="AT9" s="121">
        <v>22815</v>
      </c>
      <c r="AU9" s="121">
        <v>143416</v>
      </c>
      <c r="AV9" s="121">
        <v>10979</v>
      </c>
      <c r="AW9" s="121">
        <v>0</v>
      </c>
      <c r="AX9" s="121">
        <f>SUM(AY9:BB9)</f>
        <v>383059</v>
      </c>
      <c r="AY9" s="121">
        <v>145199</v>
      </c>
      <c r="AZ9" s="121">
        <v>235781</v>
      </c>
      <c r="BA9" s="121">
        <v>1833</v>
      </c>
      <c r="BB9" s="121">
        <v>246</v>
      </c>
      <c r="BC9" s="121">
        <v>0</v>
      </c>
      <c r="BD9" s="121">
        <v>6509</v>
      </c>
      <c r="BE9" s="121">
        <v>6318</v>
      </c>
      <c r="BF9" s="121">
        <f>SUM(AE9,+AM9,+BE9)</f>
        <v>721770</v>
      </c>
      <c r="BG9" s="121">
        <f>SUM(BH9,+BM9)</f>
        <v>492652</v>
      </c>
      <c r="BH9" s="121">
        <f>SUM(BI9:BL9)</f>
        <v>492652</v>
      </c>
      <c r="BI9" s="121">
        <v>0</v>
      </c>
      <c r="BJ9" s="121">
        <v>492608</v>
      </c>
      <c r="BK9" s="121">
        <v>44</v>
      </c>
      <c r="BL9" s="121">
        <v>0</v>
      </c>
      <c r="BM9" s="121">
        <v>0</v>
      </c>
      <c r="BN9" s="121">
        <v>0</v>
      </c>
      <c r="BO9" s="121">
        <f>SUM(BP9,BU9,BY9,BZ9,CF9)</f>
        <v>135718</v>
      </c>
      <c r="BP9" s="121">
        <f>SUM(BQ9:BT9)</f>
        <v>18816</v>
      </c>
      <c r="BQ9" s="121">
        <v>9517</v>
      </c>
      <c r="BR9" s="121">
        <v>0</v>
      </c>
      <c r="BS9" s="121">
        <v>9299</v>
      </c>
      <c r="BT9" s="121">
        <v>0</v>
      </c>
      <c r="BU9" s="121">
        <f>SUM(BV9:BX9)</f>
        <v>66769</v>
      </c>
      <c r="BV9" s="121">
        <v>0</v>
      </c>
      <c r="BW9" s="121">
        <v>66545</v>
      </c>
      <c r="BX9" s="121">
        <v>224</v>
      </c>
      <c r="BY9" s="121">
        <v>0</v>
      </c>
      <c r="BZ9" s="121">
        <f>SUM(CA9:CD9)</f>
        <v>49064</v>
      </c>
      <c r="CA9" s="121">
        <v>0</v>
      </c>
      <c r="CB9" s="121">
        <v>49022</v>
      </c>
      <c r="CC9" s="121">
        <v>37</v>
      </c>
      <c r="CD9" s="121">
        <v>5</v>
      </c>
      <c r="CE9" s="121">
        <v>0</v>
      </c>
      <c r="CF9" s="121">
        <v>1069</v>
      </c>
      <c r="CG9" s="121">
        <v>0</v>
      </c>
      <c r="CH9" s="121">
        <f>SUM(BG9,+BO9,+CG9)</f>
        <v>628370</v>
      </c>
      <c r="CI9" s="121">
        <f>SUM(AE9,+BG9)</f>
        <v>527520</v>
      </c>
      <c r="CJ9" s="121">
        <f>SUM(AF9,+BH9)</f>
        <v>527520</v>
      </c>
      <c r="CK9" s="121">
        <f>SUM(AG9,+BI9)</f>
        <v>0</v>
      </c>
      <c r="CL9" s="121">
        <f>SUM(AH9,+BJ9)</f>
        <v>525320</v>
      </c>
      <c r="CM9" s="121">
        <f>SUM(AI9,+BK9)</f>
        <v>2200</v>
      </c>
      <c r="CN9" s="121">
        <f>SUM(AJ9,+BL9)</f>
        <v>0</v>
      </c>
      <c r="CO9" s="121">
        <f>SUM(AK9,+BM9)</f>
        <v>0</v>
      </c>
      <c r="CP9" s="121">
        <f>SUM(AL9,+BN9)</f>
        <v>1494845</v>
      </c>
      <c r="CQ9" s="121">
        <f>SUM(AM9,+BO9)</f>
        <v>816302</v>
      </c>
      <c r="CR9" s="121">
        <f>SUM(AN9,+BP9)</f>
        <v>132622</v>
      </c>
      <c r="CS9" s="121">
        <f>SUM(AO9,+BQ9)</f>
        <v>84620</v>
      </c>
      <c r="CT9" s="121">
        <f>SUM(AP9,+BR9)</f>
        <v>2406</v>
      </c>
      <c r="CU9" s="121">
        <f>SUM(AQ9,+BS9)</f>
        <v>32905</v>
      </c>
      <c r="CV9" s="121">
        <f>SUM(AR9,+BT9)</f>
        <v>12691</v>
      </c>
      <c r="CW9" s="121">
        <f>SUM(AS9,+BU9)</f>
        <v>243979</v>
      </c>
      <c r="CX9" s="121">
        <f>SUM(AT9,+BV9)</f>
        <v>22815</v>
      </c>
      <c r="CY9" s="121">
        <f>SUM(AU9,+BW9)</f>
        <v>209961</v>
      </c>
      <c r="CZ9" s="121">
        <f>SUM(AV9,+BX9)</f>
        <v>11203</v>
      </c>
      <c r="DA9" s="121">
        <f>SUM(AW9,+BY9)</f>
        <v>0</v>
      </c>
      <c r="DB9" s="121">
        <f>SUM(AX9,+BZ9)</f>
        <v>432123</v>
      </c>
      <c r="DC9" s="121">
        <f>SUM(AY9,+CA9)</f>
        <v>145199</v>
      </c>
      <c r="DD9" s="121">
        <f>SUM(AZ9,+CB9)</f>
        <v>284803</v>
      </c>
      <c r="DE9" s="121">
        <f>SUM(BA9,+CC9)</f>
        <v>1870</v>
      </c>
      <c r="DF9" s="121">
        <f>SUM(BB9,+CD9)</f>
        <v>251</v>
      </c>
      <c r="DG9" s="121">
        <f>SUM(BC9,+CE9)</f>
        <v>0</v>
      </c>
      <c r="DH9" s="121">
        <f>SUM(BD9,+CF9)</f>
        <v>7578</v>
      </c>
      <c r="DI9" s="121">
        <f>SUM(BE9,+CG9)</f>
        <v>6318</v>
      </c>
      <c r="DJ9" s="121">
        <f>SUM(BF9,+CH9)</f>
        <v>1350140</v>
      </c>
    </row>
    <row r="10" spans="1:114" s="136" customFormat="1" ht="13.5" customHeight="1" x14ac:dyDescent="0.15">
      <c r="A10" s="119" t="s">
        <v>14</v>
      </c>
      <c r="B10" s="120" t="s">
        <v>331</v>
      </c>
      <c r="C10" s="119" t="s">
        <v>332</v>
      </c>
      <c r="D10" s="121">
        <f>SUM(E10,+L10)</f>
        <v>5915039</v>
      </c>
      <c r="E10" s="121">
        <f>SUM(F10:I10,K10)</f>
        <v>1446252</v>
      </c>
      <c r="F10" s="121">
        <v>13424</v>
      </c>
      <c r="G10" s="121">
        <v>100</v>
      </c>
      <c r="H10" s="121">
        <v>7100</v>
      </c>
      <c r="I10" s="121">
        <v>893375</v>
      </c>
      <c r="J10" s="122" t="s">
        <v>466</v>
      </c>
      <c r="K10" s="121">
        <v>532253</v>
      </c>
      <c r="L10" s="121">
        <v>4468787</v>
      </c>
      <c r="M10" s="121">
        <f>SUM(N10,+U10)</f>
        <v>657004</v>
      </c>
      <c r="N10" s="121">
        <f>SUM(O10:R10,T10)</f>
        <v>84965</v>
      </c>
      <c r="O10" s="121">
        <v>0</v>
      </c>
      <c r="P10" s="121">
        <v>0</v>
      </c>
      <c r="Q10" s="121">
        <v>0</v>
      </c>
      <c r="R10" s="121">
        <v>36000</v>
      </c>
      <c r="S10" s="122" t="s">
        <v>466</v>
      </c>
      <c r="T10" s="121">
        <v>48965</v>
      </c>
      <c r="U10" s="121">
        <v>572039</v>
      </c>
      <c r="V10" s="121">
        <f>+SUM(D10,M10)</f>
        <v>6572043</v>
      </c>
      <c r="W10" s="121">
        <f>+SUM(E10,N10)</f>
        <v>1531217</v>
      </c>
      <c r="X10" s="121">
        <f>+SUM(F10,O10)</f>
        <v>13424</v>
      </c>
      <c r="Y10" s="121">
        <f>+SUM(G10,P10)</f>
        <v>100</v>
      </c>
      <c r="Z10" s="121">
        <f>+SUM(H10,Q10)</f>
        <v>7100</v>
      </c>
      <c r="AA10" s="121">
        <f>+SUM(I10,R10)</f>
        <v>929375</v>
      </c>
      <c r="AB10" s="122" t="str">
        <f>IF(+SUM(J10,S10)=0,"-",+SUM(J10,S10))</f>
        <v>-</v>
      </c>
      <c r="AC10" s="121">
        <f>+SUM(K10,T10)</f>
        <v>581218</v>
      </c>
      <c r="AD10" s="121">
        <f>+SUM(L10,U10)</f>
        <v>5040826</v>
      </c>
      <c r="AE10" s="121">
        <f>SUM(AF10,+AK10)</f>
        <v>27578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27578</v>
      </c>
      <c r="AL10" s="121">
        <v>0</v>
      </c>
      <c r="AM10" s="121">
        <f>SUM(AN10,AS10,AW10,AX10,BD10)</f>
        <v>5574237</v>
      </c>
      <c r="AN10" s="121">
        <f>SUM(AO10:AR10)</f>
        <v>1243999</v>
      </c>
      <c r="AO10" s="121">
        <v>641395</v>
      </c>
      <c r="AP10" s="121">
        <v>261575</v>
      </c>
      <c r="AQ10" s="121">
        <v>341029</v>
      </c>
      <c r="AR10" s="121">
        <v>0</v>
      </c>
      <c r="AS10" s="121">
        <f>SUM(AT10:AV10)</f>
        <v>356127</v>
      </c>
      <c r="AT10" s="121">
        <v>45517</v>
      </c>
      <c r="AU10" s="121">
        <v>301326</v>
      </c>
      <c r="AV10" s="121">
        <v>9284</v>
      </c>
      <c r="AW10" s="121">
        <v>0</v>
      </c>
      <c r="AX10" s="121">
        <f>SUM(AY10:BB10)</f>
        <v>3972813</v>
      </c>
      <c r="AY10" s="121">
        <v>1993222</v>
      </c>
      <c r="AZ10" s="121">
        <v>1527461</v>
      </c>
      <c r="BA10" s="121">
        <v>452130</v>
      </c>
      <c r="BB10" s="121">
        <v>0</v>
      </c>
      <c r="BC10" s="121">
        <v>0</v>
      </c>
      <c r="BD10" s="121">
        <v>1298</v>
      </c>
      <c r="BE10" s="121">
        <v>313224</v>
      </c>
      <c r="BF10" s="121">
        <f>SUM(AE10,+AM10,+BE10)</f>
        <v>5915039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656965</v>
      </c>
      <c r="BP10" s="121">
        <f>SUM(BQ10:BT10)</f>
        <v>17938</v>
      </c>
      <c r="BQ10" s="121">
        <v>17938</v>
      </c>
      <c r="BR10" s="121">
        <v>0</v>
      </c>
      <c r="BS10" s="121">
        <v>0</v>
      </c>
      <c r="BT10" s="121">
        <v>0</v>
      </c>
      <c r="BU10" s="121">
        <f>SUM(BV10:BX10)</f>
        <v>43</v>
      </c>
      <c r="BV10" s="121">
        <v>27</v>
      </c>
      <c r="BW10" s="121">
        <v>16</v>
      </c>
      <c r="BX10" s="121">
        <v>0</v>
      </c>
      <c r="BY10" s="121">
        <v>0</v>
      </c>
      <c r="BZ10" s="121">
        <f>SUM(CA10:CD10)</f>
        <v>638984</v>
      </c>
      <c r="CA10" s="121">
        <v>131386</v>
      </c>
      <c r="CB10" s="121">
        <v>507598</v>
      </c>
      <c r="CC10" s="121">
        <v>0</v>
      </c>
      <c r="CD10" s="121">
        <v>0</v>
      </c>
      <c r="CE10" s="121">
        <v>0</v>
      </c>
      <c r="CF10" s="121">
        <v>0</v>
      </c>
      <c r="CG10" s="121">
        <v>39</v>
      </c>
      <c r="CH10" s="121">
        <f>SUM(BG10,+BO10,+CG10)</f>
        <v>657004</v>
      </c>
      <c r="CI10" s="121">
        <f>SUM(AE10,+BG10)</f>
        <v>27578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27578</v>
      </c>
      <c r="CP10" s="121">
        <f>SUM(AL10,+BN10)</f>
        <v>0</v>
      </c>
      <c r="CQ10" s="121">
        <f>SUM(AM10,+BO10)</f>
        <v>6231202</v>
      </c>
      <c r="CR10" s="121">
        <f>SUM(AN10,+BP10)</f>
        <v>1261937</v>
      </c>
      <c r="CS10" s="121">
        <f>SUM(AO10,+BQ10)</f>
        <v>659333</v>
      </c>
      <c r="CT10" s="121">
        <f>SUM(AP10,+BR10)</f>
        <v>261575</v>
      </c>
      <c r="CU10" s="121">
        <f>SUM(AQ10,+BS10)</f>
        <v>341029</v>
      </c>
      <c r="CV10" s="121">
        <f>SUM(AR10,+BT10)</f>
        <v>0</v>
      </c>
      <c r="CW10" s="121">
        <f>SUM(AS10,+BU10)</f>
        <v>356170</v>
      </c>
      <c r="CX10" s="121">
        <f>SUM(AT10,+BV10)</f>
        <v>45544</v>
      </c>
      <c r="CY10" s="121">
        <f>SUM(AU10,+BW10)</f>
        <v>301342</v>
      </c>
      <c r="CZ10" s="121">
        <f>SUM(AV10,+BX10)</f>
        <v>9284</v>
      </c>
      <c r="DA10" s="121">
        <f>SUM(AW10,+BY10)</f>
        <v>0</v>
      </c>
      <c r="DB10" s="121">
        <f>SUM(AX10,+BZ10)</f>
        <v>4611797</v>
      </c>
      <c r="DC10" s="121">
        <f>SUM(AY10,+CA10)</f>
        <v>2124608</v>
      </c>
      <c r="DD10" s="121">
        <f>SUM(AZ10,+CB10)</f>
        <v>2035059</v>
      </c>
      <c r="DE10" s="121">
        <f>SUM(BA10,+CC10)</f>
        <v>452130</v>
      </c>
      <c r="DF10" s="121">
        <f>SUM(BB10,+CD10)</f>
        <v>0</v>
      </c>
      <c r="DG10" s="121">
        <f>SUM(BC10,+CE10)</f>
        <v>0</v>
      </c>
      <c r="DH10" s="121">
        <f>SUM(BD10,+CF10)</f>
        <v>1298</v>
      </c>
      <c r="DI10" s="121">
        <f>SUM(BE10,+CG10)</f>
        <v>313263</v>
      </c>
      <c r="DJ10" s="121">
        <f>SUM(BF10,+CH10)</f>
        <v>6572043</v>
      </c>
    </row>
    <row r="11" spans="1:114" s="136" customFormat="1" ht="13.5" customHeight="1" x14ac:dyDescent="0.15">
      <c r="A11" s="119" t="s">
        <v>14</v>
      </c>
      <c r="B11" s="120" t="s">
        <v>333</v>
      </c>
      <c r="C11" s="119" t="s">
        <v>334</v>
      </c>
      <c r="D11" s="121">
        <f>SUM(E11,+L11)</f>
        <v>18300549</v>
      </c>
      <c r="E11" s="121">
        <f>SUM(F11:I11,K11)</f>
        <v>13196233</v>
      </c>
      <c r="F11" s="121">
        <v>3521246</v>
      </c>
      <c r="G11" s="121">
        <v>0</v>
      </c>
      <c r="H11" s="121">
        <v>7921100</v>
      </c>
      <c r="I11" s="121">
        <v>1253887</v>
      </c>
      <c r="J11" s="122" t="s">
        <v>466</v>
      </c>
      <c r="K11" s="121">
        <v>500000</v>
      </c>
      <c r="L11" s="121">
        <v>5104316</v>
      </c>
      <c r="M11" s="121">
        <f>SUM(N11,+U11)</f>
        <v>502590</v>
      </c>
      <c r="N11" s="121">
        <f>SUM(O11:R11,T11)</f>
        <v>37914</v>
      </c>
      <c r="O11" s="121">
        <v>1155</v>
      </c>
      <c r="P11" s="121">
        <v>1251</v>
      </c>
      <c r="Q11" s="121">
        <v>0</v>
      </c>
      <c r="R11" s="121">
        <v>35508</v>
      </c>
      <c r="S11" s="122" t="s">
        <v>466</v>
      </c>
      <c r="T11" s="121">
        <v>0</v>
      </c>
      <c r="U11" s="121">
        <v>464676</v>
      </c>
      <c r="V11" s="121">
        <f>+SUM(D11,M11)</f>
        <v>18803139</v>
      </c>
      <c r="W11" s="121">
        <f>+SUM(E11,N11)</f>
        <v>13234147</v>
      </c>
      <c r="X11" s="121">
        <f>+SUM(F11,O11)</f>
        <v>3522401</v>
      </c>
      <c r="Y11" s="121">
        <f>+SUM(G11,P11)</f>
        <v>1251</v>
      </c>
      <c r="Z11" s="121">
        <f>+SUM(H11,Q11)</f>
        <v>7921100</v>
      </c>
      <c r="AA11" s="121">
        <f>+SUM(I11,R11)</f>
        <v>1289395</v>
      </c>
      <c r="AB11" s="122" t="str">
        <f>IF(+SUM(J11,S11)=0,"-",+SUM(J11,S11))</f>
        <v>-</v>
      </c>
      <c r="AC11" s="121">
        <f>+SUM(K11,T11)</f>
        <v>500000</v>
      </c>
      <c r="AD11" s="121">
        <f>+SUM(L11,U11)</f>
        <v>5568992</v>
      </c>
      <c r="AE11" s="121">
        <f>SUM(AF11,+AK11)</f>
        <v>11963709</v>
      </c>
      <c r="AF11" s="121">
        <f>SUM(AG11:AJ11)</f>
        <v>11955117</v>
      </c>
      <c r="AG11" s="121">
        <v>0</v>
      </c>
      <c r="AH11" s="121">
        <v>11955117</v>
      </c>
      <c r="AI11" s="121">
        <v>0</v>
      </c>
      <c r="AJ11" s="121">
        <v>0</v>
      </c>
      <c r="AK11" s="121">
        <v>8592</v>
      </c>
      <c r="AL11" s="121">
        <v>0</v>
      </c>
      <c r="AM11" s="121">
        <f>SUM(AN11,AS11,AW11,AX11,BD11)</f>
        <v>6336840</v>
      </c>
      <c r="AN11" s="121">
        <f>SUM(AO11:AR11)</f>
        <v>1756366</v>
      </c>
      <c r="AO11" s="121">
        <v>526131</v>
      </c>
      <c r="AP11" s="121">
        <v>1169189</v>
      </c>
      <c r="AQ11" s="121">
        <v>61046</v>
      </c>
      <c r="AR11" s="121">
        <v>0</v>
      </c>
      <c r="AS11" s="121">
        <f>SUM(AT11:AV11)</f>
        <v>775393</v>
      </c>
      <c r="AT11" s="121">
        <v>337728</v>
      </c>
      <c r="AU11" s="121">
        <v>300471</v>
      </c>
      <c r="AV11" s="121">
        <v>137194</v>
      </c>
      <c r="AW11" s="121">
        <v>48350</v>
      </c>
      <c r="AX11" s="121">
        <f>SUM(AY11:BB11)</f>
        <v>3752353</v>
      </c>
      <c r="AY11" s="121">
        <v>1307284</v>
      </c>
      <c r="AZ11" s="121">
        <v>1489685</v>
      </c>
      <c r="BA11" s="121">
        <v>900826</v>
      </c>
      <c r="BB11" s="121">
        <v>54558</v>
      </c>
      <c r="BC11" s="121">
        <v>0</v>
      </c>
      <c r="BD11" s="121">
        <v>4378</v>
      </c>
      <c r="BE11" s="121">
        <v>0</v>
      </c>
      <c r="BF11" s="121">
        <f>SUM(AE11,+AM11,+BE11)</f>
        <v>18300549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502590</v>
      </c>
      <c r="BP11" s="121">
        <f>SUM(BQ11:BT11)</f>
        <v>25258</v>
      </c>
      <c r="BQ11" s="121">
        <v>0</v>
      </c>
      <c r="BR11" s="121">
        <v>0</v>
      </c>
      <c r="BS11" s="121">
        <v>25258</v>
      </c>
      <c r="BT11" s="121">
        <v>0</v>
      </c>
      <c r="BU11" s="121">
        <f>SUM(BV11:BX11)</f>
        <v>235466</v>
      </c>
      <c r="BV11" s="121">
        <v>1150</v>
      </c>
      <c r="BW11" s="121">
        <v>234316</v>
      </c>
      <c r="BX11" s="121">
        <v>0</v>
      </c>
      <c r="BY11" s="121">
        <v>0</v>
      </c>
      <c r="BZ11" s="121">
        <f>SUM(CA11:CD11)</f>
        <v>238888</v>
      </c>
      <c r="CA11" s="121">
        <v>136032</v>
      </c>
      <c r="CB11" s="121">
        <v>63830</v>
      </c>
      <c r="CC11" s="121">
        <v>34855</v>
      </c>
      <c r="CD11" s="121">
        <v>4171</v>
      </c>
      <c r="CE11" s="121">
        <v>0</v>
      </c>
      <c r="CF11" s="121">
        <v>2978</v>
      </c>
      <c r="CG11" s="121">
        <v>0</v>
      </c>
      <c r="CH11" s="121">
        <f>SUM(BG11,+BO11,+CG11)</f>
        <v>502590</v>
      </c>
      <c r="CI11" s="121">
        <f>SUM(AE11,+BG11)</f>
        <v>11963709</v>
      </c>
      <c r="CJ11" s="121">
        <f>SUM(AF11,+BH11)</f>
        <v>11955117</v>
      </c>
      <c r="CK11" s="121">
        <f>SUM(AG11,+BI11)</f>
        <v>0</v>
      </c>
      <c r="CL11" s="121">
        <f>SUM(AH11,+BJ11)</f>
        <v>11955117</v>
      </c>
      <c r="CM11" s="121">
        <f>SUM(AI11,+BK11)</f>
        <v>0</v>
      </c>
      <c r="CN11" s="121">
        <f>SUM(AJ11,+BL11)</f>
        <v>0</v>
      </c>
      <c r="CO11" s="121">
        <f>SUM(AK11,+BM11)</f>
        <v>8592</v>
      </c>
      <c r="CP11" s="121">
        <f>SUM(AL11,+BN11)</f>
        <v>0</v>
      </c>
      <c r="CQ11" s="121">
        <f>SUM(AM11,+BO11)</f>
        <v>6839430</v>
      </c>
      <c r="CR11" s="121">
        <f>SUM(AN11,+BP11)</f>
        <v>1781624</v>
      </c>
      <c r="CS11" s="121">
        <f>SUM(AO11,+BQ11)</f>
        <v>526131</v>
      </c>
      <c r="CT11" s="121">
        <f>SUM(AP11,+BR11)</f>
        <v>1169189</v>
      </c>
      <c r="CU11" s="121">
        <f>SUM(AQ11,+BS11)</f>
        <v>86304</v>
      </c>
      <c r="CV11" s="121">
        <f>SUM(AR11,+BT11)</f>
        <v>0</v>
      </c>
      <c r="CW11" s="121">
        <f>SUM(AS11,+BU11)</f>
        <v>1010859</v>
      </c>
      <c r="CX11" s="121">
        <f>SUM(AT11,+BV11)</f>
        <v>338878</v>
      </c>
      <c r="CY11" s="121">
        <f>SUM(AU11,+BW11)</f>
        <v>534787</v>
      </c>
      <c r="CZ11" s="121">
        <f>SUM(AV11,+BX11)</f>
        <v>137194</v>
      </c>
      <c r="DA11" s="121">
        <f>SUM(AW11,+BY11)</f>
        <v>48350</v>
      </c>
      <c r="DB11" s="121">
        <f>SUM(AX11,+BZ11)</f>
        <v>3991241</v>
      </c>
      <c r="DC11" s="121">
        <f>SUM(AY11,+CA11)</f>
        <v>1443316</v>
      </c>
      <c r="DD11" s="121">
        <f>SUM(AZ11,+CB11)</f>
        <v>1553515</v>
      </c>
      <c r="DE11" s="121">
        <f>SUM(BA11,+CC11)</f>
        <v>935681</v>
      </c>
      <c r="DF11" s="121">
        <f>SUM(BB11,+CD11)</f>
        <v>58729</v>
      </c>
      <c r="DG11" s="121">
        <f>SUM(BC11,+CE11)</f>
        <v>0</v>
      </c>
      <c r="DH11" s="121">
        <f>SUM(BD11,+CF11)</f>
        <v>7356</v>
      </c>
      <c r="DI11" s="121">
        <f>SUM(BE11,+CG11)</f>
        <v>0</v>
      </c>
      <c r="DJ11" s="121">
        <f>SUM(BF11,+CH11)</f>
        <v>18803139</v>
      </c>
    </row>
    <row r="12" spans="1:114" s="136" customFormat="1" ht="13.5" customHeight="1" x14ac:dyDescent="0.15">
      <c r="A12" s="119" t="s">
        <v>14</v>
      </c>
      <c r="B12" s="120" t="s">
        <v>335</v>
      </c>
      <c r="C12" s="119" t="s">
        <v>336</v>
      </c>
      <c r="D12" s="121">
        <f>SUM(E12,+L12)</f>
        <v>905320</v>
      </c>
      <c r="E12" s="121">
        <f>SUM(F12:I12,K12)</f>
        <v>269895</v>
      </c>
      <c r="F12" s="121">
        <v>135</v>
      </c>
      <c r="G12" s="121">
        <v>0</v>
      </c>
      <c r="H12" s="121">
        <v>0</v>
      </c>
      <c r="I12" s="121">
        <v>205985</v>
      </c>
      <c r="J12" s="122" t="s">
        <v>466</v>
      </c>
      <c r="K12" s="121">
        <v>63775</v>
      </c>
      <c r="L12" s="121">
        <v>635425</v>
      </c>
      <c r="M12" s="121">
        <f>SUM(N12,+U12)</f>
        <v>125760</v>
      </c>
      <c r="N12" s="121">
        <f>SUM(O12:R12,T12)</f>
        <v>158028</v>
      </c>
      <c r="O12" s="121">
        <v>0</v>
      </c>
      <c r="P12" s="121">
        <v>0</v>
      </c>
      <c r="Q12" s="121">
        <v>0</v>
      </c>
      <c r="R12" s="121">
        <v>158028</v>
      </c>
      <c r="S12" s="122" t="s">
        <v>466</v>
      </c>
      <c r="T12" s="121">
        <v>0</v>
      </c>
      <c r="U12" s="121">
        <v>-32268</v>
      </c>
      <c r="V12" s="121">
        <f>+SUM(D12,M12)</f>
        <v>1031080</v>
      </c>
      <c r="W12" s="121">
        <f>+SUM(E12,N12)</f>
        <v>427923</v>
      </c>
      <c r="X12" s="121">
        <f>+SUM(F12,O12)</f>
        <v>135</v>
      </c>
      <c r="Y12" s="121">
        <f>+SUM(G12,P12)</f>
        <v>0</v>
      </c>
      <c r="Z12" s="121">
        <f>+SUM(H12,Q12)</f>
        <v>0</v>
      </c>
      <c r="AA12" s="121">
        <f>+SUM(I12,R12)</f>
        <v>364013</v>
      </c>
      <c r="AB12" s="122" t="str">
        <f>IF(+SUM(J12,S12)=0,"-",+SUM(J12,S12))</f>
        <v>-</v>
      </c>
      <c r="AC12" s="121">
        <f>+SUM(K12,T12)</f>
        <v>63775</v>
      </c>
      <c r="AD12" s="121">
        <f>+SUM(L12,U12)</f>
        <v>603157</v>
      </c>
      <c r="AE12" s="121">
        <f>SUM(AF12,+AK12)</f>
        <v>151544</v>
      </c>
      <c r="AF12" s="121">
        <f>SUM(AG12:AJ12)</f>
        <v>151544</v>
      </c>
      <c r="AG12" s="121">
        <v>0</v>
      </c>
      <c r="AH12" s="121">
        <v>148930</v>
      </c>
      <c r="AI12" s="121">
        <v>2614</v>
      </c>
      <c r="AJ12" s="121">
        <v>0</v>
      </c>
      <c r="AK12" s="121">
        <v>0</v>
      </c>
      <c r="AL12" s="121">
        <v>0</v>
      </c>
      <c r="AM12" s="121">
        <f>SUM(AN12,AS12,AW12,AX12,BD12)</f>
        <v>697556</v>
      </c>
      <c r="AN12" s="121">
        <f>SUM(AO12:AR12)</f>
        <v>201952</v>
      </c>
      <c r="AO12" s="121">
        <v>34153</v>
      </c>
      <c r="AP12" s="121">
        <v>47018</v>
      </c>
      <c r="AQ12" s="121">
        <v>112129</v>
      </c>
      <c r="AR12" s="121">
        <v>8652</v>
      </c>
      <c r="AS12" s="121">
        <f>SUM(AT12:AV12)</f>
        <v>129647</v>
      </c>
      <c r="AT12" s="121">
        <v>518</v>
      </c>
      <c r="AU12" s="121">
        <v>124022</v>
      </c>
      <c r="AV12" s="121">
        <v>5107</v>
      </c>
      <c r="AW12" s="121">
        <v>0</v>
      </c>
      <c r="AX12" s="121">
        <f>SUM(AY12:BB12)</f>
        <v>365957</v>
      </c>
      <c r="AY12" s="121">
        <v>223209</v>
      </c>
      <c r="AZ12" s="121">
        <v>142092</v>
      </c>
      <c r="BA12" s="121">
        <v>656</v>
      </c>
      <c r="BB12" s="121">
        <v>0</v>
      </c>
      <c r="BC12" s="121">
        <v>56220</v>
      </c>
      <c r="BD12" s="121">
        <v>0</v>
      </c>
      <c r="BE12" s="121">
        <v>0</v>
      </c>
      <c r="BF12" s="121">
        <f>SUM(AE12,+AM12,+BE12)</f>
        <v>849100</v>
      </c>
      <c r="BG12" s="121">
        <f>SUM(BH12,+BM12)</f>
        <v>22041</v>
      </c>
      <c r="BH12" s="121">
        <f>SUM(BI12:BL12)</f>
        <v>22041</v>
      </c>
      <c r="BI12" s="121">
        <v>0</v>
      </c>
      <c r="BJ12" s="121">
        <v>22041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103719</v>
      </c>
      <c r="BP12" s="121">
        <f>SUM(BQ12:BT12)</f>
        <v>38618</v>
      </c>
      <c r="BQ12" s="121">
        <v>9021</v>
      </c>
      <c r="BR12" s="121">
        <v>0</v>
      </c>
      <c r="BS12" s="121">
        <v>29597</v>
      </c>
      <c r="BT12" s="121">
        <v>0</v>
      </c>
      <c r="BU12" s="121">
        <f>SUM(BV12:BX12)</f>
        <v>18620</v>
      </c>
      <c r="BV12" s="121">
        <v>0</v>
      </c>
      <c r="BW12" s="121">
        <v>18620</v>
      </c>
      <c r="BX12" s="121">
        <v>0</v>
      </c>
      <c r="BY12" s="121">
        <v>0</v>
      </c>
      <c r="BZ12" s="121">
        <f>SUM(CA12:CD12)</f>
        <v>46481</v>
      </c>
      <c r="CA12" s="121">
        <v>0</v>
      </c>
      <c r="CB12" s="121">
        <v>46481</v>
      </c>
      <c r="CC12" s="121">
        <v>0</v>
      </c>
      <c r="CD12" s="121">
        <v>0</v>
      </c>
      <c r="CE12" s="121">
        <v>0</v>
      </c>
      <c r="CF12" s="121">
        <v>0</v>
      </c>
      <c r="CG12" s="121">
        <v>0</v>
      </c>
      <c r="CH12" s="121">
        <f>SUM(BG12,+BO12,+CG12)</f>
        <v>125760</v>
      </c>
      <c r="CI12" s="121">
        <f>SUM(AE12,+BG12)</f>
        <v>173585</v>
      </c>
      <c r="CJ12" s="121">
        <f>SUM(AF12,+BH12)</f>
        <v>173585</v>
      </c>
      <c r="CK12" s="121">
        <f>SUM(AG12,+BI12)</f>
        <v>0</v>
      </c>
      <c r="CL12" s="121">
        <f>SUM(AH12,+BJ12)</f>
        <v>170971</v>
      </c>
      <c r="CM12" s="121">
        <f>SUM(AI12,+BK12)</f>
        <v>2614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801275</v>
      </c>
      <c r="CR12" s="121">
        <f>SUM(AN12,+BP12)</f>
        <v>240570</v>
      </c>
      <c r="CS12" s="121">
        <f>SUM(AO12,+BQ12)</f>
        <v>43174</v>
      </c>
      <c r="CT12" s="121">
        <f>SUM(AP12,+BR12)</f>
        <v>47018</v>
      </c>
      <c r="CU12" s="121">
        <f>SUM(AQ12,+BS12)</f>
        <v>141726</v>
      </c>
      <c r="CV12" s="121">
        <f>SUM(AR12,+BT12)</f>
        <v>8652</v>
      </c>
      <c r="CW12" s="121">
        <f>SUM(AS12,+BU12)</f>
        <v>148267</v>
      </c>
      <c r="CX12" s="121">
        <f>SUM(AT12,+BV12)</f>
        <v>518</v>
      </c>
      <c r="CY12" s="121">
        <f>SUM(AU12,+BW12)</f>
        <v>142642</v>
      </c>
      <c r="CZ12" s="121">
        <f>SUM(AV12,+BX12)</f>
        <v>5107</v>
      </c>
      <c r="DA12" s="121">
        <f>SUM(AW12,+BY12)</f>
        <v>0</v>
      </c>
      <c r="DB12" s="121">
        <f>SUM(AX12,+BZ12)</f>
        <v>412438</v>
      </c>
      <c r="DC12" s="121">
        <f>SUM(AY12,+CA12)</f>
        <v>223209</v>
      </c>
      <c r="DD12" s="121">
        <f>SUM(AZ12,+CB12)</f>
        <v>188573</v>
      </c>
      <c r="DE12" s="121">
        <f>SUM(BA12,+CC12)</f>
        <v>656</v>
      </c>
      <c r="DF12" s="121">
        <f>SUM(BB12,+CD12)</f>
        <v>0</v>
      </c>
      <c r="DG12" s="121">
        <f>SUM(BC12,+CE12)</f>
        <v>56220</v>
      </c>
      <c r="DH12" s="121">
        <f>SUM(BD12,+CF12)</f>
        <v>0</v>
      </c>
      <c r="DI12" s="121">
        <f>SUM(BE12,+CG12)</f>
        <v>0</v>
      </c>
      <c r="DJ12" s="121">
        <f>SUM(BF12,+CH12)</f>
        <v>974860</v>
      </c>
    </row>
    <row r="13" spans="1:114" s="136" customFormat="1" ht="13.5" customHeight="1" x14ac:dyDescent="0.15">
      <c r="A13" s="119" t="s">
        <v>14</v>
      </c>
      <c r="B13" s="120" t="s">
        <v>339</v>
      </c>
      <c r="C13" s="119" t="s">
        <v>340</v>
      </c>
      <c r="D13" s="121">
        <f>SUM(E13,+L13)</f>
        <v>2737317</v>
      </c>
      <c r="E13" s="121">
        <f>SUM(F13:I13,K13)</f>
        <v>654572</v>
      </c>
      <c r="F13" s="121">
        <v>71851</v>
      </c>
      <c r="G13" s="121">
        <v>0</v>
      </c>
      <c r="H13" s="121">
        <v>0</v>
      </c>
      <c r="I13" s="121">
        <v>475580</v>
      </c>
      <c r="J13" s="122" t="s">
        <v>466</v>
      </c>
      <c r="K13" s="121">
        <v>107141</v>
      </c>
      <c r="L13" s="121">
        <v>2082745</v>
      </c>
      <c r="M13" s="121">
        <f>SUM(N13,+U13)</f>
        <v>95731</v>
      </c>
      <c r="N13" s="121">
        <f>SUM(O13:R13,T13)</f>
        <v>20607</v>
      </c>
      <c r="O13" s="121">
        <v>2664</v>
      </c>
      <c r="P13" s="121">
        <v>3454</v>
      </c>
      <c r="Q13" s="121">
        <v>0</v>
      </c>
      <c r="R13" s="121">
        <v>14419</v>
      </c>
      <c r="S13" s="122" t="s">
        <v>466</v>
      </c>
      <c r="T13" s="121">
        <v>70</v>
      </c>
      <c r="U13" s="121">
        <v>75124</v>
      </c>
      <c r="V13" s="121">
        <f>+SUM(D13,M13)</f>
        <v>2833048</v>
      </c>
      <c r="W13" s="121">
        <f>+SUM(E13,N13)</f>
        <v>675179</v>
      </c>
      <c r="X13" s="121">
        <f>+SUM(F13,O13)</f>
        <v>74515</v>
      </c>
      <c r="Y13" s="121">
        <f>+SUM(G13,P13)</f>
        <v>3454</v>
      </c>
      <c r="Z13" s="121">
        <f>+SUM(H13,Q13)</f>
        <v>0</v>
      </c>
      <c r="AA13" s="121">
        <f>+SUM(I13,R13)</f>
        <v>489999</v>
      </c>
      <c r="AB13" s="122" t="str">
        <f>IF(+SUM(J13,S13)=0,"-",+SUM(J13,S13))</f>
        <v>-</v>
      </c>
      <c r="AC13" s="121">
        <f>+SUM(K13,T13)</f>
        <v>107211</v>
      </c>
      <c r="AD13" s="121">
        <f>+SUM(L13,U13)</f>
        <v>2157869</v>
      </c>
      <c r="AE13" s="121">
        <f>SUM(AF13,+AK13)</f>
        <v>10294</v>
      </c>
      <c r="AF13" s="121">
        <f>SUM(AG13:AJ13)</f>
        <v>10294</v>
      </c>
      <c r="AG13" s="121">
        <v>0</v>
      </c>
      <c r="AH13" s="121">
        <v>10294</v>
      </c>
      <c r="AI13" s="121">
        <v>0</v>
      </c>
      <c r="AJ13" s="121">
        <v>0</v>
      </c>
      <c r="AK13" s="121">
        <v>0</v>
      </c>
      <c r="AL13" s="121">
        <v>0</v>
      </c>
      <c r="AM13" s="121">
        <f>SUM(AN13,AS13,AW13,AX13,BD13)</f>
        <v>2711580</v>
      </c>
      <c r="AN13" s="121">
        <f>SUM(AO13:AR13)</f>
        <v>411106</v>
      </c>
      <c r="AO13" s="121">
        <v>62569</v>
      </c>
      <c r="AP13" s="121">
        <v>173657</v>
      </c>
      <c r="AQ13" s="121">
        <v>174880</v>
      </c>
      <c r="AR13" s="121">
        <v>0</v>
      </c>
      <c r="AS13" s="121">
        <f>SUM(AT13:AV13)</f>
        <v>61151</v>
      </c>
      <c r="AT13" s="121">
        <v>42484</v>
      </c>
      <c r="AU13" s="121">
        <v>18667</v>
      </c>
      <c r="AV13" s="121">
        <v>0</v>
      </c>
      <c r="AW13" s="121">
        <v>0</v>
      </c>
      <c r="AX13" s="121">
        <f>SUM(AY13:BB13)</f>
        <v>2239323</v>
      </c>
      <c r="AY13" s="121">
        <v>384099</v>
      </c>
      <c r="AZ13" s="121">
        <v>1742094</v>
      </c>
      <c r="BA13" s="121">
        <v>76211</v>
      </c>
      <c r="BB13" s="121">
        <v>36919</v>
      </c>
      <c r="BC13" s="121">
        <v>0</v>
      </c>
      <c r="BD13" s="121">
        <v>0</v>
      </c>
      <c r="BE13" s="121">
        <v>15443</v>
      </c>
      <c r="BF13" s="121">
        <f>SUM(AE13,+AM13,+BE13)</f>
        <v>2737317</v>
      </c>
      <c r="BG13" s="121">
        <f>SUM(BH13,+BM13)</f>
        <v>1184</v>
      </c>
      <c r="BH13" s="121">
        <f>SUM(BI13:BL13)</f>
        <v>1184</v>
      </c>
      <c r="BI13" s="121">
        <v>0</v>
      </c>
      <c r="BJ13" s="121">
        <v>1184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84214</v>
      </c>
      <c r="BP13" s="121">
        <f>SUM(BQ13:BT13)</f>
        <v>9668</v>
      </c>
      <c r="BQ13" s="121">
        <v>9668</v>
      </c>
      <c r="BR13" s="121">
        <v>0</v>
      </c>
      <c r="BS13" s="121">
        <v>0</v>
      </c>
      <c r="BT13" s="121">
        <v>0</v>
      </c>
      <c r="BU13" s="121">
        <f>SUM(BV13:BX13)</f>
        <v>346</v>
      </c>
      <c r="BV13" s="121">
        <v>0</v>
      </c>
      <c r="BW13" s="121">
        <v>346</v>
      </c>
      <c r="BX13" s="121">
        <v>0</v>
      </c>
      <c r="BY13" s="121">
        <v>0</v>
      </c>
      <c r="BZ13" s="121">
        <f>SUM(CA13:CD13)</f>
        <v>74200</v>
      </c>
      <c r="CA13" s="121">
        <v>0</v>
      </c>
      <c r="CB13" s="121">
        <v>74200</v>
      </c>
      <c r="CC13" s="121">
        <v>0</v>
      </c>
      <c r="CD13" s="121">
        <v>0</v>
      </c>
      <c r="CE13" s="121">
        <v>0</v>
      </c>
      <c r="CF13" s="121">
        <v>0</v>
      </c>
      <c r="CG13" s="121">
        <v>10333</v>
      </c>
      <c r="CH13" s="121">
        <f>SUM(BG13,+BO13,+CG13)</f>
        <v>95731</v>
      </c>
      <c r="CI13" s="121">
        <f>SUM(AE13,+BG13)</f>
        <v>11478</v>
      </c>
      <c r="CJ13" s="121">
        <f>SUM(AF13,+BH13)</f>
        <v>11478</v>
      </c>
      <c r="CK13" s="121">
        <f>SUM(AG13,+BI13)</f>
        <v>0</v>
      </c>
      <c r="CL13" s="121">
        <f>SUM(AH13,+BJ13)</f>
        <v>11478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2795794</v>
      </c>
      <c r="CR13" s="121">
        <f>SUM(AN13,+BP13)</f>
        <v>420774</v>
      </c>
      <c r="CS13" s="121">
        <f>SUM(AO13,+BQ13)</f>
        <v>72237</v>
      </c>
      <c r="CT13" s="121">
        <f>SUM(AP13,+BR13)</f>
        <v>173657</v>
      </c>
      <c r="CU13" s="121">
        <f>SUM(AQ13,+BS13)</f>
        <v>174880</v>
      </c>
      <c r="CV13" s="121">
        <f>SUM(AR13,+BT13)</f>
        <v>0</v>
      </c>
      <c r="CW13" s="121">
        <f>SUM(AS13,+BU13)</f>
        <v>61497</v>
      </c>
      <c r="CX13" s="121">
        <f>SUM(AT13,+BV13)</f>
        <v>42484</v>
      </c>
      <c r="CY13" s="121">
        <f>SUM(AU13,+BW13)</f>
        <v>19013</v>
      </c>
      <c r="CZ13" s="121">
        <f>SUM(AV13,+BX13)</f>
        <v>0</v>
      </c>
      <c r="DA13" s="121">
        <f>SUM(AW13,+BY13)</f>
        <v>0</v>
      </c>
      <c r="DB13" s="121">
        <f>SUM(AX13,+BZ13)</f>
        <v>2313523</v>
      </c>
      <c r="DC13" s="121">
        <f>SUM(AY13,+CA13)</f>
        <v>384099</v>
      </c>
      <c r="DD13" s="121">
        <f>SUM(AZ13,+CB13)</f>
        <v>1816294</v>
      </c>
      <c r="DE13" s="121">
        <f>SUM(BA13,+CC13)</f>
        <v>76211</v>
      </c>
      <c r="DF13" s="121">
        <f>SUM(BB13,+CD13)</f>
        <v>36919</v>
      </c>
      <c r="DG13" s="121">
        <f>SUM(BC13,+CE13)</f>
        <v>0</v>
      </c>
      <c r="DH13" s="121">
        <f>SUM(BD13,+CF13)</f>
        <v>0</v>
      </c>
      <c r="DI13" s="121">
        <f>SUM(BE13,+CG13)</f>
        <v>25776</v>
      </c>
      <c r="DJ13" s="121">
        <f>SUM(BF13,+CH13)</f>
        <v>2833048</v>
      </c>
    </row>
    <row r="14" spans="1:114" s="136" customFormat="1" ht="13.5" customHeight="1" x14ac:dyDescent="0.15">
      <c r="A14" s="119" t="s">
        <v>14</v>
      </c>
      <c r="B14" s="120" t="s">
        <v>341</v>
      </c>
      <c r="C14" s="119" t="s">
        <v>342</v>
      </c>
      <c r="D14" s="121">
        <f>SUM(E14,+L14)</f>
        <v>6027631</v>
      </c>
      <c r="E14" s="121">
        <f>SUM(F14:I14,K14)</f>
        <v>1564589</v>
      </c>
      <c r="F14" s="121">
        <v>374654</v>
      </c>
      <c r="G14" s="121">
        <v>0</v>
      </c>
      <c r="H14" s="121">
        <v>0</v>
      </c>
      <c r="I14" s="121">
        <v>749172</v>
      </c>
      <c r="J14" s="122" t="s">
        <v>466</v>
      </c>
      <c r="K14" s="121">
        <v>440763</v>
      </c>
      <c r="L14" s="121">
        <v>4463042</v>
      </c>
      <c r="M14" s="121">
        <f>SUM(N14,+U14)</f>
        <v>531022</v>
      </c>
      <c r="N14" s="121">
        <f>SUM(O14:R14,T14)</f>
        <v>17722</v>
      </c>
      <c r="O14" s="121">
        <v>0</v>
      </c>
      <c r="P14" s="121">
        <v>0</v>
      </c>
      <c r="Q14" s="121">
        <v>0</v>
      </c>
      <c r="R14" s="121">
        <v>17682</v>
      </c>
      <c r="S14" s="122" t="s">
        <v>466</v>
      </c>
      <c r="T14" s="121">
        <v>40</v>
      </c>
      <c r="U14" s="121">
        <v>513300</v>
      </c>
      <c r="V14" s="121">
        <f>+SUM(D14,M14)</f>
        <v>6558653</v>
      </c>
      <c r="W14" s="121">
        <f>+SUM(E14,N14)</f>
        <v>1582311</v>
      </c>
      <c r="X14" s="121">
        <f>+SUM(F14,O14)</f>
        <v>374654</v>
      </c>
      <c r="Y14" s="121">
        <f>+SUM(G14,P14)</f>
        <v>0</v>
      </c>
      <c r="Z14" s="121">
        <f>+SUM(H14,Q14)</f>
        <v>0</v>
      </c>
      <c r="AA14" s="121">
        <f>+SUM(I14,R14)</f>
        <v>766854</v>
      </c>
      <c r="AB14" s="122" t="str">
        <f>IF(+SUM(J14,S14)=0,"-",+SUM(J14,S14))</f>
        <v>-</v>
      </c>
      <c r="AC14" s="121">
        <f>+SUM(K14,T14)</f>
        <v>440803</v>
      </c>
      <c r="AD14" s="121">
        <f>+SUM(L14,U14)</f>
        <v>4976342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6027631</v>
      </c>
      <c r="AN14" s="121">
        <f>SUM(AO14:AR14)</f>
        <v>839171</v>
      </c>
      <c r="AO14" s="121">
        <v>564676</v>
      </c>
      <c r="AP14" s="121">
        <v>86270</v>
      </c>
      <c r="AQ14" s="121">
        <v>164697</v>
      </c>
      <c r="AR14" s="121">
        <v>23528</v>
      </c>
      <c r="AS14" s="121">
        <f>SUM(AT14:AV14)</f>
        <v>1465753</v>
      </c>
      <c r="AT14" s="121">
        <v>17528</v>
      </c>
      <c r="AU14" s="121">
        <v>724264</v>
      </c>
      <c r="AV14" s="121">
        <v>723961</v>
      </c>
      <c r="AW14" s="121">
        <v>0</v>
      </c>
      <c r="AX14" s="121">
        <f>SUM(AY14:BB14)</f>
        <v>3722707</v>
      </c>
      <c r="AY14" s="121">
        <v>1726581</v>
      </c>
      <c r="AZ14" s="121">
        <v>1288257</v>
      </c>
      <c r="BA14" s="121">
        <v>682770</v>
      </c>
      <c r="BB14" s="121">
        <v>25099</v>
      </c>
      <c r="BC14" s="121">
        <v>0</v>
      </c>
      <c r="BD14" s="121">
        <v>0</v>
      </c>
      <c r="BE14" s="121">
        <v>0</v>
      </c>
      <c r="BF14" s="121">
        <f>SUM(AE14,+AM14,+BE14)</f>
        <v>6027631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531022</v>
      </c>
      <c r="BP14" s="121">
        <f>SUM(BQ14:BT14)</f>
        <v>103924</v>
      </c>
      <c r="BQ14" s="121">
        <v>103924</v>
      </c>
      <c r="BR14" s="121">
        <v>0</v>
      </c>
      <c r="BS14" s="121">
        <v>0</v>
      </c>
      <c r="BT14" s="121">
        <v>0</v>
      </c>
      <c r="BU14" s="121">
        <f>SUM(BV14:BX14)</f>
        <v>128272</v>
      </c>
      <c r="BV14" s="121">
        <v>1853</v>
      </c>
      <c r="BW14" s="121">
        <v>126419</v>
      </c>
      <c r="BX14" s="121">
        <v>0</v>
      </c>
      <c r="BY14" s="121">
        <v>0</v>
      </c>
      <c r="BZ14" s="121">
        <f>SUM(CA14:CD14)</f>
        <v>298826</v>
      </c>
      <c r="CA14" s="121">
        <v>82707</v>
      </c>
      <c r="CB14" s="121">
        <v>188447</v>
      </c>
      <c r="CC14" s="121">
        <v>27672</v>
      </c>
      <c r="CD14" s="121">
        <v>0</v>
      </c>
      <c r="CE14" s="121">
        <v>0</v>
      </c>
      <c r="CF14" s="121">
        <v>0</v>
      </c>
      <c r="CG14" s="121">
        <v>0</v>
      </c>
      <c r="CH14" s="121">
        <f>SUM(BG14,+BO14,+CG14)</f>
        <v>531022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6558653</v>
      </c>
      <c r="CR14" s="121">
        <f>SUM(AN14,+BP14)</f>
        <v>943095</v>
      </c>
      <c r="CS14" s="121">
        <f>SUM(AO14,+BQ14)</f>
        <v>668600</v>
      </c>
      <c r="CT14" s="121">
        <f>SUM(AP14,+BR14)</f>
        <v>86270</v>
      </c>
      <c r="CU14" s="121">
        <f>SUM(AQ14,+BS14)</f>
        <v>164697</v>
      </c>
      <c r="CV14" s="121">
        <f>SUM(AR14,+BT14)</f>
        <v>23528</v>
      </c>
      <c r="CW14" s="121">
        <f>SUM(AS14,+BU14)</f>
        <v>1594025</v>
      </c>
      <c r="CX14" s="121">
        <f>SUM(AT14,+BV14)</f>
        <v>19381</v>
      </c>
      <c r="CY14" s="121">
        <f>SUM(AU14,+BW14)</f>
        <v>850683</v>
      </c>
      <c r="CZ14" s="121">
        <f>SUM(AV14,+BX14)</f>
        <v>723961</v>
      </c>
      <c r="DA14" s="121">
        <f>SUM(AW14,+BY14)</f>
        <v>0</v>
      </c>
      <c r="DB14" s="121">
        <f>SUM(AX14,+BZ14)</f>
        <v>4021533</v>
      </c>
      <c r="DC14" s="121">
        <f>SUM(AY14,+CA14)</f>
        <v>1809288</v>
      </c>
      <c r="DD14" s="121">
        <f>SUM(AZ14,+CB14)</f>
        <v>1476704</v>
      </c>
      <c r="DE14" s="121">
        <f>SUM(BA14,+CC14)</f>
        <v>710442</v>
      </c>
      <c r="DF14" s="121">
        <f>SUM(BB14,+CD14)</f>
        <v>25099</v>
      </c>
      <c r="DG14" s="121">
        <f>SUM(BC14,+CE14)</f>
        <v>0</v>
      </c>
      <c r="DH14" s="121">
        <f>SUM(BD14,+CF14)</f>
        <v>0</v>
      </c>
      <c r="DI14" s="121">
        <f>SUM(BE14,+CG14)</f>
        <v>0</v>
      </c>
      <c r="DJ14" s="121">
        <f>SUM(BF14,+CH14)</f>
        <v>6558653</v>
      </c>
    </row>
    <row r="15" spans="1:114" s="136" customFormat="1" ht="13.5" customHeight="1" x14ac:dyDescent="0.15">
      <c r="A15" s="119" t="s">
        <v>14</v>
      </c>
      <c r="B15" s="120" t="s">
        <v>343</v>
      </c>
      <c r="C15" s="119" t="s">
        <v>344</v>
      </c>
      <c r="D15" s="121">
        <f>SUM(E15,+L15)</f>
        <v>1671734</v>
      </c>
      <c r="E15" s="121">
        <f>SUM(F15:I15,K15)</f>
        <v>321101</v>
      </c>
      <c r="F15" s="121">
        <v>0</v>
      </c>
      <c r="G15" s="121">
        <v>666</v>
      </c>
      <c r="H15" s="121">
        <v>0</v>
      </c>
      <c r="I15" s="121">
        <v>317111</v>
      </c>
      <c r="J15" s="122" t="s">
        <v>466</v>
      </c>
      <c r="K15" s="121">
        <v>3324</v>
      </c>
      <c r="L15" s="121">
        <v>1350633</v>
      </c>
      <c r="M15" s="121">
        <f>SUM(N15,+U15)</f>
        <v>62176</v>
      </c>
      <c r="N15" s="121">
        <f>SUM(O15:R15,T15)</f>
        <v>26301</v>
      </c>
      <c r="O15" s="121">
        <v>0</v>
      </c>
      <c r="P15" s="121">
        <v>0</v>
      </c>
      <c r="Q15" s="121">
        <v>0</v>
      </c>
      <c r="R15" s="121">
        <v>25868</v>
      </c>
      <c r="S15" s="122" t="s">
        <v>466</v>
      </c>
      <c r="T15" s="121">
        <v>433</v>
      </c>
      <c r="U15" s="121">
        <v>35875</v>
      </c>
      <c r="V15" s="121">
        <f>+SUM(D15,M15)</f>
        <v>1733910</v>
      </c>
      <c r="W15" s="121">
        <f>+SUM(E15,N15)</f>
        <v>347402</v>
      </c>
      <c r="X15" s="121">
        <f>+SUM(F15,O15)</f>
        <v>0</v>
      </c>
      <c r="Y15" s="121">
        <f>+SUM(G15,P15)</f>
        <v>666</v>
      </c>
      <c r="Z15" s="121">
        <f>+SUM(H15,Q15)</f>
        <v>0</v>
      </c>
      <c r="AA15" s="121">
        <f>+SUM(I15,R15)</f>
        <v>342979</v>
      </c>
      <c r="AB15" s="122" t="str">
        <f>IF(+SUM(J15,S15)=0,"-",+SUM(J15,S15))</f>
        <v>-</v>
      </c>
      <c r="AC15" s="121">
        <f>+SUM(K15,T15)</f>
        <v>3757</v>
      </c>
      <c r="AD15" s="121">
        <f>+SUM(L15,U15)</f>
        <v>1386508</v>
      </c>
      <c r="AE15" s="121">
        <f>SUM(AF15,+AK15)</f>
        <v>1683</v>
      </c>
      <c r="AF15" s="121">
        <f>SUM(AG15:AJ15)</f>
        <v>1683</v>
      </c>
      <c r="AG15" s="121">
        <v>583</v>
      </c>
      <c r="AH15" s="121">
        <v>1100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1670051</v>
      </c>
      <c r="AN15" s="121">
        <f>SUM(AO15:AR15)</f>
        <v>332047</v>
      </c>
      <c r="AO15" s="121">
        <v>134594</v>
      </c>
      <c r="AP15" s="121">
        <v>84320</v>
      </c>
      <c r="AQ15" s="121">
        <v>113133</v>
      </c>
      <c r="AR15" s="121">
        <v>0</v>
      </c>
      <c r="AS15" s="121">
        <f>SUM(AT15:AV15)</f>
        <v>463100</v>
      </c>
      <c r="AT15" s="121">
        <v>82822</v>
      </c>
      <c r="AU15" s="121">
        <v>378126</v>
      </c>
      <c r="AV15" s="121">
        <v>2152</v>
      </c>
      <c r="AW15" s="121">
        <v>0</v>
      </c>
      <c r="AX15" s="121">
        <f>SUM(AY15:BB15)</f>
        <v>874904</v>
      </c>
      <c r="AY15" s="121">
        <v>318839</v>
      </c>
      <c r="AZ15" s="121">
        <v>318344</v>
      </c>
      <c r="BA15" s="121">
        <v>235113</v>
      </c>
      <c r="BB15" s="121">
        <v>2608</v>
      </c>
      <c r="BC15" s="121">
        <v>0</v>
      </c>
      <c r="BD15" s="121">
        <v>0</v>
      </c>
      <c r="BE15" s="121">
        <v>0</v>
      </c>
      <c r="BF15" s="121">
        <f>SUM(AE15,+AM15,+BE15)</f>
        <v>1671734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62176</v>
      </c>
      <c r="BP15" s="121">
        <f>SUM(BQ15:BT15)</f>
        <v>8033</v>
      </c>
      <c r="BQ15" s="121">
        <v>8033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54143</v>
      </c>
      <c r="CA15" s="121">
        <v>52304</v>
      </c>
      <c r="CB15" s="121">
        <v>0</v>
      </c>
      <c r="CC15" s="121">
        <v>1839</v>
      </c>
      <c r="CD15" s="121">
        <v>0</v>
      </c>
      <c r="CE15" s="121">
        <v>0</v>
      </c>
      <c r="CF15" s="121">
        <v>0</v>
      </c>
      <c r="CG15" s="121">
        <v>0</v>
      </c>
      <c r="CH15" s="121">
        <f>SUM(BG15,+BO15,+CG15)</f>
        <v>62176</v>
      </c>
      <c r="CI15" s="121">
        <f>SUM(AE15,+BG15)</f>
        <v>1683</v>
      </c>
      <c r="CJ15" s="121">
        <f>SUM(AF15,+BH15)</f>
        <v>1683</v>
      </c>
      <c r="CK15" s="121">
        <f>SUM(AG15,+BI15)</f>
        <v>583</v>
      </c>
      <c r="CL15" s="121">
        <f>SUM(AH15,+BJ15)</f>
        <v>1100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1732227</v>
      </c>
      <c r="CR15" s="121">
        <f>SUM(AN15,+BP15)</f>
        <v>340080</v>
      </c>
      <c r="CS15" s="121">
        <f>SUM(AO15,+BQ15)</f>
        <v>142627</v>
      </c>
      <c r="CT15" s="121">
        <f>SUM(AP15,+BR15)</f>
        <v>84320</v>
      </c>
      <c r="CU15" s="121">
        <f>SUM(AQ15,+BS15)</f>
        <v>113133</v>
      </c>
      <c r="CV15" s="121">
        <f>SUM(AR15,+BT15)</f>
        <v>0</v>
      </c>
      <c r="CW15" s="121">
        <f>SUM(AS15,+BU15)</f>
        <v>463100</v>
      </c>
      <c r="CX15" s="121">
        <f>SUM(AT15,+BV15)</f>
        <v>82822</v>
      </c>
      <c r="CY15" s="121">
        <f>SUM(AU15,+BW15)</f>
        <v>378126</v>
      </c>
      <c r="CZ15" s="121">
        <f>SUM(AV15,+BX15)</f>
        <v>2152</v>
      </c>
      <c r="DA15" s="121">
        <f>SUM(AW15,+BY15)</f>
        <v>0</v>
      </c>
      <c r="DB15" s="121">
        <f>SUM(AX15,+BZ15)</f>
        <v>929047</v>
      </c>
      <c r="DC15" s="121">
        <f>SUM(AY15,+CA15)</f>
        <v>371143</v>
      </c>
      <c r="DD15" s="121">
        <f>SUM(AZ15,+CB15)</f>
        <v>318344</v>
      </c>
      <c r="DE15" s="121">
        <f>SUM(BA15,+CC15)</f>
        <v>236952</v>
      </c>
      <c r="DF15" s="121">
        <f>SUM(BB15,+CD15)</f>
        <v>2608</v>
      </c>
      <c r="DG15" s="121">
        <f>SUM(BC15,+CE15)</f>
        <v>0</v>
      </c>
      <c r="DH15" s="121">
        <f>SUM(BD15,+CF15)</f>
        <v>0</v>
      </c>
      <c r="DI15" s="121">
        <f>SUM(BE15,+CG15)</f>
        <v>0</v>
      </c>
      <c r="DJ15" s="121">
        <f>SUM(BF15,+CH15)</f>
        <v>1733910</v>
      </c>
    </row>
    <row r="16" spans="1:114" s="136" customFormat="1" ht="13.5" customHeight="1" x14ac:dyDescent="0.15">
      <c r="A16" s="119" t="s">
        <v>14</v>
      </c>
      <c r="B16" s="120" t="s">
        <v>345</v>
      </c>
      <c r="C16" s="119" t="s">
        <v>346</v>
      </c>
      <c r="D16" s="121">
        <f>SUM(E16,+L16)</f>
        <v>570387</v>
      </c>
      <c r="E16" s="121">
        <f>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2" t="s">
        <v>466</v>
      </c>
      <c r="K16" s="121">
        <v>0</v>
      </c>
      <c r="L16" s="121">
        <v>570387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466</v>
      </c>
      <c r="T16" s="121">
        <v>0</v>
      </c>
      <c r="U16" s="121">
        <v>0</v>
      </c>
      <c r="V16" s="121">
        <f>+SUM(D16,M16)</f>
        <v>570387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2" t="str">
        <f>IF(+SUM(J16,S16)=0,"-",+SUM(J16,S16))</f>
        <v>-</v>
      </c>
      <c r="AC16" s="121">
        <f>+SUM(K16,T16)</f>
        <v>0</v>
      </c>
      <c r="AD16" s="121">
        <f>+SUM(L16,U16)</f>
        <v>570387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53695</v>
      </c>
      <c r="AM16" s="121">
        <f>SUM(AN16,AS16,AW16,AX16,BD16)</f>
        <v>0</v>
      </c>
      <c r="AN16" s="121">
        <f>SUM(AO16:AR16)</f>
        <v>0</v>
      </c>
      <c r="AO16" s="121">
        <v>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1">
        <v>516692</v>
      </c>
      <c r="BD16" s="121">
        <v>0</v>
      </c>
      <c r="BE16" s="121">
        <v>0</v>
      </c>
      <c r="BF16" s="121">
        <f>SUM(AE16,+AM16,+BE16)</f>
        <v>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0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53695</v>
      </c>
      <c r="CQ16" s="121">
        <f>SUM(AM16,+BO16)</f>
        <v>0</v>
      </c>
      <c r="CR16" s="121">
        <f>SUM(AN16,+BP16)</f>
        <v>0</v>
      </c>
      <c r="CS16" s="121">
        <f>SUM(AO16,+BQ16)</f>
        <v>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0</v>
      </c>
      <c r="DC16" s="121">
        <f>SUM(AY16,+CA16)</f>
        <v>0</v>
      </c>
      <c r="DD16" s="121">
        <f>SUM(AZ16,+CB16)</f>
        <v>0</v>
      </c>
      <c r="DE16" s="121">
        <f>SUM(BA16,+CC16)</f>
        <v>0</v>
      </c>
      <c r="DF16" s="121">
        <f>SUM(BB16,+CD16)</f>
        <v>0</v>
      </c>
      <c r="DG16" s="121">
        <f>SUM(BC16,+CE16)</f>
        <v>516692</v>
      </c>
      <c r="DH16" s="121">
        <f>SUM(BD16,+CF16)</f>
        <v>0</v>
      </c>
      <c r="DI16" s="121">
        <f>SUM(BE16,+CG16)</f>
        <v>0</v>
      </c>
      <c r="DJ16" s="121">
        <f>SUM(BF16,+CH16)</f>
        <v>0</v>
      </c>
    </row>
    <row r="17" spans="1:114" s="136" customFormat="1" ht="13.5" customHeight="1" x14ac:dyDescent="0.15">
      <c r="A17" s="119" t="s">
        <v>14</v>
      </c>
      <c r="B17" s="120" t="s">
        <v>349</v>
      </c>
      <c r="C17" s="119" t="s">
        <v>350</v>
      </c>
      <c r="D17" s="121">
        <f>SUM(E17,+L17)</f>
        <v>2177859</v>
      </c>
      <c r="E17" s="121">
        <f>SUM(F17:I17,K17)</f>
        <v>755356</v>
      </c>
      <c r="F17" s="121">
        <v>0</v>
      </c>
      <c r="G17" s="121">
        <v>0</v>
      </c>
      <c r="H17" s="121">
        <v>0</v>
      </c>
      <c r="I17" s="121">
        <v>407460</v>
      </c>
      <c r="J17" s="122" t="s">
        <v>466</v>
      </c>
      <c r="K17" s="121">
        <v>347896</v>
      </c>
      <c r="L17" s="121">
        <v>1422503</v>
      </c>
      <c r="M17" s="121">
        <f>SUM(N17,+U17)</f>
        <v>282984</v>
      </c>
      <c r="N17" s="121">
        <f>SUM(O17:R17,T17)</f>
        <v>23054</v>
      </c>
      <c r="O17" s="121">
        <v>0</v>
      </c>
      <c r="P17" s="121">
        <v>0</v>
      </c>
      <c r="Q17" s="121">
        <v>0</v>
      </c>
      <c r="R17" s="121">
        <v>22636</v>
      </c>
      <c r="S17" s="122" t="s">
        <v>466</v>
      </c>
      <c r="T17" s="121">
        <v>418</v>
      </c>
      <c r="U17" s="121">
        <v>259930</v>
      </c>
      <c r="V17" s="121">
        <f>+SUM(D17,M17)</f>
        <v>2460843</v>
      </c>
      <c r="W17" s="121">
        <f>+SUM(E17,N17)</f>
        <v>778410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430096</v>
      </c>
      <c r="AB17" s="122" t="str">
        <f>IF(+SUM(J17,S17)=0,"-",+SUM(J17,S17))</f>
        <v>-</v>
      </c>
      <c r="AC17" s="121">
        <f>+SUM(K17,T17)</f>
        <v>348314</v>
      </c>
      <c r="AD17" s="121">
        <f>+SUM(L17,U17)</f>
        <v>1682433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2177859</v>
      </c>
      <c r="AN17" s="121">
        <f>SUM(AO17:AR17)</f>
        <v>128133</v>
      </c>
      <c r="AO17" s="121">
        <v>128133</v>
      </c>
      <c r="AP17" s="121">
        <v>0</v>
      </c>
      <c r="AQ17" s="121">
        <v>0</v>
      </c>
      <c r="AR17" s="121">
        <v>0</v>
      </c>
      <c r="AS17" s="121">
        <f>SUM(AT17:AV17)</f>
        <v>98887</v>
      </c>
      <c r="AT17" s="121">
        <v>3017</v>
      </c>
      <c r="AU17" s="121">
        <v>74571</v>
      </c>
      <c r="AV17" s="121">
        <v>21299</v>
      </c>
      <c r="AW17" s="121">
        <v>0</v>
      </c>
      <c r="AX17" s="121">
        <f>SUM(AY17:BB17)</f>
        <v>1950839</v>
      </c>
      <c r="AY17" s="121">
        <v>678745</v>
      </c>
      <c r="AZ17" s="121">
        <v>1228460</v>
      </c>
      <c r="BA17" s="121">
        <v>42959</v>
      </c>
      <c r="BB17" s="121">
        <v>675</v>
      </c>
      <c r="BC17" s="121">
        <v>0</v>
      </c>
      <c r="BD17" s="121">
        <v>0</v>
      </c>
      <c r="BE17" s="121">
        <v>0</v>
      </c>
      <c r="BF17" s="121">
        <f>SUM(AE17,+AM17,+BE17)</f>
        <v>2177859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282984</v>
      </c>
      <c r="BP17" s="121">
        <f>SUM(BQ17:BT17)</f>
        <v>12656</v>
      </c>
      <c r="BQ17" s="121">
        <v>12656</v>
      </c>
      <c r="BR17" s="121">
        <v>0</v>
      </c>
      <c r="BS17" s="121">
        <v>0</v>
      </c>
      <c r="BT17" s="121">
        <v>0</v>
      </c>
      <c r="BU17" s="121">
        <f>SUM(BV17:BX17)</f>
        <v>116935</v>
      </c>
      <c r="BV17" s="121">
        <v>2211</v>
      </c>
      <c r="BW17" s="121">
        <v>114724</v>
      </c>
      <c r="BX17" s="121">
        <v>0</v>
      </c>
      <c r="BY17" s="121">
        <v>0</v>
      </c>
      <c r="BZ17" s="121">
        <f>SUM(CA17:CD17)</f>
        <v>153393</v>
      </c>
      <c r="CA17" s="121">
        <v>34211</v>
      </c>
      <c r="CB17" s="121">
        <v>119182</v>
      </c>
      <c r="CC17" s="121">
        <v>0</v>
      </c>
      <c r="CD17" s="121">
        <v>0</v>
      </c>
      <c r="CE17" s="121">
        <v>0</v>
      </c>
      <c r="CF17" s="121">
        <v>0</v>
      </c>
      <c r="CG17" s="121">
        <v>0</v>
      </c>
      <c r="CH17" s="121">
        <f>SUM(BG17,+BO17,+CG17)</f>
        <v>282984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2460843</v>
      </c>
      <c r="CR17" s="121">
        <f>SUM(AN17,+BP17)</f>
        <v>140789</v>
      </c>
      <c r="CS17" s="121">
        <f>SUM(AO17,+BQ17)</f>
        <v>140789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215822</v>
      </c>
      <c r="CX17" s="121">
        <f>SUM(AT17,+BV17)</f>
        <v>5228</v>
      </c>
      <c r="CY17" s="121">
        <f>SUM(AU17,+BW17)</f>
        <v>189295</v>
      </c>
      <c r="CZ17" s="121">
        <f>SUM(AV17,+BX17)</f>
        <v>21299</v>
      </c>
      <c r="DA17" s="121">
        <f>SUM(AW17,+BY17)</f>
        <v>0</v>
      </c>
      <c r="DB17" s="121">
        <f>SUM(AX17,+BZ17)</f>
        <v>2104232</v>
      </c>
      <c r="DC17" s="121">
        <f>SUM(AY17,+CA17)</f>
        <v>712956</v>
      </c>
      <c r="DD17" s="121">
        <f>SUM(AZ17,+CB17)</f>
        <v>1347642</v>
      </c>
      <c r="DE17" s="121">
        <f>SUM(BA17,+CC17)</f>
        <v>42959</v>
      </c>
      <c r="DF17" s="121">
        <f>SUM(BB17,+CD17)</f>
        <v>675</v>
      </c>
      <c r="DG17" s="121">
        <f>SUM(BC17,+CE17)</f>
        <v>0</v>
      </c>
      <c r="DH17" s="121">
        <f>SUM(BD17,+CF17)</f>
        <v>0</v>
      </c>
      <c r="DI17" s="121">
        <f>SUM(BE17,+CG17)</f>
        <v>0</v>
      </c>
      <c r="DJ17" s="121">
        <f>SUM(BF17,+CH17)</f>
        <v>2460843</v>
      </c>
    </row>
    <row r="18" spans="1:114" s="136" customFormat="1" ht="13.5" customHeight="1" x14ac:dyDescent="0.15">
      <c r="A18" s="119" t="s">
        <v>14</v>
      </c>
      <c r="B18" s="120" t="s">
        <v>351</v>
      </c>
      <c r="C18" s="119" t="s">
        <v>352</v>
      </c>
      <c r="D18" s="121">
        <f>SUM(E18,+L18)</f>
        <v>1374545</v>
      </c>
      <c r="E18" s="121">
        <f>SUM(F18:I18,K18)</f>
        <v>25081</v>
      </c>
      <c r="F18" s="121">
        <v>0</v>
      </c>
      <c r="G18" s="121">
        <v>0</v>
      </c>
      <c r="H18" s="121">
        <v>0</v>
      </c>
      <c r="I18" s="121">
        <v>24921</v>
      </c>
      <c r="J18" s="122" t="s">
        <v>466</v>
      </c>
      <c r="K18" s="121">
        <v>160</v>
      </c>
      <c r="L18" s="121">
        <v>1349464</v>
      </c>
      <c r="M18" s="121">
        <f>SUM(N18,+U18)</f>
        <v>54664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466</v>
      </c>
      <c r="T18" s="121">
        <v>0</v>
      </c>
      <c r="U18" s="121">
        <v>54664</v>
      </c>
      <c r="V18" s="121">
        <f>+SUM(D18,M18)</f>
        <v>1429209</v>
      </c>
      <c r="W18" s="121">
        <f>+SUM(E18,N18)</f>
        <v>25081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24921</v>
      </c>
      <c r="AB18" s="122" t="str">
        <f>IF(+SUM(J18,S18)=0,"-",+SUM(J18,S18))</f>
        <v>-</v>
      </c>
      <c r="AC18" s="121">
        <f>+SUM(K18,T18)</f>
        <v>160</v>
      </c>
      <c r="AD18" s="121">
        <f>+SUM(L18,U18)</f>
        <v>1404128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712384</v>
      </c>
      <c r="AN18" s="121">
        <f>SUM(AO18:AR18)</f>
        <v>108795</v>
      </c>
      <c r="AO18" s="121">
        <v>108795</v>
      </c>
      <c r="AP18" s="121">
        <v>0</v>
      </c>
      <c r="AQ18" s="121">
        <v>0</v>
      </c>
      <c r="AR18" s="121">
        <v>0</v>
      </c>
      <c r="AS18" s="121">
        <f>SUM(AT18:AV18)</f>
        <v>0</v>
      </c>
      <c r="AT18" s="121">
        <v>0</v>
      </c>
      <c r="AU18" s="121">
        <v>0</v>
      </c>
      <c r="AV18" s="121">
        <v>0</v>
      </c>
      <c r="AW18" s="121">
        <v>0</v>
      </c>
      <c r="AX18" s="121">
        <f>SUM(AY18:BB18)</f>
        <v>603589</v>
      </c>
      <c r="AY18" s="121">
        <v>555034</v>
      </c>
      <c r="AZ18" s="121">
        <v>48555</v>
      </c>
      <c r="BA18" s="121">
        <v>0</v>
      </c>
      <c r="BB18" s="121">
        <v>0</v>
      </c>
      <c r="BC18" s="121">
        <v>585974</v>
      </c>
      <c r="BD18" s="121">
        <v>0</v>
      </c>
      <c r="BE18" s="121">
        <v>76187</v>
      </c>
      <c r="BF18" s="121">
        <f>SUM(AE18,+AM18,+BE18)</f>
        <v>788571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54664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712384</v>
      </c>
      <c r="CR18" s="121">
        <f>SUM(AN18,+BP18)</f>
        <v>108795</v>
      </c>
      <c r="CS18" s="121">
        <f>SUM(AO18,+BQ18)</f>
        <v>108795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0</v>
      </c>
      <c r="CX18" s="121">
        <f>SUM(AT18,+BV18)</f>
        <v>0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603589</v>
      </c>
      <c r="DC18" s="121">
        <f>SUM(AY18,+CA18)</f>
        <v>555034</v>
      </c>
      <c r="DD18" s="121">
        <f>SUM(AZ18,+CB18)</f>
        <v>48555</v>
      </c>
      <c r="DE18" s="121">
        <f>SUM(BA18,+CC18)</f>
        <v>0</v>
      </c>
      <c r="DF18" s="121">
        <f>SUM(BB18,+CD18)</f>
        <v>0</v>
      </c>
      <c r="DG18" s="121">
        <f>SUM(BC18,+CE18)</f>
        <v>640638</v>
      </c>
      <c r="DH18" s="121">
        <f>SUM(BD18,+CF18)</f>
        <v>0</v>
      </c>
      <c r="DI18" s="121">
        <f>SUM(BE18,+CG18)</f>
        <v>76187</v>
      </c>
      <c r="DJ18" s="121">
        <f>SUM(BF18,+CH18)</f>
        <v>788571</v>
      </c>
    </row>
    <row r="19" spans="1:114" s="136" customFormat="1" ht="13.5" customHeight="1" x14ac:dyDescent="0.15">
      <c r="A19" s="119" t="s">
        <v>14</v>
      </c>
      <c r="B19" s="120" t="s">
        <v>357</v>
      </c>
      <c r="C19" s="119" t="s">
        <v>358</v>
      </c>
      <c r="D19" s="121">
        <f>SUM(E19,+L19)</f>
        <v>567714</v>
      </c>
      <c r="E19" s="121">
        <f>SUM(F19:I19,K19)</f>
        <v>109783</v>
      </c>
      <c r="F19" s="121">
        <v>0</v>
      </c>
      <c r="G19" s="121">
        <v>0</v>
      </c>
      <c r="H19" s="121">
        <v>0</v>
      </c>
      <c r="I19" s="121">
        <v>109613</v>
      </c>
      <c r="J19" s="122" t="s">
        <v>466</v>
      </c>
      <c r="K19" s="121">
        <v>170</v>
      </c>
      <c r="L19" s="121">
        <v>457931</v>
      </c>
      <c r="M19" s="121">
        <f>SUM(N19,+U19)</f>
        <v>34396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466</v>
      </c>
      <c r="T19" s="121">
        <v>0</v>
      </c>
      <c r="U19" s="121">
        <v>34396</v>
      </c>
      <c r="V19" s="121">
        <f>+SUM(D19,M19)</f>
        <v>602110</v>
      </c>
      <c r="W19" s="121">
        <f>+SUM(E19,N19)</f>
        <v>109783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109613</v>
      </c>
      <c r="AB19" s="122" t="str">
        <f>IF(+SUM(J19,S19)=0,"-",+SUM(J19,S19))</f>
        <v>-</v>
      </c>
      <c r="AC19" s="121">
        <f>+SUM(K19,T19)</f>
        <v>170</v>
      </c>
      <c r="AD19" s="121">
        <f>+SUM(L19,U19)</f>
        <v>492327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140218</v>
      </c>
      <c r="AN19" s="121">
        <f>SUM(AO19:AR19)</f>
        <v>31654</v>
      </c>
      <c r="AO19" s="121">
        <v>28369</v>
      </c>
      <c r="AP19" s="121">
        <v>3285</v>
      </c>
      <c r="AQ19" s="121">
        <v>0</v>
      </c>
      <c r="AR19" s="121">
        <v>0</v>
      </c>
      <c r="AS19" s="121">
        <f>SUM(AT19:AV19)</f>
        <v>903</v>
      </c>
      <c r="AT19" s="121">
        <v>903</v>
      </c>
      <c r="AU19" s="121">
        <v>0</v>
      </c>
      <c r="AV19" s="121">
        <v>0</v>
      </c>
      <c r="AW19" s="121">
        <v>0</v>
      </c>
      <c r="AX19" s="121">
        <f>SUM(AY19:BB19)</f>
        <v>107661</v>
      </c>
      <c r="AY19" s="121">
        <v>76035</v>
      </c>
      <c r="AZ19" s="121">
        <v>0</v>
      </c>
      <c r="BA19" s="121">
        <v>350</v>
      </c>
      <c r="BB19" s="121">
        <v>31276</v>
      </c>
      <c r="BC19" s="121">
        <v>427496</v>
      </c>
      <c r="BD19" s="121">
        <v>0</v>
      </c>
      <c r="BE19" s="121">
        <v>0</v>
      </c>
      <c r="BF19" s="121">
        <f>SUM(AE19,+AM19,+BE19)</f>
        <v>140218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4881</v>
      </c>
      <c r="BP19" s="121">
        <f>SUM(BQ19:BT19)</f>
        <v>4881</v>
      </c>
      <c r="BQ19" s="121">
        <v>4881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29515</v>
      </c>
      <c r="CF19" s="121">
        <v>0</v>
      </c>
      <c r="CG19" s="121">
        <v>0</v>
      </c>
      <c r="CH19" s="121">
        <f>SUM(BG19,+BO19,+CG19)</f>
        <v>4881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145099</v>
      </c>
      <c r="CR19" s="121">
        <f>SUM(AN19,+BP19)</f>
        <v>36535</v>
      </c>
      <c r="CS19" s="121">
        <f>SUM(AO19,+BQ19)</f>
        <v>33250</v>
      </c>
      <c r="CT19" s="121">
        <f>SUM(AP19,+BR19)</f>
        <v>3285</v>
      </c>
      <c r="CU19" s="121">
        <f>SUM(AQ19,+BS19)</f>
        <v>0</v>
      </c>
      <c r="CV19" s="121">
        <f>SUM(AR19,+BT19)</f>
        <v>0</v>
      </c>
      <c r="CW19" s="121">
        <f>SUM(AS19,+BU19)</f>
        <v>903</v>
      </c>
      <c r="CX19" s="121">
        <f>SUM(AT19,+BV19)</f>
        <v>903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107661</v>
      </c>
      <c r="DC19" s="121">
        <f>SUM(AY19,+CA19)</f>
        <v>76035</v>
      </c>
      <c r="DD19" s="121">
        <f>SUM(AZ19,+CB19)</f>
        <v>0</v>
      </c>
      <c r="DE19" s="121">
        <f>SUM(BA19,+CC19)</f>
        <v>350</v>
      </c>
      <c r="DF19" s="121">
        <f>SUM(BB19,+CD19)</f>
        <v>31276</v>
      </c>
      <c r="DG19" s="121">
        <f>SUM(BC19,+CE19)</f>
        <v>457011</v>
      </c>
      <c r="DH19" s="121">
        <f>SUM(BD19,+CF19)</f>
        <v>0</v>
      </c>
      <c r="DI19" s="121">
        <f>SUM(BE19,+CG19)</f>
        <v>0</v>
      </c>
      <c r="DJ19" s="121">
        <f>SUM(BF19,+CH19)</f>
        <v>145099</v>
      </c>
    </row>
    <row r="20" spans="1:114" s="136" customFormat="1" ht="13.5" customHeight="1" x14ac:dyDescent="0.15">
      <c r="A20" s="119" t="s">
        <v>14</v>
      </c>
      <c r="B20" s="120" t="s">
        <v>363</v>
      </c>
      <c r="C20" s="119" t="s">
        <v>364</v>
      </c>
      <c r="D20" s="121">
        <f>SUM(E20,+L20)</f>
        <v>2081998</v>
      </c>
      <c r="E20" s="121">
        <f>SUM(F20:I20,K20)</f>
        <v>310398</v>
      </c>
      <c r="F20" s="121">
        <v>353</v>
      </c>
      <c r="G20" s="121">
        <v>0</v>
      </c>
      <c r="H20" s="121">
        <v>0</v>
      </c>
      <c r="I20" s="121">
        <v>310045</v>
      </c>
      <c r="J20" s="122" t="s">
        <v>466</v>
      </c>
      <c r="K20" s="121">
        <v>0</v>
      </c>
      <c r="L20" s="121">
        <v>1771600</v>
      </c>
      <c r="M20" s="121">
        <f>SUM(N20,+U20)</f>
        <v>119768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466</v>
      </c>
      <c r="T20" s="121">
        <v>0</v>
      </c>
      <c r="U20" s="121">
        <v>119768</v>
      </c>
      <c r="V20" s="121">
        <f>+SUM(D20,M20)</f>
        <v>2201766</v>
      </c>
      <c r="W20" s="121">
        <f>+SUM(E20,N20)</f>
        <v>310398</v>
      </c>
      <c r="X20" s="121">
        <f>+SUM(F20,O20)</f>
        <v>353</v>
      </c>
      <c r="Y20" s="121">
        <f>+SUM(G20,P20)</f>
        <v>0</v>
      </c>
      <c r="Z20" s="121">
        <f>+SUM(H20,Q20)</f>
        <v>0</v>
      </c>
      <c r="AA20" s="121">
        <f>+SUM(I20,R20)</f>
        <v>310045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1891368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1459010</v>
      </c>
      <c r="AM20" s="121">
        <f>SUM(AN20,AS20,AW20,AX20,BD20)</f>
        <v>622988</v>
      </c>
      <c r="AN20" s="121">
        <f>SUM(AO20:AR20)</f>
        <v>114165</v>
      </c>
      <c r="AO20" s="121">
        <v>30182</v>
      </c>
      <c r="AP20" s="121">
        <v>0</v>
      </c>
      <c r="AQ20" s="121">
        <v>76086</v>
      </c>
      <c r="AR20" s="121">
        <v>7897</v>
      </c>
      <c r="AS20" s="121">
        <f>SUM(AT20:AV20)</f>
        <v>325446</v>
      </c>
      <c r="AT20" s="121">
        <v>0</v>
      </c>
      <c r="AU20" s="121">
        <v>259151</v>
      </c>
      <c r="AV20" s="121">
        <v>66295</v>
      </c>
      <c r="AW20" s="121">
        <v>0</v>
      </c>
      <c r="AX20" s="121">
        <f>SUM(AY20:BB20)</f>
        <v>183377</v>
      </c>
      <c r="AY20" s="121">
        <v>48271</v>
      </c>
      <c r="AZ20" s="121">
        <v>126323</v>
      </c>
      <c r="BA20" s="121">
        <v>8783</v>
      </c>
      <c r="BB20" s="121">
        <v>0</v>
      </c>
      <c r="BC20" s="121">
        <v>0</v>
      </c>
      <c r="BD20" s="121">
        <v>0</v>
      </c>
      <c r="BE20" s="121">
        <v>0</v>
      </c>
      <c r="BF20" s="121">
        <f>SUM(AE20,+AM20,+BE20)</f>
        <v>622988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119768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1459010</v>
      </c>
      <c r="CQ20" s="121">
        <f>SUM(AM20,+BO20)</f>
        <v>622988</v>
      </c>
      <c r="CR20" s="121">
        <f>SUM(AN20,+BP20)</f>
        <v>114165</v>
      </c>
      <c r="CS20" s="121">
        <f>SUM(AO20,+BQ20)</f>
        <v>30182</v>
      </c>
      <c r="CT20" s="121">
        <f>SUM(AP20,+BR20)</f>
        <v>0</v>
      </c>
      <c r="CU20" s="121">
        <f>SUM(AQ20,+BS20)</f>
        <v>76086</v>
      </c>
      <c r="CV20" s="121">
        <f>SUM(AR20,+BT20)</f>
        <v>7897</v>
      </c>
      <c r="CW20" s="121">
        <f>SUM(AS20,+BU20)</f>
        <v>325446</v>
      </c>
      <c r="CX20" s="121">
        <f>SUM(AT20,+BV20)</f>
        <v>0</v>
      </c>
      <c r="CY20" s="121">
        <f>SUM(AU20,+BW20)</f>
        <v>259151</v>
      </c>
      <c r="CZ20" s="121">
        <f>SUM(AV20,+BX20)</f>
        <v>66295</v>
      </c>
      <c r="DA20" s="121">
        <f>SUM(AW20,+BY20)</f>
        <v>0</v>
      </c>
      <c r="DB20" s="121">
        <f>SUM(AX20,+BZ20)</f>
        <v>183377</v>
      </c>
      <c r="DC20" s="121">
        <f>SUM(AY20,+CA20)</f>
        <v>48271</v>
      </c>
      <c r="DD20" s="121">
        <f>SUM(AZ20,+CB20)</f>
        <v>126323</v>
      </c>
      <c r="DE20" s="121">
        <f>SUM(BA20,+CC20)</f>
        <v>8783</v>
      </c>
      <c r="DF20" s="121">
        <f>SUM(BB20,+CD20)</f>
        <v>0</v>
      </c>
      <c r="DG20" s="121">
        <f>SUM(BC20,+CE20)</f>
        <v>119768</v>
      </c>
      <c r="DH20" s="121">
        <f>SUM(BD20,+CF20)</f>
        <v>0</v>
      </c>
      <c r="DI20" s="121">
        <f>SUM(BE20,+CG20)</f>
        <v>0</v>
      </c>
      <c r="DJ20" s="121">
        <f>SUM(BF20,+CH20)</f>
        <v>622988</v>
      </c>
    </row>
    <row r="21" spans="1:114" s="136" customFormat="1" ht="13.5" customHeight="1" x14ac:dyDescent="0.15">
      <c r="A21" s="119" t="s">
        <v>14</v>
      </c>
      <c r="B21" s="120" t="s">
        <v>368</v>
      </c>
      <c r="C21" s="119" t="s">
        <v>369</v>
      </c>
      <c r="D21" s="121">
        <f>SUM(E21,+L21)</f>
        <v>2873350</v>
      </c>
      <c r="E21" s="121">
        <f>SUM(F21:I21,K21)</f>
        <v>960233</v>
      </c>
      <c r="F21" s="121">
        <v>0</v>
      </c>
      <c r="G21" s="121">
        <v>0</v>
      </c>
      <c r="H21" s="121">
        <v>427500</v>
      </c>
      <c r="I21" s="121">
        <v>444089</v>
      </c>
      <c r="J21" s="122" t="s">
        <v>466</v>
      </c>
      <c r="K21" s="121">
        <v>88644</v>
      </c>
      <c r="L21" s="121">
        <v>1913117</v>
      </c>
      <c r="M21" s="121">
        <f>SUM(N21,+U21)</f>
        <v>89999</v>
      </c>
      <c r="N21" s="121">
        <f>SUM(O21:R21,T21)</f>
        <v>7267</v>
      </c>
      <c r="O21" s="121">
        <v>0</v>
      </c>
      <c r="P21" s="121">
        <v>0</v>
      </c>
      <c r="Q21" s="121">
        <v>0</v>
      </c>
      <c r="R21" s="121">
        <v>7267</v>
      </c>
      <c r="S21" s="122" t="s">
        <v>466</v>
      </c>
      <c r="T21" s="121">
        <v>0</v>
      </c>
      <c r="U21" s="121">
        <v>82732</v>
      </c>
      <c r="V21" s="121">
        <f>+SUM(D21,M21)</f>
        <v>2963349</v>
      </c>
      <c r="W21" s="121">
        <f>+SUM(E21,N21)</f>
        <v>967500</v>
      </c>
      <c r="X21" s="121">
        <f>+SUM(F21,O21)</f>
        <v>0</v>
      </c>
      <c r="Y21" s="121">
        <f>+SUM(G21,P21)</f>
        <v>0</v>
      </c>
      <c r="Z21" s="121">
        <f>+SUM(H21,Q21)</f>
        <v>427500</v>
      </c>
      <c r="AA21" s="121">
        <f>+SUM(I21,R21)</f>
        <v>451356</v>
      </c>
      <c r="AB21" s="122" t="str">
        <f>IF(+SUM(J21,S21)=0,"-",+SUM(J21,S21))</f>
        <v>-</v>
      </c>
      <c r="AC21" s="121">
        <f>+SUM(K21,T21)</f>
        <v>88644</v>
      </c>
      <c r="AD21" s="121">
        <f>+SUM(L21,U21)</f>
        <v>1995849</v>
      </c>
      <c r="AE21" s="121">
        <f>SUM(AF21,+AK21)</f>
        <v>534850</v>
      </c>
      <c r="AF21" s="121">
        <f>SUM(AG21:AJ21)</f>
        <v>534850</v>
      </c>
      <c r="AG21" s="121">
        <v>0</v>
      </c>
      <c r="AH21" s="121">
        <v>534850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2311002</v>
      </c>
      <c r="AN21" s="121">
        <f>SUM(AO21:AR21)</f>
        <v>331533</v>
      </c>
      <c r="AO21" s="121">
        <v>172807</v>
      </c>
      <c r="AP21" s="121">
        <v>132103</v>
      </c>
      <c r="AQ21" s="121">
        <v>26623</v>
      </c>
      <c r="AR21" s="121">
        <v>0</v>
      </c>
      <c r="AS21" s="121">
        <f>SUM(AT21:AV21)</f>
        <v>350978</v>
      </c>
      <c r="AT21" s="121">
        <v>7336</v>
      </c>
      <c r="AU21" s="121">
        <v>343642</v>
      </c>
      <c r="AV21" s="121">
        <v>0</v>
      </c>
      <c r="AW21" s="121">
        <v>0</v>
      </c>
      <c r="AX21" s="121">
        <f>SUM(AY21:BB21)</f>
        <v>1628491</v>
      </c>
      <c r="AY21" s="121">
        <v>683586</v>
      </c>
      <c r="AZ21" s="121">
        <v>893750</v>
      </c>
      <c r="BA21" s="121">
        <v>51155</v>
      </c>
      <c r="BB21" s="121">
        <v>0</v>
      </c>
      <c r="BC21" s="121">
        <v>0</v>
      </c>
      <c r="BD21" s="121">
        <v>0</v>
      </c>
      <c r="BE21" s="121">
        <v>27498</v>
      </c>
      <c r="BF21" s="121">
        <f>SUM(AE21,+AM21,+BE21)</f>
        <v>2873350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89559</v>
      </c>
      <c r="BP21" s="121">
        <f>SUM(BQ21:BT21)</f>
        <v>8277</v>
      </c>
      <c r="BQ21" s="121">
        <v>8277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81282</v>
      </c>
      <c r="CA21" s="121">
        <v>32645</v>
      </c>
      <c r="CB21" s="121">
        <v>0</v>
      </c>
      <c r="CC21" s="121">
        <v>0</v>
      </c>
      <c r="CD21" s="121">
        <v>48637</v>
      </c>
      <c r="CE21" s="121">
        <v>0</v>
      </c>
      <c r="CF21" s="121">
        <v>0</v>
      </c>
      <c r="CG21" s="121">
        <v>440</v>
      </c>
      <c r="CH21" s="121">
        <f>SUM(BG21,+BO21,+CG21)</f>
        <v>89999</v>
      </c>
      <c r="CI21" s="121">
        <f>SUM(AE21,+BG21)</f>
        <v>534850</v>
      </c>
      <c r="CJ21" s="121">
        <f>SUM(AF21,+BH21)</f>
        <v>534850</v>
      </c>
      <c r="CK21" s="121">
        <f>SUM(AG21,+BI21)</f>
        <v>0</v>
      </c>
      <c r="CL21" s="121">
        <f>SUM(AH21,+BJ21)</f>
        <v>534850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2400561</v>
      </c>
      <c r="CR21" s="121">
        <f>SUM(AN21,+BP21)</f>
        <v>339810</v>
      </c>
      <c r="CS21" s="121">
        <f>SUM(AO21,+BQ21)</f>
        <v>181084</v>
      </c>
      <c r="CT21" s="121">
        <f>SUM(AP21,+BR21)</f>
        <v>132103</v>
      </c>
      <c r="CU21" s="121">
        <f>SUM(AQ21,+BS21)</f>
        <v>26623</v>
      </c>
      <c r="CV21" s="121">
        <f>SUM(AR21,+BT21)</f>
        <v>0</v>
      </c>
      <c r="CW21" s="121">
        <f>SUM(AS21,+BU21)</f>
        <v>350978</v>
      </c>
      <c r="CX21" s="121">
        <f>SUM(AT21,+BV21)</f>
        <v>7336</v>
      </c>
      <c r="CY21" s="121">
        <f>SUM(AU21,+BW21)</f>
        <v>343642</v>
      </c>
      <c r="CZ21" s="121">
        <f>SUM(AV21,+BX21)</f>
        <v>0</v>
      </c>
      <c r="DA21" s="121">
        <f>SUM(AW21,+BY21)</f>
        <v>0</v>
      </c>
      <c r="DB21" s="121">
        <f>SUM(AX21,+BZ21)</f>
        <v>1709773</v>
      </c>
      <c r="DC21" s="121">
        <f>SUM(AY21,+CA21)</f>
        <v>716231</v>
      </c>
      <c r="DD21" s="121">
        <f>SUM(AZ21,+CB21)</f>
        <v>893750</v>
      </c>
      <c r="DE21" s="121">
        <f>SUM(BA21,+CC21)</f>
        <v>51155</v>
      </c>
      <c r="DF21" s="121">
        <f>SUM(BB21,+CD21)</f>
        <v>48637</v>
      </c>
      <c r="DG21" s="121">
        <f>SUM(BC21,+CE21)</f>
        <v>0</v>
      </c>
      <c r="DH21" s="121">
        <f>SUM(BD21,+CF21)</f>
        <v>0</v>
      </c>
      <c r="DI21" s="121">
        <f>SUM(BE21,+CG21)</f>
        <v>27938</v>
      </c>
      <c r="DJ21" s="121">
        <f>SUM(BF21,+CH21)</f>
        <v>2963349</v>
      </c>
    </row>
    <row r="22" spans="1:114" s="136" customFormat="1" ht="13.5" customHeight="1" x14ac:dyDescent="0.15">
      <c r="A22" s="119" t="s">
        <v>14</v>
      </c>
      <c r="B22" s="120" t="s">
        <v>370</v>
      </c>
      <c r="C22" s="119" t="s">
        <v>371</v>
      </c>
      <c r="D22" s="121">
        <f>SUM(E22,+L22)</f>
        <v>5535936</v>
      </c>
      <c r="E22" s="121">
        <f>SUM(F22:I22,K22)</f>
        <v>1011046</v>
      </c>
      <c r="F22" s="121">
        <v>88274</v>
      </c>
      <c r="G22" s="121">
        <v>0</v>
      </c>
      <c r="H22" s="121">
        <v>131700</v>
      </c>
      <c r="I22" s="121">
        <v>783616</v>
      </c>
      <c r="J22" s="122" t="s">
        <v>466</v>
      </c>
      <c r="K22" s="121">
        <v>7456</v>
      </c>
      <c r="L22" s="121">
        <v>4524890</v>
      </c>
      <c r="M22" s="121">
        <f>SUM(N22,+U22)</f>
        <v>435603</v>
      </c>
      <c r="N22" s="121">
        <f>SUM(O22:R22,T22)</f>
        <v>13072</v>
      </c>
      <c r="O22" s="121">
        <v>182</v>
      </c>
      <c r="P22" s="121">
        <v>0</v>
      </c>
      <c r="Q22" s="121">
        <v>0</v>
      </c>
      <c r="R22" s="121">
        <v>12658</v>
      </c>
      <c r="S22" s="122" t="s">
        <v>466</v>
      </c>
      <c r="T22" s="121">
        <v>232</v>
      </c>
      <c r="U22" s="121">
        <v>422531</v>
      </c>
      <c r="V22" s="121">
        <f>+SUM(D22,M22)</f>
        <v>5971539</v>
      </c>
      <c r="W22" s="121">
        <f>+SUM(E22,N22)</f>
        <v>1024118</v>
      </c>
      <c r="X22" s="121">
        <f>+SUM(F22,O22)</f>
        <v>88456</v>
      </c>
      <c r="Y22" s="121">
        <f>+SUM(G22,P22)</f>
        <v>0</v>
      </c>
      <c r="Z22" s="121">
        <f>+SUM(H22,Q22)</f>
        <v>131700</v>
      </c>
      <c r="AA22" s="121">
        <f>+SUM(I22,R22)</f>
        <v>796274</v>
      </c>
      <c r="AB22" s="122" t="str">
        <f>IF(+SUM(J22,S22)=0,"-",+SUM(J22,S22))</f>
        <v>-</v>
      </c>
      <c r="AC22" s="121">
        <f>+SUM(K22,T22)</f>
        <v>7688</v>
      </c>
      <c r="AD22" s="121">
        <f>+SUM(L22,U22)</f>
        <v>4947421</v>
      </c>
      <c r="AE22" s="121">
        <f>SUM(AF22,+AK22)</f>
        <v>141036</v>
      </c>
      <c r="AF22" s="121">
        <f>SUM(AG22:AJ22)</f>
        <v>141036</v>
      </c>
      <c r="AG22" s="121">
        <v>0</v>
      </c>
      <c r="AH22" s="121">
        <v>0</v>
      </c>
      <c r="AI22" s="121">
        <v>141036</v>
      </c>
      <c r="AJ22" s="121">
        <v>0</v>
      </c>
      <c r="AK22" s="121">
        <v>0</v>
      </c>
      <c r="AL22" s="121">
        <v>0</v>
      </c>
      <c r="AM22" s="121">
        <f>SUM(AN22,AS22,AW22,AX22,BD22)</f>
        <v>4638617</v>
      </c>
      <c r="AN22" s="121">
        <f>SUM(AO22:AR22)</f>
        <v>899144</v>
      </c>
      <c r="AO22" s="121">
        <v>337335</v>
      </c>
      <c r="AP22" s="121">
        <v>534065</v>
      </c>
      <c r="AQ22" s="121">
        <v>0</v>
      </c>
      <c r="AR22" s="121">
        <v>27744</v>
      </c>
      <c r="AS22" s="121">
        <f>SUM(AT22:AV22)</f>
        <v>262074</v>
      </c>
      <c r="AT22" s="121">
        <v>185063</v>
      </c>
      <c r="AU22" s="121">
        <v>62797</v>
      </c>
      <c r="AV22" s="121">
        <v>14214</v>
      </c>
      <c r="AW22" s="121">
        <v>30138</v>
      </c>
      <c r="AX22" s="121">
        <f>SUM(AY22:BB22)</f>
        <v>3428571</v>
      </c>
      <c r="AY22" s="121">
        <v>953574</v>
      </c>
      <c r="AZ22" s="121">
        <v>2153480</v>
      </c>
      <c r="BA22" s="121">
        <v>317530</v>
      </c>
      <c r="BB22" s="121">
        <v>3987</v>
      </c>
      <c r="BC22" s="121">
        <v>652683</v>
      </c>
      <c r="BD22" s="121">
        <v>18690</v>
      </c>
      <c r="BE22" s="121">
        <v>103600</v>
      </c>
      <c r="BF22" s="121">
        <f>SUM(AE22,+AM22,+BE22)</f>
        <v>4883253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351298</v>
      </c>
      <c r="BP22" s="121">
        <f>SUM(BQ22:BT22)</f>
        <v>30667</v>
      </c>
      <c r="BQ22" s="121">
        <v>30667</v>
      </c>
      <c r="BR22" s="121">
        <v>0</v>
      </c>
      <c r="BS22" s="121">
        <v>0</v>
      </c>
      <c r="BT22" s="121">
        <v>0</v>
      </c>
      <c r="BU22" s="121">
        <f>SUM(BV22:BX22)</f>
        <v>101988</v>
      </c>
      <c r="BV22" s="121">
        <v>0</v>
      </c>
      <c r="BW22" s="121">
        <v>101988</v>
      </c>
      <c r="BX22" s="121">
        <v>0</v>
      </c>
      <c r="BY22" s="121">
        <v>0</v>
      </c>
      <c r="BZ22" s="121">
        <f>SUM(CA22:CD22)</f>
        <v>218643</v>
      </c>
      <c r="CA22" s="121">
        <v>74776</v>
      </c>
      <c r="CB22" s="121">
        <v>143867</v>
      </c>
      <c r="CC22" s="121">
        <v>0</v>
      </c>
      <c r="CD22" s="121">
        <v>0</v>
      </c>
      <c r="CE22" s="121">
        <v>82126</v>
      </c>
      <c r="CF22" s="121">
        <v>0</v>
      </c>
      <c r="CG22" s="121">
        <v>2179</v>
      </c>
      <c r="CH22" s="121">
        <f>SUM(BG22,+BO22,+CG22)</f>
        <v>353477</v>
      </c>
      <c r="CI22" s="121">
        <f>SUM(AE22,+BG22)</f>
        <v>141036</v>
      </c>
      <c r="CJ22" s="121">
        <f>SUM(AF22,+BH22)</f>
        <v>141036</v>
      </c>
      <c r="CK22" s="121">
        <f>SUM(AG22,+BI22)</f>
        <v>0</v>
      </c>
      <c r="CL22" s="121">
        <f>SUM(AH22,+BJ22)</f>
        <v>0</v>
      </c>
      <c r="CM22" s="121">
        <f>SUM(AI22,+BK22)</f>
        <v>141036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4989915</v>
      </c>
      <c r="CR22" s="121">
        <f>SUM(AN22,+BP22)</f>
        <v>929811</v>
      </c>
      <c r="CS22" s="121">
        <f>SUM(AO22,+BQ22)</f>
        <v>368002</v>
      </c>
      <c r="CT22" s="121">
        <f>SUM(AP22,+BR22)</f>
        <v>534065</v>
      </c>
      <c r="CU22" s="121">
        <f>SUM(AQ22,+BS22)</f>
        <v>0</v>
      </c>
      <c r="CV22" s="121">
        <f>SUM(AR22,+BT22)</f>
        <v>27744</v>
      </c>
      <c r="CW22" s="121">
        <f>SUM(AS22,+BU22)</f>
        <v>364062</v>
      </c>
      <c r="CX22" s="121">
        <f>SUM(AT22,+BV22)</f>
        <v>185063</v>
      </c>
      <c r="CY22" s="121">
        <f>SUM(AU22,+BW22)</f>
        <v>164785</v>
      </c>
      <c r="CZ22" s="121">
        <f>SUM(AV22,+BX22)</f>
        <v>14214</v>
      </c>
      <c r="DA22" s="121">
        <f>SUM(AW22,+BY22)</f>
        <v>30138</v>
      </c>
      <c r="DB22" s="121">
        <f>SUM(AX22,+BZ22)</f>
        <v>3647214</v>
      </c>
      <c r="DC22" s="121">
        <f>SUM(AY22,+CA22)</f>
        <v>1028350</v>
      </c>
      <c r="DD22" s="121">
        <f>SUM(AZ22,+CB22)</f>
        <v>2297347</v>
      </c>
      <c r="DE22" s="121">
        <f>SUM(BA22,+CC22)</f>
        <v>317530</v>
      </c>
      <c r="DF22" s="121">
        <f>SUM(BB22,+CD22)</f>
        <v>3987</v>
      </c>
      <c r="DG22" s="121">
        <f>SUM(BC22,+CE22)</f>
        <v>734809</v>
      </c>
      <c r="DH22" s="121">
        <f>SUM(BD22,+CF22)</f>
        <v>18690</v>
      </c>
      <c r="DI22" s="121">
        <f>SUM(BE22,+CG22)</f>
        <v>105779</v>
      </c>
      <c r="DJ22" s="121">
        <f>SUM(BF22,+CH22)</f>
        <v>5236730</v>
      </c>
    </row>
    <row r="23" spans="1:114" s="136" customFormat="1" ht="13.5" customHeight="1" x14ac:dyDescent="0.15">
      <c r="A23" s="119" t="s">
        <v>14</v>
      </c>
      <c r="B23" s="120" t="s">
        <v>374</v>
      </c>
      <c r="C23" s="119" t="s">
        <v>375</v>
      </c>
      <c r="D23" s="121">
        <f>SUM(E23,+L23)</f>
        <v>357666</v>
      </c>
      <c r="E23" s="121">
        <f>SUM(F23:I23,K23)</f>
        <v>52160</v>
      </c>
      <c r="F23" s="121">
        <v>0</v>
      </c>
      <c r="G23" s="121">
        <v>0</v>
      </c>
      <c r="H23" s="121">
        <v>0</v>
      </c>
      <c r="I23" s="121">
        <v>40503</v>
      </c>
      <c r="J23" s="122" t="s">
        <v>466</v>
      </c>
      <c r="K23" s="121">
        <v>11657</v>
      </c>
      <c r="L23" s="121">
        <v>305506</v>
      </c>
      <c r="M23" s="121">
        <f>SUM(N23,+U23)</f>
        <v>139231</v>
      </c>
      <c r="N23" s="121">
        <f>SUM(O23:R23,T23)</f>
        <v>45230</v>
      </c>
      <c r="O23" s="121">
        <v>0</v>
      </c>
      <c r="P23" s="121">
        <v>0</v>
      </c>
      <c r="Q23" s="121">
        <v>0</v>
      </c>
      <c r="R23" s="121">
        <v>45230</v>
      </c>
      <c r="S23" s="122" t="s">
        <v>466</v>
      </c>
      <c r="T23" s="121">
        <v>0</v>
      </c>
      <c r="U23" s="121">
        <v>94001</v>
      </c>
      <c r="V23" s="121">
        <f>+SUM(D23,M23)</f>
        <v>496897</v>
      </c>
      <c r="W23" s="121">
        <f>+SUM(E23,N23)</f>
        <v>97390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85733</v>
      </c>
      <c r="AB23" s="122" t="str">
        <f>IF(+SUM(J23,S23)=0,"-",+SUM(J23,S23))</f>
        <v>-</v>
      </c>
      <c r="AC23" s="121">
        <f>+SUM(K23,T23)</f>
        <v>11657</v>
      </c>
      <c r="AD23" s="121">
        <f>+SUM(L23,U23)</f>
        <v>399507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350120</v>
      </c>
      <c r="AN23" s="121">
        <f>SUM(AO23:AR23)</f>
        <v>108463</v>
      </c>
      <c r="AO23" s="121">
        <v>26279</v>
      </c>
      <c r="AP23" s="121">
        <v>0</v>
      </c>
      <c r="AQ23" s="121">
        <v>82184</v>
      </c>
      <c r="AR23" s="121">
        <v>0</v>
      </c>
      <c r="AS23" s="121">
        <f>SUM(AT23:AV23)</f>
        <v>101358</v>
      </c>
      <c r="AT23" s="121">
        <v>0</v>
      </c>
      <c r="AU23" s="121">
        <v>101358</v>
      </c>
      <c r="AV23" s="121">
        <v>0</v>
      </c>
      <c r="AW23" s="121">
        <v>0</v>
      </c>
      <c r="AX23" s="121">
        <f>SUM(AY23:BB23)</f>
        <v>140299</v>
      </c>
      <c r="AY23" s="121">
        <v>83322</v>
      </c>
      <c r="AZ23" s="121">
        <v>16117</v>
      </c>
      <c r="BA23" s="121">
        <v>26549</v>
      </c>
      <c r="BB23" s="121">
        <v>14311</v>
      </c>
      <c r="BC23" s="121">
        <v>0</v>
      </c>
      <c r="BD23" s="121">
        <v>0</v>
      </c>
      <c r="BE23" s="121">
        <v>7546</v>
      </c>
      <c r="BF23" s="121">
        <f>SUM(AE23,+AM23,+BE23)</f>
        <v>357666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138930</v>
      </c>
      <c r="BP23" s="121">
        <f>SUM(BQ23:BT23)</f>
        <v>15409</v>
      </c>
      <c r="BQ23" s="121">
        <v>15409</v>
      </c>
      <c r="BR23" s="121">
        <v>0</v>
      </c>
      <c r="BS23" s="121">
        <v>0</v>
      </c>
      <c r="BT23" s="121">
        <v>0</v>
      </c>
      <c r="BU23" s="121">
        <f>SUM(BV23:BX23)</f>
        <v>36648</v>
      </c>
      <c r="BV23" s="121">
        <v>0</v>
      </c>
      <c r="BW23" s="121">
        <v>36648</v>
      </c>
      <c r="BX23" s="121">
        <v>0</v>
      </c>
      <c r="BY23" s="121">
        <v>0</v>
      </c>
      <c r="BZ23" s="121">
        <f>SUM(CA23:CD23)</f>
        <v>86873</v>
      </c>
      <c r="CA23" s="121">
        <v>54283</v>
      </c>
      <c r="CB23" s="121">
        <v>11348</v>
      </c>
      <c r="CC23" s="121">
        <v>0</v>
      </c>
      <c r="CD23" s="121">
        <v>21242</v>
      </c>
      <c r="CE23" s="121">
        <v>0</v>
      </c>
      <c r="CF23" s="121">
        <v>0</v>
      </c>
      <c r="CG23" s="121">
        <v>301</v>
      </c>
      <c r="CH23" s="121">
        <f>SUM(BG23,+BO23,+CG23)</f>
        <v>139231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489050</v>
      </c>
      <c r="CR23" s="121">
        <f>SUM(AN23,+BP23)</f>
        <v>123872</v>
      </c>
      <c r="CS23" s="121">
        <f>SUM(AO23,+BQ23)</f>
        <v>41688</v>
      </c>
      <c r="CT23" s="121">
        <f>SUM(AP23,+BR23)</f>
        <v>0</v>
      </c>
      <c r="CU23" s="121">
        <f>SUM(AQ23,+BS23)</f>
        <v>82184</v>
      </c>
      <c r="CV23" s="121">
        <f>SUM(AR23,+BT23)</f>
        <v>0</v>
      </c>
      <c r="CW23" s="121">
        <f>SUM(AS23,+BU23)</f>
        <v>138006</v>
      </c>
      <c r="CX23" s="121">
        <f>SUM(AT23,+BV23)</f>
        <v>0</v>
      </c>
      <c r="CY23" s="121">
        <f>SUM(AU23,+BW23)</f>
        <v>138006</v>
      </c>
      <c r="CZ23" s="121">
        <f>SUM(AV23,+BX23)</f>
        <v>0</v>
      </c>
      <c r="DA23" s="121">
        <f>SUM(AW23,+BY23)</f>
        <v>0</v>
      </c>
      <c r="DB23" s="121">
        <f>SUM(AX23,+BZ23)</f>
        <v>227172</v>
      </c>
      <c r="DC23" s="121">
        <f>SUM(AY23,+CA23)</f>
        <v>137605</v>
      </c>
      <c r="DD23" s="121">
        <f>SUM(AZ23,+CB23)</f>
        <v>27465</v>
      </c>
      <c r="DE23" s="121">
        <f>SUM(BA23,+CC23)</f>
        <v>26549</v>
      </c>
      <c r="DF23" s="121">
        <f>SUM(BB23,+CD23)</f>
        <v>35553</v>
      </c>
      <c r="DG23" s="121">
        <f>SUM(BC23,+CE23)</f>
        <v>0</v>
      </c>
      <c r="DH23" s="121">
        <f>SUM(BD23,+CF23)</f>
        <v>0</v>
      </c>
      <c r="DI23" s="121">
        <f>SUM(BE23,+CG23)</f>
        <v>7847</v>
      </c>
      <c r="DJ23" s="121">
        <f>SUM(BF23,+CH23)</f>
        <v>496897</v>
      </c>
    </row>
    <row r="24" spans="1:114" s="136" customFormat="1" ht="13.5" customHeight="1" x14ac:dyDescent="0.15">
      <c r="A24" s="119" t="s">
        <v>14</v>
      </c>
      <c r="B24" s="120" t="s">
        <v>376</v>
      </c>
      <c r="C24" s="119" t="s">
        <v>377</v>
      </c>
      <c r="D24" s="121">
        <f>SUM(E24,+L24)</f>
        <v>2937742</v>
      </c>
      <c r="E24" s="121">
        <f>SUM(F24:I24,K24)</f>
        <v>786477</v>
      </c>
      <c r="F24" s="121">
        <v>273</v>
      </c>
      <c r="G24" s="121">
        <v>2035</v>
      </c>
      <c r="H24" s="121">
        <v>34700</v>
      </c>
      <c r="I24" s="121">
        <v>520646</v>
      </c>
      <c r="J24" s="122" t="s">
        <v>466</v>
      </c>
      <c r="K24" s="121">
        <v>228823</v>
      </c>
      <c r="L24" s="121">
        <v>2151265</v>
      </c>
      <c r="M24" s="121">
        <f>SUM(N24,+U24)</f>
        <v>459764</v>
      </c>
      <c r="N24" s="121">
        <f>SUM(O24:R24,T24)</f>
        <v>77250</v>
      </c>
      <c r="O24" s="121">
        <v>19372</v>
      </c>
      <c r="P24" s="121">
        <v>21423</v>
      </c>
      <c r="Q24" s="121">
        <v>0</v>
      </c>
      <c r="R24" s="121">
        <v>15290</v>
      </c>
      <c r="S24" s="122" t="s">
        <v>466</v>
      </c>
      <c r="T24" s="121">
        <v>21165</v>
      </c>
      <c r="U24" s="121">
        <v>382514</v>
      </c>
      <c r="V24" s="121">
        <f>+SUM(D24,M24)</f>
        <v>3397506</v>
      </c>
      <c r="W24" s="121">
        <f>+SUM(E24,N24)</f>
        <v>863727</v>
      </c>
      <c r="X24" s="121">
        <f>+SUM(F24,O24)</f>
        <v>19645</v>
      </c>
      <c r="Y24" s="121">
        <f>+SUM(G24,P24)</f>
        <v>23458</v>
      </c>
      <c r="Z24" s="121">
        <f>+SUM(H24,Q24)</f>
        <v>34700</v>
      </c>
      <c r="AA24" s="121">
        <f>+SUM(I24,R24)</f>
        <v>535936</v>
      </c>
      <c r="AB24" s="122" t="str">
        <f>IF(+SUM(J24,S24)=0,"-",+SUM(J24,S24))</f>
        <v>-</v>
      </c>
      <c r="AC24" s="121">
        <f>+SUM(K24,T24)</f>
        <v>249988</v>
      </c>
      <c r="AD24" s="121">
        <f>+SUM(L24,U24)</f>
        <v>2533779</v>
      </c>
      <c r="AE24" s="121">
        <f>SUM(AF24,+AK24)</f>
        <v>31158</v>
      </c>
      <c r="AF24" s="121">
        <f>SUM(AG24:AJ24)</f>
        <v>31158</v>
      </c>
      <c r="AG24" s="121">
        <v>1242</v>
      </c>
      <c r="AH24" s="121">
        <v>0</v>
      </c>
      <c r="AI24" s="121">
        <v>0</v>
      </c>
      <c r="AJ24" s="121">
        <v>29916</v>
      </c>
      <c r="AK24" s="121">
        <v>0</v>
      </c>
      <c r="AL24" s="121">
        <v>0</v>
      </c>
      <c r="AM24" s="121">
        <f>SUM(AN24,AS24,AW24,AX24,BD24)</f>
        <v>2811208</v>
      </c>
      <c r="AN24" s="121">
        <f>SUM(AO24:AR24)</f>
        <v>526860</v>
      </c>
      <c r="AO24" s="121">
        <v>284337</v>
      </c>
      <c r="AP24" s="121">
        <v>167257</v>
      </c>
      <c r="AQ24" s="121">
        <v>66903</v>
      </c>
      <c r="AR24" s="121">
        <v>8363</v>
      </c>
      <c r="AS24" s="121">
        <f>SUM(AT24:AV24)</f>
        <v>554494</v>
      </c>
      <c r="AT24" s="121">
        <v>40869</v>
      </c>
      <c r="AU24" s="121">
        <v>460088</v>
      </c>
      <c r="AV24" s="121">
        <v>53537</v>
      </c>
      <c r="AW24" s="121">
        <v>0</v>
      </c>
      <c r="AX24" s="121">
        <f>SUM(AY24:BB24)</f>
        <v>1727140</v>
      </c>
      <c r="AY24" s="121">
        <v>703022</v>
      </c>
      <c r="AZ24" s="121">
        <v>983038</v>
      </c>
      <c r="BA24" s="121">
        <v>41080</v>
      </c>
      <c r="BB24" s="121">
        <v>0</v>
      </c>
      <c r="BC24" s="121">
        <v>0</v>
      </c>
      <c r="BD24" s="121">
        <v>2714</v>
      </c>
      <c r="BE24" s="121">
        <v>95376</v>
      </c>
      <c r="BF24" s="121">
        <f>SUM(AE24,+AM24,+BE24)</f>
        <v>2937742</v>
      </c>
      <c r="BG24" s="121">
        <f>SUM(BH24,+BM24)</f>
        <v>9224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9224</v>
      </c>
      <c r="BN24" s="121">
        <v>0</v>
      </c>
      <c r="BO24" s="121">
        <f>SUM(BP24,BU24,BY24,BZ24,CF24)</f>
        <v>378135</v>
      </c>
      <c r="BP24" s="121">
        <f>SUM(BQ24:BT24)</f>
        <v>91992</v>
      </c>
      <c r="BQ24" s="121">
        <v>91992</v>
      </c>
      <c r="BR24" s="121">
        <v>0</v>
      </c>
      <c r="BS24" s="121">
        <v>0</v>
      </c>
      <c r="BT24" s="121">
        <v>0</v>
      </c>
      <c r="BU24" s="121">
        <f>SUM(BV24:BX24)</f>
        <v>143905</v>
      </c>
      <c r="BV24" s="121">
        <v>0</v>
      </c>
      <c r="BW24" s="121">
        <v>143905</v>
      </c>
      <c r="BX24" s="121">
        <v>0</v>
      </c>
      <c r="BY24" s="121">
        <v>0</v>
      </c>
      <c r="BZ24" s="121">
        <f>SUM(CA24:CD24)</f>
        <v>142238</v>
      </c>
      <c r="CA24" s="121">
        <v>16067</v>
      </c>
      <c r="CB24" s="121">
        <v>0</v>
      </c>
      <c r="CC24" s="121">
        <v>41703</v>
      </c>
      <c r="CD24" s="121">
        <v>84468</v>
      </c>
      <c r="CE24" s="121">
        <v>0</v>
      </c>
      <c r="CF24" s="121">
        <v>0</v>
      </c>
      <c r="CG24" s="121">
        <v>72405</v>
      </c>
      <c r="CH24" s="121">
        <f>SUM(BG24,+BO24,+CG24)</f>
        <v>459764</v>
      </c>
      <c r="CI24" s="121">
        <f>SUM(AE24,+BG24)</f>
        <v>40382</v>
      </c>
      <c r="CJ24" s="121">
        <f>SUM(AF24,+BH24)</f>
        <v>31158</v>
      </c>
      <c r="CK24" s="121">
        <f>SUM(AG24,+BI24)</f>
        <v>1242</v>
      </c>
      <c r="CL24" s="121">
        <f>SUM(AH24,+BJ24)</f>
        <v>0</v>
      </c>
      <c r="CM24" s="121">
        <f>SUM(AI24,+BK24)</f>
        <v>0</v>
      </c>
      <c r="CN24" s="121">
        <f>SUM(AJ24,+BL24)</f>
        <v>29916</v>
      </c>
      <c r="CO24" s="121">
        <f>SUM(AK24,+BM24)</f>
        <v>9224</v>
      </c>
      <c r="CP24" s="121">
        <f>SUM(AL24,+BN24)</f>
        <v>0</v>
      </c>
      <c r="CQ24" s="121">
        <f>SUM(AM24,+BO24)</f>
        <v>3189343</v>
      </c>
      <c r="CR24" s="121">
        <f>SUM(AN24,+BP24)</f>
        <v>618852</v>
      </c>
      <c r="CS24" s="121">
        <f>SUM(AO24,+BQ24)</f>
        <v>376329</v>
      </c>
      <c r="CT24" s="121">
        <f>SUM(AP24,+BR24)</f>
        <v>167257</v>
      </c>
      <c r="CU24" s="121">
        <f>SUM(AQ24,+BS24)</f>
        <v>66903</v>
      </c>
      <c r="CV24" s="121">
        <f>SUM(AR24,+BT24)</f>
        <v>8363</v>
      </c>
      <c r="CW24" s="121">
        <f>SUM(AS24,+BU24)</f>
        <v>698399</v>
      </c>
      <c r="CX24" s="121">
        <f>SUM(AT24,+BV24)</f>
        <v>40869</v>
      </c>
      <c r="CY24" s="121">
        <f>SUM(AU24,+BW24)</f>
        <v>603993</v>
      </c>
      <c r="CZ24" s="121">
        <f>SUM(AV24,+BX24)</f>
        <v>53537</v>
      </c>
      <c r="DA24" s="121">
        <f>SUM(AW24,+BY24)</f>
        <v>0</v>
      </c>
      <c r="DB24" s="121">
        <f>SUM(AX24,+BZ24)</f>
        <v>1869378</v>
      </c>
      <c r="DC24" s="121">
        <f>SUM(AY24,+CA24)</f>
        <v>719089</v>
      </c>
      <c r="DD24" s="121">
        <f>SUM(AZ24,+CB24)</f>
        <v>983038</v>
      </c>
      <c r="DE24" s="121">
        <f>SUM(BA24,+CC24)</f>
        <v>82783</v>
      </c>
      <c r="DF24" s="121">
        <f>SUM(BB24,+CD24)</f>
        <v>84468</v>
      </c>
      <c r="DG24" s="121">
        <f>SUM(BC24,+CE24)</f>
        <v>0</v>
      </c>
      <c r="DH24" s="121">
        <f>SUM(BD24,+CF24)</f>
        <v>2714</v>
      </c>
      <c r="DI24" s="121">
        <f>SUM(BE24,+CG24)</f>
        <v>167781</v>
      </c>
      <c r="DJ24" s="121">
        <f>SUM(BF24,+CH24)</f>
        <v>3397506</v>
      </c>
    </row>
    <row r="25" spans="1:114" s="136" customFormat="1" ht="13.5" customHeight="1" x14ac:dyDescent="0.15">
      <c r="A25" s="119" t="s">
        <v>14</v>
      </c>
      <c r="B25" s="120" t="s">
        <v>378</v>
      </c>
      <c r="C25" s="119" t="s">
        <v>379</v>
      </c>
      <c r="D25" s="121">
        <f>SUM(E25,+L25)</f>
        <v>2604899</v>
      </c>
      <c r="E25" s="121">
        <f>SUM(F25:I25,K25)</f>
        <v>596963</v>
      </c>
      <c r="F25" s="121">
        <v>1599</v>
      </c>
      <c r="G25" s="121">
        <v>0</v>
      </c>
      <c r="H25" s="121">
        <v>0</v>
      </c>
      <c r="I25" s="121">
        <v>277385</v>
      </c>
      <c r="J25" s="122" t="s">
        <v>466</v>
      </c>
      <c r="K25" s="121">
        <v>317979</v>
      </c>
      <c r="L25" s="121">
        <v>2007936</v>
      </c>
      <c r="M25" s="121">
        <f>SUM(N25,+U25)</f>
        <v>291210</v>
      </c>
      <c r="N25" s="121">
        <f>SUM(O25:R25,T25)</f>
        <v>18947</v>
      </c>
      <c r="O25" s="121">
        <v>3224</v>
      </c>
      <c r="P25" s="121">
        <v>4101</v>
      </c>
      <c r="Q25" s="121">
        <v>0</v>
      </c>
      <c r="R25" s="121">
        <v>11483</v>
      </c>
      <c r="S25" s="122" t="s">
        <v>466</v>
      </c>
      <c r="T25" s="121">
        <v>139</v>
      </c>
      <c r="U25" s="121">
        <v>272263</v>
      </c>
      <c r="V25" s="121">
        <f>+SUM(D25,M25)</f>
        <v>2896109</v>
      </c>
      <c r="W25" s="121">
        <f>+SUM(E25,N25)</f>
        <v>615910</v>
      </c>
      <c r="X25" s="121">
        <f>+SUM(F25,O25)</f>
        <v>4823</v>
      </c>
      <c r="Y25" s="121">
        <f>+SUM(G25,P25)</f>
        <v>4101</v>
      </c>
      <c r="Z25" s="121">
        <f>+SUM(H25,Q25)</f>
        <v>0</v>
      </c>
      <c r="AA25" s="121">
        <f>+SUM(I25,R25)</f>
        <v>288868</v>
      </c>
      <c r="AB25" s="122" t="str">
        <f>IF(+SUM(J25,S25)=0,"-",+SUM(J25,S25))</f>
        <v>-</v>
      </c>
      <c r="AC25" s="121">
        <f>+SUM(K25,T25)</f>
        <v>318118</v>
      </c>
      <c r="AD25" s="121">
        <f>+SUM(L25,U25)</f>
        <v>2280199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2282516</v>
      </c>
      <c r="AN25" s="121">
        <f>SUM(AO25:AR25)</f>
        <v>323026</v>
      </c>
      <c r="AO25" s="121">
        <v>135886</v>
      </c>
      <c r="AP25" s="121">
        <v>0</v>
      </c>
      <c r="AQ25" s="121">
        <v>187140</v>
      </c>
      <c r="AR25" s="121">
        <v>0</v>
      </c>
      <c r="AS25" s="121">
        <f>SUM(AT25:AV25)</f>
        <v>500479</v>
      </c>
      <c r="AT25" s="121">
        <v>356</v>
      </c>
      <c r="AU25" s="121">
        <v>500123</v>
      </c>
      <c r="AV25" s="121">
        <v>0</v>
      </c>
      <c r="AW25" s="121">
        <v>0</v>
      </c>
      <c r="AX25" s="121">
        <f>SUM(AY25:BB25)</f>
        <v>1443313</v>
      </c>
      <c r="AY25" s="121">
        <v>349757</v>
      </c>
      <c r="AZ25" s="121">
        <v>973799</v>
      </c>
      <c r="BA25" s="121">
        <v>119757</v>
      </c>
      <c r="BB25" s="121">
        <v>0</v>
      </c>
      <c r="BC25" s="121">
        <v>0</v>
      </c>
      <c r="BD25" s="121">
        <v>15698</v>
      </c>
      <c r="BE25" s="121">
        <v>322383</v>
      </c>
      <c r="BF25" s="121">
        <f>SUM(AE25,+AM25,+BE25)</f>
        <v>2604899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270627</v>
      </c>
      <c r="BP25" s="121">
        <f>SUM(BQ25:BT25)</f>
        <v>60027</v>
      </c>
      <c r="BQ25" s="121">
        <v>28476</v>
      </c>
      <c r="BR25" s="121">
        <v>0</v>
      </c>
      <c r="BS25" s="121">
        <v>31551</v>
      </c>
      <c r="BT25" s="121">
        <v>0</v>
      </c>
      <c r="BU25" s="121">
        <f>SUM(BV25:BX25)</f>
        <v>41079</v>
      </c>
      <c r="BV25" s="121">
        <v>0</v>
      </c>
      <c r="BW25" s="121">
        <v>41079</v>
      </c>
      <c r="BX25" s="121">
        <v>0</v>
      </c>
      <c r="BY25" s="121">
        <v>0</v>
      </c>
      <c r="BZ25" s="121">
        <f>SUM(CA25:CD25)</f>
        <v>168081</v>
      </c>
      <c r="CA25" s="121">
        <v>72507</v>
      </c>
      <c r="CB25" s="121">
        <v>88624</v>
      </c>
      <c r="CC25" s="121">
        <v>6950</v>
      </c>
      <c r="CD25" s="121">
        <v>0</v>
      </c>
      <c r="CE25" s="121">
        <v>0</v>
      </c>
      <c r="CF25" s="121">
        <v>1440</v>
      </c>
      <c r="CG25" s="121">
        <v>20583</v>
      </c>
      <c r="CH25" s="121">
        <f>SUM(BG25,+BO25,+CG25)</f>
        <v>291210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2553143</v>
      </c>
      <c r="CR25" s="121">
        <f>SUM(AN25,+BP25)</f>
        <v>383053</v>
      </c>
      <c r="CS25" s="121">
        <f>SUM(AO25,+BQ25)</f>
        <v>164362</v>
      </c>
      <c r="CT25" s="121">
        <f>SUM(AP25,+BR25)</f>
        <v>0</v>
      </c>
      <c r="CU25" s="121">
        <f>SUM(AQ25,+BS25)</f>
        <v>218691</v>
      </c>
      <c r="CV25" s="121">
        <f>SUM(AR25,+BT25)</f>
        <v>0</v>
      </c>
      <c r="CW25" s="121">
        <f>SUM(AS25,+BU25)</f>
        <v>541558</v>
      </c>
      <c r="CX25" s="121">
        <f>SUM(AT25,+BV25)</f>
        <v>356</v>
      </c>
      <c r="CY25" s="121">
        <f>SUM(AU25,+BW25)</f>
        <v>541202</v>
      </c>
      <c r="CZ25" s="121">
        <f>SUM(AV25,+BX25)</f>
        <v>0</v>
      </c>
      <c r="DA25" s="121">
        <f>SUM(AW25,+BY25)</f>
        <v>0</v>
      </c>
      <c r="DB25" s="121">
        <f>SUM(AX25,+BZ25)</f>
        <v>1611394</v>
      </c>
      <c r="DC25" s="121">
        <f>SUM(AY25,+CA25)</f>
        <v>422264</v>
      </c>
      <c r="DD25" s="121">
        <f>SUM(AZ25,+CB25)</f>
        <v>1062423</v>
      </c>
      <c r="DE25" s="121">
        <f>SUM(BA25,+CC25)</f>
        <v>126707</v>
      </c>
      <c r="DF25" s="121">
        <f>SUM(BB25,+CD25)</f>
        <v>0</v>
      </c>
      <c r="DG25" s="121">
        <f>SUM(BC25,+CE25)</f>
        <v>0</v>
      </c>
      <c r="DH25" s="121">
        <f>SUM(BD25,+CF25)</f>
        <v>17138</v>
      </c>
      <c r="DI25" s="121">
        <f>SUM(BE25,+CG25)</f>
        <v>342966</v>
      </c>
      <c r="DJ25" s="121">
        <f>SUM(BF25,+CH25)</f>
        <v>2896109</v>
      </c>
    </row>
    <row r="26" spans="1:114" s="136" customFormat="1" ht="13.5" customHeight="1" x14ac:dyDescent="0.15">
      <c r="A26" s="119" t="s">
        <v>14</v>
      </c>
      <c r="B26" s="120" t="s">
        <v>380</v>
      </c>
      <c r="C26" s="119" t="s">
        <v>381</v>
      </c>
      <c r="D26" s="121">
        <f>SUM(E26,+L26)</f>
        <v>2632030</v>
      </c>
      <c r="E26" s="121">
        <f>SUM(F26:I26,K26)</f>
        <v>683400</v>
      </c>
      <c r="F26" s="121">
        <v>727</v>
      </c>
      <c r="G26" s="121">
        <v>570</v>
      </c>
      <c r="H26" s="121">
        <v>0</v>
      </c>
      <c r="I26" s="121">
        <v>552242</v>
      </c>
      <c r="J26" s="122" t="s">
        <v>466</v>
      </c>
      <c r="K26" s="121">
        <v>129861</v>
      </c>
      <c r="L26" s="121">
        <v>1948630</v>
      </c>
      <c r="M26" s="121">
        <f>SUM(N26,+U26)</f>
        <v>154924</v>
      </c>
      <c r="N26" s="121">
        <f>SUM(O26:R26,T26)</f>
        <v>21749</v>
      </c>
      <c r="O26" s="121">
        <v>0</v>
      </c>
      <c r="P26" s="121">
        <v>0</v>
      </c>
      <c r="Q26" s="121">
        <v>0</v>
      </c>
      <c r="R26" s="121">
        <v>21138</v>
      </c>
      <c r="S26" s="122" t="s">
        <v>466</v>
      </c>
      <c r="T26" s="121">
        <v>611</v>
      </c>
      <c r="U26" s="121">
        <v>133175</v>
      </c>
      <c r="V26" s="121">
        <f>+SUM(D26,M26)</f>
        <v>2786954</v>
      </c>
      <c r="W26" s="121">
        <f>+SUM(E26,N26)</f>
        <v>705149</v>
      </c>
      <c r="X26" s="121">
        <f>+SUM(F26,O26)</f>
        <v>727</v>
      </c>
      <c r="Y26" s="121">
        <f>+SUM(G26,P26)</f>
        <v>570</v>
      </c>
      <c r="Z26" s="121">
        <f>+SUM(H26,Q26)</f>
        <v>0</v>
      </c>
      <c r="AA26" s="121">
        <f>+SUM(I26,R26)</f>
        <v>573380</v>
      </c>
      <c r="AB26" s="122" t="str">
        <f>IF(+SUM(J26,S26)=0,"-",+SUM(J26,S26))</f>
        <v>-</v>
      </c>
      <c r="AC26" s="121">
        <f>+SUM(K26,T26)</f>
        <v>130472</v>
      </c>
      <c r="AD26" s="121">
        <f>+SUM(L26,U26)</f>
        <v>2081805</v>
      </c>
      <c r="AE26" s="121">
        <f>SUM(AF26,+AK26)</f>
        <v>1009</v>
      </c>
      <c r="AF26" s="121">
        <f>SUM(AG26:AJ26)</f>
        <v>1009</v>
      </c>
      <c r="AG26" s="121">
        <v>0</v>
      </c>
      <c r="AH26" s="121">
        <v>0</v>
      </c>
      <c r="AI26" s="121">
        <v>0</v>
      </c>
      <c r="AJ26" s="121">
        <v>1009</v>
      </c>
      <c r="AK26" s="121">
        <v>0</v>
      </c>
      <c r="AL26" s="121">
        <v>0</v>
      </c>
      <c r="AM26" s="121">
        <f>SUM(AN26,AS26,AW26,AX26,BD26)</f>
        <v>2473443</v>
      </c>
      <c r="AN26" s="121">
        <f>SUM(AO26:AR26)</f>
        <v>351058</v>
      </c>
      <c r="AO26" s="121">
        <v>176556</v>
      </c>
      <c r="AP26" s="121">
        <v>133520</v>
      </c>
      <c r="AQ26" s="121">
        <v>21771</v>
      </c>
      <c r="AR26" s="121">
        <v>19211</v>
      </c>
      <c r="AS26" s="121">
        <f>SUM(AT26:AV26)</f>
        <v>478268</v>
      </c>
      <c r="AT26" s="121">
        <v>4869</v>
      </c>
      <c r="AU26" s="121">
        <v>424700</v>
      </c>
      <c r="AV26" s="121">
        <v>48699</v>
      </c>
      <c r="AW26" s="121">
        <v>0</v>
      </c>
      <c r="AX26" s="121">
        <f>SUM(AY26:BB26)</f>
        <v>1644117</v>
      </c>
      <c r="AY26" s="121">
        <v>662225</v>
      </c>
      <c r="AZ26" s="121">
        <v>880335</v>
      </c>
      <c r="BA26" s="121">
        <v>33681</v>
      </c>
      <c r="BB26" s="121">
        <v>67876</v>
      </c>
      <c r="BC26" s="121">
        <v>0</v>
      </c>
      <c r="BD26" s="121">
        <v>0</v>
      </c>
      <c r="BE26" s="121">
        <v>157578</v>
      </c>
      <c r="BF26" s="121">
        <f>SUM(AE26,+AM26,+BE26)</f>
        <v>2632030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153796</v>
      </c>
      <c r="BP26" s="121">
        <f>SUM(BQ26:BT26)</f>
        <v>15377</v>
      </c>
      <c r="BQ26" s="121">
        <v>15377</v>
      </c>
      <c r="BR26" s="121">
        <v>0</v>
      </c>
      <c r="BS26" s="121">
        <v>0</v>
      </c>
      <c r="BT26" s="121">
        <v>0</v>
      </c>
      <c r="BU26" s="121">
        <f>SUM(BV26:BX26)</f>
        <v>23083</v>
      </c>
      <c r="BV26" s="121">
        <v>239</v>
      </c>
      <c r="BW26" s="121">
        <v>22844</v>
      </c>
      <c r="BX26" s="121">
        <v>0</v>
      </c>
      <c r="BY26" s="121">
        <v>0</v>
      </c>
      <c r="BZ26" s="121">
        <f>SUM(CA26:CD26)</f>
        <v>115336</v>
      </c>
      <c r="CA26" s="121">
        <v>16075</v>
      </c>
      <c r="CB26" s="121">
        <v>96982</v>
      </c>
      <c r="CC26" s="121">
        <v>0</v>
      </c>
      <c r="CD26" s="121">
        <v>2279</v>
      </c>
      <c r="CE26" s="121">
        <v>0</v>
      </c>
      <c r="CF26" s="121">
        <v>0</v>
      </c>
      <c r="CG26" s="121">
        <v>1128</v>
      </c>
      <c r="CH26" s="121">
        <f>SUM(BG26,+BO26,+CG26)</f>
        <v>154924</v>
      </c>
      <c r="CI26" s="121">
        <f>SUM(AE26,+BG26)</f>
        <v>1009</v>
      </c>
      <c r="CJ26" s="121">
        <f>SUM(AF26,+BH26)</f>
        <v>1009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1009</v>
      </c>
      <c r="CO26" s="121">
        <f>SUM(AK26,+BM26)</f>
        <v>0</v>
      </c>
      <c r="CP26" s="121">
        <f>SUM(AL26,+BN26)</f>
        <v>0</v>
      </c>
      <c r="CQ26" s="121">
        <f>SUM(AM26,+BO26)</f>
        <v>2627239</v>
      </c>
      <c r="CR26" s="121">
        <f>SUM(AN26,+BP26)</f>
        <v>366435</v>
      </c>
      <c r="CS26" s="121">
        <f>SUM(AO26,+BQ26)</f>
        <v>191933</v>
      </c>
      <c r="CT26" s="121">
        <f>SUM(AP26,+BR26)</f>
        <v>133520</v>
      </c>
      <c r="CU26" s="121">
        <f>SUM(AQ26,+BS26)</f>
        <v>21771</v>
      </c>
      <c r="CV26" s="121">
        <f>SUM(AR26,+BT26)</f>
        <v>19211</v>
      </c>
      <c r="CW26" s="121">
        <f>SUM(AS26,+BU26)</f>
        <v>501351</v>
      </c>
      <c r="CX26" s="121">
        <f>SUM(AT26,+BV26)</f>
        <v>5108</v>
      </c>
      <c r="CY26" s="121">
        <f>SUM(AU26,+BW26)</f>
        <v>447544</v>
      </c>
      <c r="CZ26" s="121">
        <f>SUM(AV26,+BX26)</f>
        <v>48699</v>
      </c>
      <c r="DA26" s="121">
        <f>SUM(AW26,+BY26)</f>
        <v>0</v>
      </c>
      <c r="DB26" s="121">
        <f>SUM(AX26,+BZ26)</f>
        <v>1759453</v>
      </c>
      <c r="DC26" s="121">
        <f>SUM(AY26,+CA26)</f>
        <v>678300</v>
      </c>
      <c r="DD26" s="121">
        <f>SUM(AZ26,+CB26)</f>
        <v>977317</v>
      </c>
      <c r="DE26" s="121">
        <f>SUM(BA26,+CC26)</f>
        <v>33681</v>
      </c>
      <c r="DF26" s="121">
        <f>SUM(BB26,+CD26)</f>
        <v>70155</v>
      </c>
      <c r="DG26" s="121">
        <f>SUM(BC26,+CE26)</f>
        <v>0</v>
      </c>
      <c r="DH26" s="121">
        <f>SUM(BD26,+CF26)</f>
        <v>0</v>
      </c>
      <c r="DI26" s="121">
        <f>SUM(BE26,+CG26)</f>
        <v>158706</v>
      </c>
      <c r="DJ26" s="121">
        <f>SUM(BF26,+CH26)</f>
        <v>2786954</v>
      </c>
    </row>
    <row r="27" spans="1:114" s="136" customFormat="1" ht="13.5" customHeight="1" x14ac:dyDescent="0.15">
      <c r="A27" s="119" t="s">
        <v>14</v>
      </c>
      <c r="B27" s="120" t="s">
        <v>382</v>
      </c>
      <c r="C27" s="119" t="s">
        <v>383</v>
      </c>
      <c r="D27" s="121">
        <f>SUM(E27,+L27)</f>
        <v>1836432</v>
      </c>
      <c r="E27" s="121">
        <f>SUM(F27:I27,K27)</f>
        <v>293249</v>
      </c>
      <c r="F27" s="121">
        <v>6480</v>
      </c>
      <c r="G27" s="121">
        <v>0</v>
      </c>
      <c r="H27" s="121">
        <v>0</v>
      </c>
      <c r="I27" s="121">
        <v>194722</v>
      </c>
      <c r="J27" s="122" t="s">
        <v>466</v>
      </c>
      <c r="K27" s="121">
        <v>92047</v>
      </c>
      <c r="L27" s="121">
        <v>1543183</v>
      </c>
      <c r="M27" s="121">
        <f>SUM(N27,+U27)</f>
        <v>150711</v>
      </c>
      <c r="N27" s="121">
        <f>SUM(O27:R27,T27)</f>
        <v>10206</v>
      </c>
      <c r="O27" s="121">
        <v>3471</v>
      </c>
      <c r="P27" s="121">
        <v>2274</v>
      </c>
      <c r="Q27" s="121">
        <v>0</v>
      </c>
      <c r="R27" s="121">
        <v>4461</v>
      </c>
      <c r="S27" s="122" t="s">
        <v>466</v>
      </c>
      <c r="T27" s="121">
        <v>0</v>
      </c>
      <c r="U27" s="121">
        <v>140505</v>
      </c>
      <c r="V27" s="121">
        <f>+SUM(D27,M27)</f>
        <v>1987143</v>
      </c>
      <c r="W27" s="121">
        <f>+SUM(E27,N27)</f>
        <v>303455</v>
      </c>
      <c r="X27" s="121">
        <f>+SUM(F27,O27)</f>
        <v>9951</v>
      </c>
      <c r="Y27" s="121">
        <f>+SUM(G27,P27)</f>
        <v>2274</v>
      </c>
      <c r="Z27" s="121">
        <f>+SUM(H27,Q27)</f>
        <v>0</v>
      </c>
      <c r="AA27" s="121">
        <f>+SUM(I27,R27)</f>
        <v>199183</v>
      </c>
      <c r="AB27" s="122" t="str">
        <f>IF(+SUM(J27,S27)=0,"-",+SUM(J27,S27))</f>
        <v>-</v>
      </c>
      <c r="AC27" s="121">
        <f>+SUM(K27,T27)</f>
        <v>92047</v>
      </c>
      <c r="AD27" s="121">
        <f>+SUM(L27,U27)</f>
        <v>1683688</v>
      </c>
      <c r="AE27" s="121">
        <f>SUM(AF27,+AK27)</f>
        <v>75220</v>
      </c>
      <c r="AF27" s="121">
        <f>SUM(AG27:AJ27)</f>
        <v>74176</v>
      </c>
      <c r="AG27" s="121">
        <v>48268</v>
      </c>
      <c r="AH27" s="121">
        <v>22663</v>
      </c>
      <c r="AI27" s="121">
        <v>0</v>
      </c>
      <c r="AJ27" s="121">
        <v>3245</v>
      </c>
      <c r="AK27" s="121">
        <v>1044</v>
      </c>
      <c r="AL27" s="121">
        <v>0</v>
      </c>
      <c r="AM27" s="121">
        <f>SUM(AN27,AS27,AW27,AX27,BD27)</f>
        <v>1721927</v>
      </c>
      <c r="AN27" s="121">
        <f>SUM(AO27:AR27)</f>
        <v>156703</v>
      </c>
      <c r="AO27" s="121">
        <v>156703</v>
      </c>
      <c r="AP27" s="121">
        <v>0</v>
      </c>
      <c r="AQ27" s="121">
        <v>0</v>
      </c>
      <c r="AR27" s="121">
        <v>0</v>
      </c>
      <c r="AS27" s="121">
        <f>SUM(AT27:AV27)</f>
        <v>447514</v>
      </c>
      <c r="AT27" s="121">
        <v>27230</v>
      </c>
      <c r="AU27" s="121">
        <v>416434</v>
      </c>
      <c r="AV27" s="121">
        <v>3850</v>
      </c>
      <c r="AW27" s="121">
        <v>0</v>
      </c>
      <c r="AX27" s="121">
        <f>SUM(AY27:BB27)</f>
        <v>1117710</v>
      </c>
      <c r="AY27" s="121">
        <v>173105</v>
      </c>
      <c r="AZ27" s="121">
        <v>781814</v>
      </c>
      <c r="BA27" s="121">
        <v>162791</v>
      </c>
      <c r="BB27" s="121">
        <v>0</v>
      </c>
      <c r="BC27" s="121">
        <v>0</v>
      </c>
      <c r="BD27" s="121">
        <v>0</v>
      </c>
      <c r="BE27" s="121">
        <v>39285</v>
      </c>
      <c r="BF27" s="121">
        <f>SUM(AE27,+AM27,+BE27)</f>
        <v>1836432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135260</v>
      </c>
      <c r="BP27" s="121">
        <f>SUM(BQ27:BT27)</f>
        <v>9794</v>
      </c>
      <c r="BQ27" s="121">
        <v>9794</v>
      </c>
      <c r="BR27" s="121">
        <v>0</v>
      </c>
      <c r="BS27" s="121">
        <v>0</v>
      </c>
      <c r="BT27" s="121">
        <v>0</v>
      </c>
      <c r="BU27" s="121">
        <f>SUM(BV27:BX27)</f>
        <v>42269</v>
      </c>
      <c r="BV27" s="121">
        <v>1446</v>
      </c>
      <c r="BW27" s="121">
        <v>40823</v>
      </c>
      <c r="BX27" s="121">
        <v>0</v>
      </c>
      <c r="BY27" s="121">
        <v>0</v>
      </c>
      <c r="BZ27" s="121">
        <f>SUM(CA27:CD27)</f>
        <v>67745</v>
      </c>
      <c r="CA27" s="121">
        <v>38492</v>
      </c>
      <c r="CB27" s="121">
        <v>29253</v>
      </c>
      <c r="CC27" s="121">
        <v>0</v>
      </c>
      <c r="CD27" s="121">
        <v>0</v>
      </c>
      <c r="CE27" s="121">
        <v>0</v>
      </c>
      <c r="CF27" s="121">
        <v>15452</v>
      </c>
      <c r="CG27" s="121">
        <v>15451</v>
      </c>
      <c r="CH27" s="121">
        <f>SUM(BG27,+BO27,+CG27)</f>
        <v>150711</v>
      </c>
      <c r="CI27" s="121">
        <f>SUM(AE27,+BG27)</f>
        <v>75220</v>
      </c>
      <c r="CJ27" s="121">
        <f>SUM(AF27,+BH27)</f>
        <v>74176</v>
      </c>
      <c r="CK27" s="121">
        <f>SUM(AG27,+BI27)</f>
        <v>48268</v>
      </c>
      <c r="CL27" s="121">
        <f>SUM(AH27,+BJ27)</f>
        <v>22663</v>
      </c>
      <c r="CM27" s="121">
        <f>SUM(AI27,+BK27)</f>
        <v>0</v>
      </c>
      <c r="CN27" s="121">
        <f>SUM(AJ27,+BL27)</f>
        <v>3245</v>
      </c>
      <c r="CO27" s="121">
        <f>SUM(AK27,+BM27)</f>
        <v>1044</v>
      </c>
      <c r="CP27" s="121">
        <f>SUM(AL27,+BN27)</f>
        <v>0</v>
      </c>
      <c r="CQ27" s="121">
        <f>SUM(AM27,+BO27)</f>
        <v>1857187</v>
      </c>
      <c r="CR27" s="121">
        <f>SUM(AN27,+BP27)</f>
        <v>166497</v>
      </c>
      <c r="CS27" s="121">
        <f>SUM(AO27,+BQ27)</f>
        <v>166497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489783</v>
      </c>
      <c r="CX27" s="121">
        <f>SUM(AT27,+BV27)</f>
        <v>28676</v>
      </c>
      <c r="CY27" s="121">
        <f>SUM(AU27,+BW27)</f>
        <v>457257</v>
      </c>
      <c r="CZ27" s="121">
        <f>SUM(AV27,+BX27)</f>
        <v>3850</v>
      </c>
      <c r="DA27" s="121">
        <f>SUM(AW27,+BY27)</f>
        <v>0</v>
      </c>
      <c r="DB27" s="121">
        <f>SUM(AX27,+BZ27)</f>
        <v>1185455</v>
      </c>
      <c r="DC27" s="121">
        <f>SUM(AY27,+CA27)</f>
        <v>211597</v>
      </c>
      <c r="DD27" s="121">
        <f>SUM(AZ27,+CB27)</f>
        <v>811067</v>
      </c>
      <c r="DE27" s="121">
        <f>SUM(BA27,+CC27)</f>
        <v>162791</v>
      </c>
      <c r="DF27" s="121">
        <f>SUM(BB27,+CD27)</f>
        <v>0</v>
      </c>
      <c r="DG27" s="121">
        <f>SUM(BC27,+CE27)</f>
        <v>0</v>
      </c>
      <c r="DH27" s="121">
        <f>SUM(BD27,+CF27)</f>
        <v>15452</v>
      </c>
      <c r="DI27" s="121">
        <f>SUM(BE27,+CG27)</f>
        <v>54736</v>
      </c>
      <c r="DJ27" s="121">
        <f>SUM(BF27,+CH27)</f>
        <v>1987143</v>
      </c>
    </row>
    <row r="28" spans="1:114" s="136" customFormat="1" ht="13.5" customHeight="1" x14ac:dyDescent="0.15">
      <c r="A28" s="119" t="s">
        <v>14</v>
      </c>
      <c r="B28" s="120" t="s">
        <v>384</v>
      </c>
      <c r="C28" s="119" t="s">
        <v>385</v>
      </c>
      <c r="D28" s="121">
        <f>SUM(E28,+L28)</f>
        <v>532470</v>
      </c>
      <c r="E28" s="121">
        <f>SUM(F28:I28,K28)</f>
        <v>131465</v>
      </c>
      <c r="F28" s="121">
        <v>0</v>
      </c>
      <c r="G28" s="121">
        <v>0</v>
      </c>
      <c r="H28" s="121">
        <v>0</v>
      </c>
      <c r="I28" s="121">
        <v>124005</v>
      </c>
      <c r="J28" s="122" t="s">
        <v>466</v>
      </c>
      <c r="K28" s="121">
        <v>7460</v>
      </c>
      <c r="L28" s="121">
        <v>401005</v>
      </c>
      <c r="M28" s="121">
        <f>SUM(N28,+U28)</f>
        <v>213524</v>
      </c>
      <c r="N28" s="121">
        <f>SUM(O28:R28,T28)</f>
        <v>119285</v>
      </c>
      <c r="O28" s="121">
        <v>0</v>
      </c>
      <c r="P28" s="121">
        <v>0</v>
      </c>
      <c r="Q28" s="121">
        <v>0</v>
      </c>
      <c r="R28" s="121">
        <v>119285</v>
      </c>
      <c r="S28" s="122" t="s">
        <v>466</v>
      </c>
      <c r="T28" s="121">
        <v>0</v>
      </c>
      <c r="U28" s="121">
        <v>94239</v>
      </c>
      <c r="V28" s="121">
        <f>+SUM(D28,M28)</f>
        <v>745994</v>
      </c>
      <c r="W28" s="121">
        <f>+SUM(E28,N28)</f>
        <v>250750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243290</v>
      </c>
      <c r="AB28" s="122" t="str">
        <f>IF(+SUM(J28,S28)=0,"-",+SUM(J28,S28))</f>
        <v>-</v>
      </c>
      <c r="AC28" s="121">
        <f>+SUM(K28,T28)</f>
        <v>7460</v>
      </c>
      <c r="AD28" s="121">
        <f>+SUM(L28,U28)</f>
        <v>495244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514592</v>
      </c>
      <c r="AN28" s="121">
        <f>SUM(AO28:AR28)</f>
        <v>205211</v>
      </c>
      <c r="AO28" s="121">
        <v>27339</v>
      </c>
      <c r="AP28" s="121">
        <v>109582</v>
      </c>
      <c r="AQ28" s="121">
        <v>60100</v>
      </c>
      <c r="AR28" s="121">
        <v>8190</v>
      </c>
      <c r="AS28" s="121">
        <f>SUM(AT28:AV28)</f>
        <v>142062</v>
      </c>
      <c r="AT28" s="121">
        <v>11356</v>
      </c>
      <c r="AU28" s="121">
        <v>126684</v>
      </c>
      <c r="AV28" s="121">
        <v>4022</v>
      </c>
      <c r="AW28" s="121">
        <v>6439</v>
      </c>
      <c r="AX28" s="121">
        <f>SUM(AY28:BB28)</f>
        <v>160880</v>
      </c>
      <c r="AY28" s="121">
        <v>46225</v>
      </c>
      <c r="AZ28" s="121">
        <v>66532</v>
      </c>
      <c r="BA28" s="121">
        <v>43809</v>
      </c>
      <c r="BB28" s="121">
        <v>4314</v>
      </c>
      <c r="BC28" s="121">
        <v>2871</v>
      </c>
      <c r="BD28" s="121">
        <v>0</v>
      </c>
      <c r="BE28" s="121">
        <v>15007</v>
      </c>
      <c r="BF28" s="121">
        <f>SUM(AE28,+AM28,+BE28)</f>
        <v>529599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206755</v>
      </c>
      <c r="BP28" s="121">
        <f>SUM(BQ28:BT28)</f>
        <v>90652</v>
      </c>
      <c r="BQ28" s="121">
        <v>25481</v>
      </c>
      <c r="BR28" s="121">
        <v>27258</v>
      </c>
      <c r="BS28" s="121">
        <v>37913</v>
      </c>
      <c r="BT28" s="121">
        <v>0</v>
      </c>
      <c r="BU28" s="121">
        <f>SUM(BV28:BX28)</f>
        <v>40453</v>
      </c>
      <c r="BV28" s="121">
        <v>2019</v>
      </c>
      <c r="BW28" s="121">
        <v>38434</v>
      </c>
      <c r="BX28" s="121">
        <v>0</v>
      </c>
      <c r="BY28" s="121">
        <v>0</v>
      </c>
      <c r="BZ28" s="121">
        <f>SUM(CA28:CD28)</f>
        <v>75650</v>
      </c>
      <c r="CA28" s="121">
        <v>28357</v>
      </c>
      <c r="CB28" s="121">
        <v>46382</v>
      </c>
      <c r="CC28" s="121">
        <v>0</v>
      </c>
      <c r="CD28" s="121">
        <v>911</v>
      </c>
      <c r="CE28" s="121">
        <v>0</v>
      </c>
      <c r="CF28" s="121">
        <v>0</v>
      </c>
      <c r="CG28" s="121">
        <v>6769</v>
      </c>
      <c r="CH28" s="121">
        <f>SUM(BG28,+BO28,+CG28)</f>
        <v>213524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721347</v>
      </c>
      <c r="CR28" s="121">
        <f>SUM(AN28,+BP28)</f>
        <v>295863</v>
      </c>
      <c r="CS28" s="121">
        <f>SUM(AO28,+BQ28)</f>
        <v>52820</v>
      </c>
      <c r="CT28" s="121">
        <f>SUM(AP28,+BR28)</f>
        <v>136840</v>
      </c>
      <c r="CU28" s="121">
        <f>SUM(AQ28,+BS28)</f>
        <v>98013</v>
      </c>
      <c r="CV28" s="121">
        <f>SUM(AR28,+BT28)</f>
        <v>8190</v>
      </c>
      <c r="CW28" s="121">
        <f>SUM(AS28,+BU28)</f>
        <v>182515</v>
      </c>
      <c r="CX28" s="121">
        <f>SUM(AT28,+BV28)</f>
        <v>13375</v>
      </c>
      <c r="CY28" s="121">
        <f>SUM(AU28,+BW28)</f>
        <v>165118</v>
      </c>
      <c r="CZ28" s="121">
        <f>SUM(AV28,+BX28)</f>
        <v>4022</v>
      </c>
      <c r="DA28" s="121">
        <f>SUM(AW28,+BY28)</f>
        <v>6439</v>
      </c>
      <c r="DB28" s="121">
        <f>SUM(AX28,+BZ28)</f>
        <v>236530</v>
      </c>
      <c r="DC28" s="121">
        <f>SUM(AY28,+CA28)</f>
        <v>74582</v>
      </c>
      <c r="DD28" s="121">
        <f>SUM(AZ28,+CB28)</f>
        <v>112914</v>
      </c>
      <c r="DE28" s="121">
        <f>SUM(BA28,+CC28)</f>
        <v>43809</v>
      </c>
      <c r="DF28" s="121">
        <f>SUM(BB28,+CD28)</f>
        <v>5225</v>
      </c>
      <c r="DG28" s="121">
        <f>SUM(BC28,+CE28)</f>
        <v>2871</v>
      </c>
      <c r="DH28" s="121">
        <f>SUM(BD28,+CF28)</f>
        <v>0</v>
      </c>
      <c r="DI28" s="121">
        <f>SUM(BE28,+CG28)</f>
        <v>21776</v>
      </c>
      <c r="DJ28" s="121">
        <f>SUM(BF28,+CH28)</f>
        <v>743123</v>
      </c>
    </row>
    <row r="29" spans="1:114" s="136" customFormat="1" ht="13.5" customHeight="1" x14ac:dyDescent="0.15">
      <c r="A29" s="119" t="s">
        <v>14</v>
      </c>
      <c r="B29" s="120" t="s">
        <v>386</v>
      </c>
      <c r="C29" s="119" t="s">
        <v>387</v>
      </c>
      <c r="D29" s="121">
        <f>SUM(E29,+L29)</f>
        <v>1197202</v>
      </c>
      <c r="E29" s="121">
        <f>SUM(F29:I29,K29)</f>
        <v>12</v>
      </c>
      <c r="F29" s="121">
        <v>0</v>
      </c>
      <c r="G29" s="121">
        <v>0</v>
      </c>
      <c r="H29" s="121">
        <v>0</v>
      </c>
      <c r="I29" s="121">
        <v>12</v>
      </c>
      <c r="J29" s="122" t="s">
        <v>466</v>
      </c>
      <c r="K29" s="121">
        <v>0</v>
      </c>
      <c r="L29" s="121">
        <v>1197190</v>
      </c>
      <c r="M29" s="121">
        <f>SUM(N29,+U29)</f>
        <v>274432</v>
      </c>
      <c r="N29" s="121">
        <f>SUM(O29:R29,T29)</f>
        <v>11984</v>
      </c>
      <c r="O29" s="121">
        <v>0</v>
      </c>
      <c r="P29" s="121">
        <v>0</v>
      </c>
      <c r="Q29" s="121">
        <v>0</v>
      </c>
      <c r="R29" s="121">
        <v>11984</v>
      </c>
      <c r="S29" s="122" t="s">
        <v>466</v>
      </c>
      <c r="T29" s="121">
        <v>0</v>
      </c>
      <c r="U29" s="121">
        <v>262448</v>
      </c>
      <c r="V29" s="121">
        <f>+SUM(D29,M29)</f>
        <v>1471634</v>
      </c>
      <c r="W29" s="121">
        <f>+SUM(E29,N29)</f>
        <v>11996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11996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1459638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47652</v>
      </c>
      <c r="AN29" s="121">
        <f>SUM(AO29:AR29)</f>
        <v>42370</v>
      </c>
      <c r="AO29" s="121">
        <v>42370</v>
      </c>
      <c r="AP29" s="121">
        <v>0</v>
      </c>
      <c r="AQ29" s="121">
        <v>0</v>
      </c>
      <c r="AR29" s="121">
        <v>0</v>
      </c>
      <c r="AS29" s="121">
        <f>SUM(AT29:AV29)</f>
        <v>4823</v>
      </c>
      <c r="AT29" s="121">
        <v>0</v>
      </c>
      <c r="AU29" s="121">
        <v>0</v>
      </c>
      <c r="AV29" s="121">
        <v>4823</v>
      </c>
      <c r="AW29" s="121">
        <v>0</v>
      </c>
      <c r="AX29" s="121">
        <f>SUM(AY29:BB29)</f>
        <v>459</v>
      </c>
      <c r="AY29" s="121">
        <v>0</v>
      </c>
      <c r="AZ29" s="121">
        <v>0</v>
      </c>
      <c r="BA29" s="121">
        <v>0</v>
      </c>
      <c r="BB29" s="121">
        <v>459</v>
      </c>
      <c r="BC29" s="121">
        <v>1149173</v>
      </c>
      <c r="BD29" s="121">
        <v>0</v>
      </c>
      <c r="BE29" s="121">
        <v>377</v>
      </c>
      <c r="BF29" s="121">
        <f>SUM(AE29,+AM29,+BE29)</f>
        <v>48029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107102</v>
      </c>
      <c r="BP29" s="121">
        <f>SUM(BQ29:BT29)</f>
        <v>25631</v>
      </c>
      <c r="BQ29" s="121">
        <v>25631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81471</v>
      </c>
      <c r="CA29" s="121">
        <v>71928</v>
      </c>
      <c r="CB29" s="121">
        <v>0</v>
      </c>
      <c r="CC29" s="121">
        <v>0</v>
      </c>
      <c r="CD29" s="121">
        <v>9543</v>
      </c>
      <c r="CE29" s="121">
        <v>167330</v>
      </c>
      <c r="CF29" s="121">
        <v>0</v>
      </c>
      <c r="CG29" s="121">
        <v>0</v>
      </c>
      <c r="CH29" s="121">
        <f>SUM(BG29,+BO29,+CG29)</f>
        <v>107102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154754</v>
      </c>
      <c r="CR29" s="121">
        <f>SUM(AN29,+BP29)</f>
        <v>68001</v>
      </c>
      <c r="CS29" s="121">
        <f>SUM(AO29,+BQ29)</f>
        <v>68001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4823</v>
      </c>
      <c r="CX29" s="121">
        <f>SUM(AT29,+BV29)</f>
        <v>0</v>
      </c>
      <c r="CY29" s="121">
        <f>SUM(AU29,+BW29)</f>
        <v>0</v>
      </c>
      <c r="CZ29" s="121">
        <f>SUM(AV29,+BX29)</f>
        <v>4823</v>
      </c>
      <c r="DA29" s="121">
        <f>SUM(AW29,+BY29)</f>
        <v>0</v>
      </c>
      <c r="DB29" s="121">
        <f>SUM(AX29,+BZ29)</f>
        <v>81930</v>
      </c>
      <c r="DC29" s="121">
        <f>SUM(AY29,+CA29)</f>
        <v>71928</v>
      </c>
      <c r="DD29" s="121">
        <f>SUM(AZ29,+CB29)</f>
        <v>0</v>
      </c>
      <c r="DE29" s="121">
        <f>SUM(BA29,+CC29)</f>
        <v>0</v>
      </c>
      <c r="DF29" s="121">
        <f>SUM(BB29,+CD29)</f>
        <v>10002</v>
      </c>
      <c r="DG29" s="121">
        <f>SUM(BC29,+CE29)</f>
        <v>1316503</v>
      </c>
      <c r="DH29" s="121">
        <f>SUM(BD29,+CF29)</f>
        <v>0</v>
      </c>
      <c r="DI29" s="121">
        <f>SUM(BE29,+CG29)</f>
        <v>377</v>
      </c>
      <c r="DJ29" s="121">
        <f>SUM(BF29,+CH29)</f>
        <v>155131</v>
      </c>
    </row>
    <row r="30" spans="1:114" s="136" customFormat="1" ht="13.5" customHeight="1" x14ac:dyDescent="0.15">
      <c r="A30" s="119" t="s">
        <v>14</v>
      </c>
      <c r="B30" s="120" t="s">
        <v>388</v>
      </c>
      <c r="C30" s="119" t="s">
        <v>389</v>
      </c>
      <c r="D30" s="121">
        <f>SUM(E30,+L30)</f>
        <v>1406931</v>
      </c>
      <c r="E30" s="121">
        <f>SUM(F30:I30,K30)</f>
        <v>323270</v>
      </c>
      <c r="F30" s="121">
        <v>0</v>
      </c>
      <c r="G30" s="121">
        <v>0</v>
      </c>
      <c r="H30" s="121">
        <v>0</v>
      </c>
      <c r="I30" s="121">
        <v>278279</v>
      </c>
      <c r="J30" s="122" t="s">
        <v>466</v>
      </c>
      <c r="K30" s="121">
        <v>44991</v>
      </c>
      <c r="L30" s="121">
        <v>1083661</v>
      </c>
      <c r="M30" s="121">
        <f>SUM(N30,+U30)</f>
        <v>238161</v>
      </c>
      <c r="N30" s="121">
        <f>SUM(O30:R30,T30)</f>
        <v>10576</v>
      </c>
      <c r="O30" s="121">
        <v>2119</v>
      </c>
      <c r="P30" s="121">
        <v>0</v>
      </c>
      <c r="Q30" s="121">
        <v>0</v>
      </c>
      <c r="R30" s="121">
        <v>8405</v>
      </c>
      <c r="S30" s="122" t="s">
        <v>466</v>
      </c>
      <c r="T30" s="121">
        <v>52</v>
      </c>
      <c r="U30" s="121">
        <v>227585</v>
      </c>
      <c r="V30" s="121">
        <f>+SUM(D30,M30)</f>
        <v>1645092</v>
      </c>
      <c r="W30" s="121">
        <f>+SUM(E30,N30)</f>
        <v>333846</v>
      </c>
      <c r="X30" s="121">
        <f>+SUM(F30,O30)</f>
        <v>2119</v>
      </c>
      <c r="Y30" s="121">
        <f>+SUM(G30,P30)</f>
        <v>0</v>
      </c>
      <c r="Z30" s="121">
        <f>+SUM(H30,Q30)</f>
        <v>0</v>
      </c>
      <c r="AA30" s="121">
        <f>+SUM(I30,R30)</f>
        <v>286684</v>
      </c>
      <c r="AB30" s="122" t="str">
        <f>IF(+SUM(J30,S30)=0,"-",+SUM(J30,S30))</f>
        <v>-</v>
      </c>
      <c r="AC30" s="121">
        <f>+SUM(K30,T30)</f>
        <v>45043</v>
      </c>
      <c r="AD30" s="121">
        <f>+SUM(L30,U30)</f>
        <v>1311246</v>
      </c>
      <c r="AE30" s="121">
        <f>SUM(AF30,+AK30)</f>
        <v>2888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2888</v>
      </c>
      <c r="AL30" s="121">
        <v>0</v>
      </c>
      <c r="AM30" s="121">
        <f>SUM(AN30,AS30,AW30,AX30,BD30)</f>
        <v>1403404</v>
      </c>
      <c r="AN30" s="121">
        <f>SUM(AO30:AR30)</f>
        <v>231275</v>
      </c>
      <c r="AO30" s="121">
        <v>86203</v>
      </c>
      <c r="AP30" s="121">
        <v>42858</v>
      </c>
      <c r="AQ30" s="121">
        <v>102214</v>
      </c>
      <c r="AR30" s="121">
        <v>0</v>
      </c>
      <c r="AS30" s="121">
        <f>SUM(AT30:AV30)</f>
        <v>79827</v>
      </c>
      <c r="AT30" s="121">
        <v>38823</v>
      </c>
      <c r="AU30" s="121">
        <v>41004</v>
      </c>
      <c r="AV30" s="121">
        <v>0</v>
      </c>
      <c r="AW30" s="121">
        <v>0</v>
      </c>
      <c r="AX30" s="121">
        <f>SUM(AY30:BB30)</f>
        <v>1092302</v>
      </c>
      <c r="AY30" s="121">
        <v>314711</v>
      </c>
      <c r="AZ30" s="121">
        <v>734110</v>
      </c>
      <c r="BA30" s="121">
        <v>35216</v>
      </c>
      <c r="BB30" s="121">
        <v>8265</v>
      </c>
      <c r="BC30" s="121">
        <v>0</v>
      </c>
      <c r="BD30" s="121">
        <v>0</v>
      </c>
      <c r="BE30" s="121">
        <v>639</v>
      </c>
      <c r="BF30" s="121">
        <f>SUM(AE30,+AM30,+BE30)</f>
        <v>1406931</v>
      </c>
      <c r="BG30" s="121">
        <f>SUM(BH30,+BM30)</f>
        <v>13342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13342</v>
      </c>
      <c r="BN30" s="121">
        <v>0</v>
      </c>
      <c r="BO30" s="121">
        <f>SUM(BP30,BU30,BY30,BZ30,CF30)</f>
        <v>224819</v>
      </c>
      <c r="BP30" s="121">
        <f>SUM(BQ30:BT30)</f>
        <v>25159</v>
      </c>
      <c r="BQ30" s="121">
        <v>25159</v>
      </c>
      <c r="BR30" s="121">
        <v>0</v>
      </c>
      <c r="BS30" s="121">
        <v>0</v>
      </c>
      <c r="BT30" s="121">
        <v>0</v>
      </c>
      <c r="BU30" s="121">
        <f>SUM(BV30:BX30)</f>
        <v>77790</v>
      </c>
      <c r="BV30" s="121">
        <v>0</v>
      </c>
      <c r="BW30" s="121">
        <v>77790</v>
      </c>
      <c r="BX30" s="121">
        <v>0</v>
      </c>
      <c r="BY30" s="121">
        <v>0</v>
      </c>
      <c r="BZ30" s="121">
        <f>SUM(CA30:CD30)</f>
        <v>121870</v>
      </c>
      <c r="CA30" s="121">
        <v>0</v>
      </c>
      <c r="CB30" s="121">
        <v>121870</v>
      </c>
      <c r="CC30" s="121">
        <v>0</v>
      </c>
      <c r="CD30" s="121">
        <v>0</v>
      </c>
      <c r="CE30" s="121">
        <v>0</v>
      </c>
      <c r="CF30" s="121">
        <v>0</v>
      </c>
      <c r="CG30" s="121">
        <v>0</v>
      </c>
      <c r="CH30" s="121">
        <f>SUM(BG30,+BO30,+CG30)</f>
        <v>238161</v>
      </c>
      <c r="CI30" s="121">
        <f>SUM(AE30,+BG30)</f>
        <v>16230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16230</v>
      </c>
      <c r="CP30" s="121">
        <f>SUM(AL30,+BN30)</f>
        <v>0</v>
      </c>
      <c r="CQ30" s="121">
        <f>SUM(AM30,+BO30)</f>
        <v>1628223</v>
      </c>
      <c r="CR30" s="121">
        <f>SUM(AN30,+BP30)</f>
        <v>256434</v>
      </c>
      <c r="CS30" s="121">
        <f>SUM(AO30,+BQ30)</f>
        <v>111362</v>
      </c>
      <c r="CT30" s="121">
        <f>SUM(AP30,+BR30)</f>
        <v>42858</v>
      </c>
      <c r="CU30" s="121">
        <f>SUM(AQ30,+BS30)</f>
        <v>102214</v>
      </c>
      <c r="CV30" s="121">
        <f>SUM(AR30,+BT30)</f>
        <v>0</v>
      </c>
      <c r="CW30" s="121">
        <f>SUM(AS30,+BU30)</f>
        <v>157617</v>
      </c>
      <c r="CX30" s="121">
        <f>SUM(AT30,+BV30)</f>
        <v>38823</v>
      </c>
      <c r="CY30" s="121">
        <f>SUM(AU30,+BW30)</f>
        <v>118794</v>
      </c>
      <c r="CZ30" s="121">
        <f>SUM(AV30,+BX30)</f>
        <v>0</v>
      </c>
      <c r="DA30" s="121">
        <f>SUM(AW30,+BY30)</f>
        <v>0</v>
      </c>
      <c r="DB30" s="121">
        <f>SUM(AX30,+BZ30)</f>
        <v>1214172</v>
      </c>
      <c r="DC30" s="121">
        <f>SUM(AY30,+CA30)</f>
        <v>314711</v>
      </c>
      <c r="DD30" s="121">
        <f>SUM(AZ30,+CB30)</f>
        <v>855980</v>
      </c>
      <c r="DE30" s="121">
        <f>SUM(BA30,+CC30)</f>
        <v>35216</v>
      </c>
      <c r="DF30" s="121">
        <f>SUM(BB30,+CD30)</f>
        <v>8265</v>
      </c>
      <c r="DG30" s="121">
        <f>SUM(BC30,+CE30)</f>
        <v>0</v>
      </c>
      <c r="DH30" s="121">
        <f>SUM(BD30,+CF30)</f>
        <v>0</v>
      </c>
      <c r="DI30" s="121">
        <f>SUM(BE30,+CG30)</f>
        <v>639</v>
      </c>
      <c r="DJ30" s="121">
        <f>SUM(BF30,+CH30)</f>
        <v>1645092</v>
      </c>
    </row>
    <row r="31" spans="1:114" s="136" customFormat="1" ht="13.5" customHeight="1" x14ac:dyDescent="0.15">
      <c r="A31" s="119" t="s">
        <v>14</v>
      </c>
      <c r="B31" s="120" t="s">
        <v>390</v>
      </c>
      <c r="C31" s="119" t="s">
        <v>391</v>
      </c>
      <c r="D31" s="121">
        <f>SUM(E31,+L31)</f>
        <v>798029</v>
      </c>
      <c r="E31" s="121">
        <f>SUM(F31:I31,K31)</f>
        <v>230277</v>
      </c>
      <c r="F31" s="121">
        <v>0</v>
      </c>
      <c r="G31" s="121">
        <v>0</v>
      </c>
      <c r="H31" s="121">
        <v>0</v>
      </c>
      <c r="I31" s="121">
        <v>174710</v>
      </c>
      <c r="J31" s="122" t="s">
        <v>466</v>
      </c>
      <c r="K31" s="121">
        <v>55567</v>
      </c>
      <c r="L31" s="121">
        <v>567752</v>
      </c>
      <c r="M31" s="121">
        <f>SUM(N31,+U31)</f>
        <v>191160</v>
      </c>
      <c r="N31" s="121">
        <f>SUM(O31:R31,T31)</f>
        <v>11433</v>
      </c>
      <c r="O31" s="121">
        <v>0</v>
      </c>
      <c r="P31" s="121">
        <v>0</v>
      </c>
      <c r="Q31" s="121">
        <v>0</v>
      </c>
      <c r="R31" s="121">
        <v>7620</v>
      </c>
      <c r="S31" s="122" t="s">
        <v>466</v>
      </c>
      <c r="T31" s="121">
        <v>3813</v>
      </c>
      <c r="U31" s="121">
        <v>179727</v>
      </c>
      <c r="V31" s="121">
        <f>+SUM(D31,M31)</f>
        <v>989189</v>
      </c>
      <c r="W31" s="121">
        <f>+SUM(E31,N31)</f>
        <v>241710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182330</v>
      </c>
      <c r="AB31" s="122" t="str">
        <f>IF(+SUM(J31,S31)=0,"-",+SUM(J31,S31))</f>
        <v>-</v>
      </c>
      <c r="AC31" s="121">
        <f>+SUM(K31,T31)</f>
        <v>59380</v>
      </c>
      <c r="AD31" s="121">
        <f>+SUM(L31,U31)</f>
        <v>747479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791691</v>
      </c>
      <c r="AN31" s="121">
        <f>SUM(AO31:AR31)</f>
        <v>44841</v>
      </c>
      <c r="AO31" s="121">
        <v>17456</v>
      </c>
      <c r="AP31" s="121">
        <v>9611</v>
      </c>
      <c r="AQ31" s="121">
        <v>17774</v>
      </c>
      <c r="AR31" s="121">
        <v>0</v>
      </c>
      <c r="AS31" s="121">
        <f>SUM(AT31:AV31)</f>
        <v>35406</v>
      </c>
      <c r="AT31" s="121">
        <v>22131</v>
      </c>
      <c r="AU31" s="121">
        <v>9058</v>
      </c>
      <c r="AV31" s="121">
        <v>4217</v>
      </c>
      <c r="AW31" s="121">
        <v>2306</v>
      </c>
      <c r="AX31" s="121">
        <f>SUM(AY31:BB31)</f>
        <v>709138</v>
      </c>
      <c r="AY31" s="121">
        <v>176268</v>
      </c>
      <c r="AZ31" s="121">
        <v>501309</v>
      </c>
      <c r="BA31" s="121">
        <v>28735</v>
      </c>
      <c r="BB31" s="121">
        <v>2826</v>
      </c>
      <c r="BC31" s="121">
        <v>0</v>
      </c>
      <c r="BD31" s="121">
        <v>0</v>
      </c>
      <c r="BE31" s="121">
        <v>6338</v>
      </c>
      <c r="BF31" s="121">
        <f>SUM(AE31,+AM31,+BE31)</f>
        <v>798029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191020</v>
      </c>
      <c r="BP31" s="121">
        <f>SUM(BQ31:BT31)</f>
        <v>4947</v>
      </c>
      <c r="BQ31" s="121">
        <v>4947</v>
      </c>
      <c r="BR31" s="121">
        <v>0</v>
      </c>
      <c r="BS31" s="121">
        <v>0</v>
      </c>
      <c r="BT31" s="121">
        <v>0</v>
      </c>
      <c r="BU31" s="121">
        <f>SUM(BV31:BX31)</f>
        <v>113515</v>
      </c>
      <c r="BV31" s="121">
        <v>0</v>
      </c>
      <c r="BW31" s="121">
        <v>113515</v>
      </c>
      <c r="BX31" s="121">
        <v>0</v>
      </c>
      <c r="BY31" s="121">
        <v>0</v>
      </c>
      <c r="BZ31" s="121">
        <f>SUM(CA31:CD31)</f>
        <v>72558</v>
      </c>
      <c r="CA31" s="121">
        <v>4940</v>
      </c>
      <c r="CB31" s="121">
        <v>61358</v>
      </c>
      <c r="CC31" s="121">
        <v>0</v>
      </c>
      <c r="CD31" s="121">
        <v>6260</v>
      </c>
      <c r="CE31" s="121">
        <v>0</v>
      </c>
      <c r="CF31" s="121">
        <v>0</v>
      </c>
      <c r="CG31" s="121">
        <v>140</v>
      </c>
      <c r="CH31" s="121">
        <f>SUM(BG31,+BO31,+CG31)</f>
        <v>191160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982711</v>
      </c>
      <c r="CR31" s="121">
        <f>SUM(AN31,+BP31)</f>
        <v>49788</v>
      </c>
      <c r="CS31" s="121">
        <f>SUM(AO31,+BQ31)</f>
        <v>22403</v>
      </c>
      <c r="CT31" s="121">
        <f>SUM(AP31,+BR31)</f>
        <v>9611</v>
      </c>
      <c r="CU31" s="121">
        <f>SUM(AQ31,+BS31)</f>
        <v>17774</v>
      </c>
      <c r="CV31" s="121">
        <f>SUM(AR31,+BT31)</f>
        <v>0</v>
      </c>
      <c r="CW31" s="121">
        <f>SUM(AS31,+BU31)</f>
        <v>148921</v>
      </c>
      <c r="CX31" s="121">
        <f>SUM(AT31,+BV31)</f>
        <v>22131</v>
      </c>
      <c r="CY31" s="121">
        <f>SUM(AU31,+BW31)</f>
        <v>122573</v>
      </c>
      <c r="CZ31" s="121">
        <f>SUM(AV31,+BX31)</f>
        <v>4217</v>
      </c>
      <c r="DA31" s="121">
        <f>SUM(AW31,+BY31)</f>
        <v>2306</v>
      </c>
      <c r="DB31" s="121">
        <f>SUM(AX31,+BZ31)</f>
        <v>781696</v>
      </c>
      <c r="DC31" s="121">
        <f>SUM(AY31,+CA31)</f>
        <v>181208</v>
      </c>
      <c r="DD31" s="121">
        <f>SUM(AZ31,+CB31)</f>
        <v>562667</v>
      </c>
      <c r="DE31" s="121">
        <f>SUM(BA31,+CC31)</f>
        <v>28735</v>
      </c>
      <c r="DF31" s="121">
        <f>SUM(BB31,+CD31)</f>
        <v>9086</v>
      </c>
      <c r="DG31" s="121">
        <f>SUM(BC31,+CE31)</f>
        <v>0</v>
      </c>
      <c r="DH31" s="121">
        <f>SUM(BD31,+CF31)</f>
        <v>0</v>
      </c>
      <c r="DI31" s="121">
        <f>SUM(BE31,+CG31)</f>
        <v>6478</v>
      </c>
      <c r="DJ31" s="121">
        <f>SUM(BF31,+CH31)</f>
        <v>989189</v>
      </c>
    </row>
    <row r="32" spans="1:114" s="136" customFormat="1" ht="13.5" customHeight="1" x14ac:dyDescent="0.15">
      <c r="A32" s="119" t="s">
        <v>14</v>
      </c>
      <c r="B32" s="120" t="s">
        <v>392</v>
      </c>
      <c r="C32" s="119" t="s">
        <v>393</v>
      </c>
      <c r="D32" s="121">
        <f>SUM(E32,+L32)</f>
        <v>2468492</v>
      </c>
      <c r="E32" s="121">
        <f>SUM(F32:I32,K32)</f>
        <v>668665</v>
      </c>
      <c r="F32" s="121">
        <v>5239</v>
      </c>
      <c r="G32" s="121">
        <v>0</v>
      </c>
      <c r="H32" s="121">
        <v>0</v>
      </c>
      <c r="I32" s="121">
        <v>573660</v>
      </c>
      <c r="J32" s="122" t="s">
        <v>466</v>
      </c>
      <c r="K32" s="121">
        <v>89766</v>
      </c>
      <c r="L32" s="121">
        <v>1799827</v>
      </c>
      <c r="M32" s="121">
        <f>SUM(N32,+U32)</f>
        <v>103311</v>
      </c>
      <c r="N32" s="121">
        <f>SUM(O32:R32,T32)</f>
        <v>509</v>
      </c>
      <c r="O32" s="121">
        <v>0</v>
      </c>
      <c r="P32" s="121">
        <v>0</v>
      </c>
      <c r="Q32" s="121">
        <v>0</v>
      </c>
      <c r="R32" s="121">
        <v>509</v>
      </c>
      <c r="S32" s="122" t="s">
        <v>466</v>
      </c>
      <c r="T32" s="121">
        <v>0</v>
      </c>
      <c r="U32" s="121">
        <v>102802</v>
      </c>
      <c r="V32" s="121">
        <f>+SUM(D32,M32)</f>
        <v>2571803</v>
      </c>
      <c r="W32" s="121">
        <f>+SUM(E32,N32)</f>
        <v>669174</v>
      </c>
      <c r="X32" s="121">
        <f>+SUM(F32,O32)</f>
        <v>5239</v>
      </c>
      <c r="Y32" s="121">
        <f>+SUM(G32,P32)</f>
        <v>0</v>
      </c>
      <c r="Z32" s="121">
        <f>+SUM(H32,Q32)</f>
        <v>0</v>
      </c>
      <c r="AA32" s="121">
        <f>+SUM(I32,R32)</f>
        <v>574169</v>
      </c>
      <c r="AB32" s="122" t="str">
        <f>IF(+SUM(J32,S32)=0,"-",+SUM(J32,S32))</f>
        <v>-</v>
      </c>
      <c r="AC32" s="121">
        <f>+SUM(K32,T32)</f>
        <v>89766</v>
      </c>
      <c r="AD32" s="121">
        <f>+SUM(L32,U32)</f>
        <v>1902629</v>
      </c>
      <c r="AE32" s="121">
        <f>SUM(AF32,+AK32)</f>
        <v>35622</v>
      </c>
      <c r="AF32" s="121">
        <f>SUM(AG32:AJ32)</f>
        <v>9002</v>
      </c>
      <c r="AG32" s="121">
        <v>0</v>
      </c>
      <c r="AH32" s="121">
        <v>0</v>
      </c>
      <c r="AI32" s="121">
        <v>0</v>
      </c>
      <c r="AJ32" s="121">
        <v>9002</v>
      </c>
      <c r="AK32" s="121">
        <v>26620</v>
      </c>
      <c r="AL32" s="121">
        <v>0</v>
      </c>
      <c r="AM32" s="121">
        <f>SUM(AN32,AS32,AW32,AX32,BD32)</f>
        <v>2432870</v>
      </c>
      <c r="AN32" s="121">
        <f>SUM(AO32:AR32)</f>
        <v>106816</v>
      </c>
      <c r="AO32" s="121">
        <v>106816</v>
      </c>
      <c r="AP32" s="121">
        <v>0</v>
      </c>
      <c r="AQ32" s="121">
        <v>0</v>
      </c>
      <c r="AR32" s="121">
        <v>0</v>
      </c>
      <c r="AS32" s="121">
        <f>SUM(AT32:AV32)</f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>SUM(AY32:BB32)</f>
        <v>2326054</v>
      </c>
      <c r="AY32" s="121">
        <v>669968</v>
      </c>
      <c r="AZ32" s="121">
        <v>1436835</v>
      </c>
      <c r="BA32" s="121">
        <v>219251</v>
      </c>
      <c r="BB32" s="121">
        <v>0</v>
      </c>
      <c r="BC32" s="121">
        <v>0</v>
      </c>
      <c r="BD32" s="121">
        <v>0</v>
      </c>
      <c r="BE32" s="121">
        <v>0</v>
      </c>
      <c r="BF32" s="121">
        <f>SUM(AE32,+AM32,+BE32)</f>
        <v>2468492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103311</v>
      </c>
      <c r="BP32" s="121">
        <f>SUM(BQ32:BT32)</f>
        <v>17802</v>
      </c>
      <c r="BQ32" s="121">
        <v>8901</v>
      </c>
      <c r="BR32" s="121">
        <v>0</v>
      </c>
      <c r="BS32" s="121">
        <v>8901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85509</v>
      </c>
      <c r="CA32" s="121">
        <v>26268</v>
      </c>
      <c r="CB32" s="121">
        <v>59241</v>
      </c>
      <c r="CC32" s="121">
        <v>0</v>
      </c>
      <c r="CD32" s="121">
        <v>0</v>
      </c>
      <c r="CE32" s="121">
        <v>0</v>
      </c>
      <c r="CF32" s="121">
        <v>0</v>
      </c>
      <c r="CG32" s="121">
        <v>0</v>
      </c>
      <c r="CH32" s="121">
        <f>SUM(BG32,+BO32,+CG32)</f>
        <v>103311</v>
      </c>
      <c r="CI32" s="121">
        <f>SUM(AE32,+BG32)</f>
        <v>35622</v>
      </c>
      <c r="CJ32" s="121">
        <f>SUM(AF32,+BH32)</f>
        <v>9002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9002</v>
      </c>
      <c r="CO32" s="121">
        <f>SUM(AK32,+BM32)</f>
        <v>26620</v>
      </c>
      <c r="CP32" s="121">
        <f>SUM(AL32,+BN32)</f>
        <v>0</v>
      </c>
      <c r="CQ32" s="121">
        <f>SUM(AM32,+BO32)</f>
        <v>2536181</v>
      </c>
      <c r="CR32" s="121">
        <f>SUM(AN32,+BP32)</f>
        <v>124618</v>
      </c>
      <c r="CS32" s="121">
        <f>SUM(AO32,+BQ32)</f>
        <v>115717</v>
      </c>
      <c r="CT32" s="121">
        <f>SUM(AP32,+BR32)</f>
        <v>0</v>
      </c>
      <c r="CU32" s="121">
        <f>SUM(AQ32,+BS32)</f>
        <v>8901</v>
      </c>
      <c r="CV32" s="121">
        <f>SUM(AR32,+BT32)</f>
        <v>0</v>
      </c>
      <c r="CW32" s="121">
        <f>SUM(AS32,+BU32)</f>
        <v>0</v>
      </c>
      <c r="CX32" s="121">
        <f>SUM(AT32,+BV32)</f>
        <v>0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2411563</v>
      </c>
      <c r="DC32" s="121">
        <f>SUM(AY32,+CA32)</f>
        <v>696236</v>
      </c>
      <c r="DD32" s="121">
        <f>SUM(AZ32,+CB32)</f>
        <v>1496076</v>
      </c>
      <c r="DE32" s="121">
        <f>SUM(BA32,+CC32)</f>
        <v>219251</v>
      </c>
      <c r="DF32" s="121">
        <f>SUM(BB32,+CD32)</f>
        <v>0</v>
      </c>
      <c r="DG32" s="121">
        <f>SUM(BC32,+CE32)</f>
        <v>0</v>
      </c>
      <c r="DH32" s="121">
        <f>SUM(BD32,+CF32)</f>
        <v>0</v>
      </c>
      <c r="DI32" s="121">
        <f>SUM(BE32,+CG32)</f>
        <v>0</v>
      </c>
      <c r="DJ32" s="121">
        <f>SUM(BF32,+CH32)</f>
        <v>2571803</v>
      </c>
    </row>
    <row r="33" spans="1:114" s="136" customFormat="1" ht="13.5" customHeight="1" x14ac:dyDescent="0.15">
      <c r="A33" s="119" t="s">
        <v>14</v>
      </c>
      <c r="B33" s="120" t="s">
        <v>394</v>
      </c>
      <c r="C33" s="119" t="s">
        <v>395</v>
      </c>
      <c r="D33" s="121">
        <f>SUM(E33,+L33)</f>
        <v>1250102</v>
      </c>
      <c r="E33" s="121">
        <f>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466</v>
      </c>
      <c r="K33" s="121">
        <v>0</v>
      </c>
      <c r="L33" s="121">
        <v>1250102</v>
      </c>
      <c r="M33" s="121">
        <f>SUM(N33,+U33)</f>
        <v>49308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466</v>
      </c>
      <c r="T33" s="121">
        <v>0</v>
      </c>
      <c r="U33" s="121">
        <v>49308</v>
      </c>
      <c r="V33" s="121">
        <f>+SUM(D33,M33)</f>
        <v>1299410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1299410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1250102</v>
      </c>
      <c r="AN33" s="121">
        <f>SUM(AO33:AR33)</f>
        <v>75238</v>
      </c>
      <c r="AO33" s="121">
        <v>40513</v>
      </c>
      <c r="AP33" s="121">
        <v>23150</v>
      </c>
      <c r="AQ33" s="121">
        <v>11575</v>
      </c>
      <c r="AR33" s="121">
        <v>0</v>
      </c>
      <c r="AS33" s="121">
        <f>SUM(AT33:AV33)</f>
        <v>247476</v>
      </c>
      <c r="AT33" s="121">
        <v>10343</v>
      </c>
      <c r="AU33" s="121">
        <v>237133</v>
      </c>
      <c r="AV33" s="121">
        <v>0</v>
      </c>
      <c r="AW33" s="121">
        <v>907</v>
      </c>
      <c r="AX33" s="121">
        <f>SUM(AY33:BB33)</f>
        <v>926481</v>
      </c>
      <c r="AY33" s="121">
        <v>367440</v>
      </c>
      <c r="AZ33" s="121">
        <v>428392</v>
      </c>
      <c r="BA33" s="121">
        <v>111188</v>
      </c>
      <c r="BB33" s="121">
        <v>19461</v>
      </c>
      <c r="BC33" s="121">
        <v>0</v>
      </c>
      <c r="BD33" s="121">
        <v>0</v>
      </c>
      <c r="BE33" s="121">
        <v>0</v>
      </c>
      <c r="BF33" s="121">
        <f>SUM(AE33,+AM33,+BE33)</f>
        <v>1250102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49308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1250102</v>
      </c>
      <c r="CR33" s="121">
        <f>SUM(AN33,+BP33)</f>
        <v>75238</v>
      </c>
      <c r="CS33" s="121">
        <f>SUM(AO33,+BQ33)</f>
        <v>40513</v>
      </c>
      <c r="CT33" s="121">
        <f>SUM(AP33,+BR33)</f>
        <v>23150</v>
      </c>
      <c r="CU33" s="121">
        <f>SUM(AQ33,+BS33)</f>
        <v>11575</v>
      </c>
      <c r="CV33" s="121">
        <f>SUM(AR33,+BT33)</f>
        <v>0</v>
      </c>
      <c r="CW33" s="121">
        <f>SUM(AS33,+BU33)</f>
        <v>247476</v>
      </c>
      <c r="CX33" s="121">
        <f>SUM(AT33,+BV33)</f>
        <v>10343</v>
      </c>
      <c r="CY33" s="121">
        <f>SUM(AU33,+BW33)</f>
        <v>237133</v>
      </c>
      <c r="CZ33" s="121">
        <f>SUM(AV33,+BX33)</f>
        <v>0</v>
      </c>
      <c r="DA33" s="121">
        <f>SUM(AW33,+BY33)</f>
        <v>907</v>
      </c>
      <c r="DB33" s="121">
        <f>SUM(AX33,+BZ33)</f>
        <v>926481</v>
      </c>
      <c r="DC33" s="121">
        <f>SUM(AY33,+CA33)</f>
        <v>367440</v>
      </c>
      <c r="DD33" s="121">
        <f>SUM(AZ33,+CB33)</f>
        <v>428392</v>
      </c>
      <c r="DE33" s="121">
        <f>SUM(BA33,+CC33)</f>
        <v>111188</v>
      </c>
      <c r="DF33" s="121">
        <f>SUM(BB33,+CD33)</f>
        <v>19461</v>
      </c>
      <c r="DG33" s="121">
        <f>SUM(BC33,+CE33)</f>
        <v>49308</v>
      </c>
      <c r="DH33" s="121">
        <f>SUM(BD33,+CF33)</f>
        <v>0</v>
      </c>
      <c r="DI33" s="121">
        <f>SUM(BE33,+CG33)</f>
        <v>0</v>
      </c>
      <c r="DJ33" s="121">
        <f>SUM(BF33,+CH33)</f>
        <v>1250102</v>
      </c>
    </row>
    <row r="34" spans="1:114" s="136" customFormat="1" ht="13.5" customHeight="1" x14ac:dyDescent="0.15">
      <c r="A34" s="119" t="s">
        <v>14</v>
      </c>
      <c r="B34" s="120" t="s">
        <v>396</v>
      </c>
      <c r="C34" s="119" t="s">
        <v>397</v>
      </c>
      <c r="D34" s="121">
        <f>SUM(E34,+L34)</f>
        <v>1087991</v>
      </c>
      <c r="E34" s="121">
        <f>SUM(F34:I34,K34)</f>
        <v>151434</v>
      </c>
      <c r="F34" s="121">
        <v>0</v>
      </c>
      <c r="G34" s="121">
        <v>0</v>
      </c>
      <c r="H34" s="121">
        <v>0</v>
      </c>
      <c r="I34" s="121">
        <v>113900</v>
      </c>
      <c r="J34" s="122" t="s">
        <v>466</v>
      </c>
      <c r="K34" s="121">
        <v>37534</v>
      </c>
      <c r="L34" s="121">
        <v>936557</v>
      </c>
      <c r="M34" s="121">
        <f>SUM(N34,+U34)</f>
        <v>57985</v>
      </c>
      <c r="N34" s="121">
        <f>SUM(O34:R34,T34)</f>
        <v>4959</v>
      </c>
      <c r="O34" s="121">
        <v>0</v>
      </c>
      <c r="P34" s="121">
        <v>0</v>
      </c>
      <c r="Q34" s="121">
        <v>0</v>
      </c>
      <c r="R34" s="121">
        <v>4870</v>
      </c>
      <c r="S34" s="122" t="s">
        <v>466</v>
      </c>
      <c r="T34" s="121">
        <v>89</v>
      </c>
      <c r="U34" s="121">
        <v>53026</v>
      </c>
      <c r="V34" s="121">
        <f>+SUM(D34,M34)</f>
        <v>1145976</v>
      </c>
      <c r="W34" s="121">
        <f>+SUM(E34,N34)</f>
        <v>156393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118770</v>
      </c>
      <c r="AB34" s="122" t="str">
        <f>IF(+SUM(J34,S34)=0,"-",+SUM(J34,S34))</f>
        <v>-</v>
      </c>
      <c r="AC34" s="121">
        <f>+SUM(K34,T34)</f>
        <v>37623</v>
      </c>
      <c r="AD34" s="121">
        <f>+SUM(L34,U34)</f>
        <v>989583</v>
      </c>
      <c r="AE34" s="121">
        <f>SUM(AF34,+AK34)</f>
        <v>153036</v>
      </c>
      <c r="AF34" s="121">
        <f>SUM(AG34:AJ34)</f>
        <v>153036</v>
      </c>
      <c r="AG34" s="121">
        <v>0</v>
      </c>
      <c r="AH34" s="121">
        <v>153036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934555</v>
      </c>
      <c r="AN34" s="121">
        <f>SUM(AO34:AR34)</f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>SUM(AT34:AV34)</f>
        <v>17878</v>
      </c>
      <c r="AT34" s="121">
        <v>0</v>
      </c>
      <c r="AU34" s="121">
        <v>17878</v>
      </c>
      <c r="AV34" s="121">
        <v>0</v>
      </c>
      <c r="AW34" s="121">
        <v>0</v>
      </c>
      <c r="AX34" s="121">
        <f>SUM(AY34:BB34)</f>
        <v>916677</v>
      </c>
      <c r="AY34" s="121">
        <v>182154</v>
      </c>
      <c r="AZ34" s="121">
        <v>703567</v>
      </c>
      <c r="BA34" s="121">
        <v>26149</v>
      </c>
      <c r="BB34" s="121">
        <v>4807</v>
      </c>
      <c r="BC34" s="121">
        <v>0</v>
      </c>
      <c r="BD34" s="121">
        <v>0</v>
      </c>
      <c r="BE34" s="121">
        <v>400</v>
      </c>
      <c r="BF34" s="121">
        <f>SUM(AE34,+AM34,+BE34)</f>
        <v>1087991</v>
      </c>
      <c r="BG34" s="121">
        <f>SUM(BH34,+BM34)</f>
        <v>9108</v>
      </c>
      <c r="BH34" s="121">
        <f>SUM(BI34:BL34)</f>
        <v>9108</v>
      </c>
      <c r="BI34" s="121">
        <v>0</v>
      </c>
      <c r="BJ34" s="121">
        <v>9108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12162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8777</v>
      </c>
      <c r="BV34" s="121">
        <v>0</v>
      </c>
      <c r="BW34" s="121">
        <v>8777</v>
      </c>
      <c r="BX34" s="121">
        <v>0</v>
      </c>
      <c r="BY34" s="121">
        <v>0</v>
      </c>
      <c r="BZ34" s="121">
        <f>SUM(CA34:CD34)</f>
        <v>3385</v>
      </c>
      <c r="CA34" s="121">
        <v>0</v>
      </c>
      <c r="CB34" s="121">
        <v>3385</v>
      </c>
      <c r="CC34" s="121">
        <v>0</v>
      </c>
      <c r="CD34" s="121">
        <v>0</v>
      </c>
      <c r="CE34" s="121">
        <v>0</v>
      </c>
      <c r="CF34" s="121">
        <v>0</v>
      </c>
      <c r="CG34" s="121">
        <v>36715</v>
      </c>
      <c r="CH34" s="121">
        <f>SUM(BG34,+BO34,+CG34)</f>
        <v>57985</v>
      </c>
      <c r="CI34" s="121">
        <f>SUM(AE34,+BG34)</f>
        <v>162144</v>
      </c>
      <c r="CJ34" s="121">
        <f>SUM(AF34,+BH34)</f>
        <v>162144</v>
      </c>
      <c r="CK34" s="121">
        <f>SUM(AG34,+BI34)</f>
        <v>0</v>
      </c>
      <c r="CL34" s="121">
        <f>SUM(AH34,+BJ34)</f>
        <v>162144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946717</v>
      </c>
      <c r="CR34" s="121">
        <f>SUM(AN34,+BP34)</f>
        <v>0</v>
      </c>
      <c r="CS34" s="121">
        <f>SUM(AO34,+BQ34)</f>
        <v>0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26655</v>
      </c>
      <c r="CX34" s="121">
        <f>SUM(AT34,+BV34)</f>
        <v>0</v>
      </c>
      <c r="CY34" s="121">
        <f>SUM(AU34,+BW34)</f>
        <v>26655</v>
      </c>
      <c r="CZ34" s="121">
        <f>SUM(AV34,+BX34)</f>
        <v>0</v>
      </c>
      <c r="DA34" s="121">
        <f>SUM(AW34,+BY34)</f>
        <v>0</v>
      </c>
      <c r="DB34" s="121">
        <f>SUM(AX34,+BZ34)</f>
        <v>920062</v>
      </c>
      <c r="DC34" s="121">
        <f>SUM(AY34,+CA34)</f>
        <v>182154</v>
      </c>
      <c r="DD34" s="121">
        <f>SUM(AZ34,+CB34)</f>
        <v>706952</v>
      </c>
      <c r="DE34" s="121">
        <f>SUM(BA34,+CC34)</f>
        <v>26149</v>
      </c>
      <c r="DF34" s="121">
        <f>SUM(BB34,+CD34)</f>
        <v>4807</v>
      </c>
      <c r="DG34" s="121">
        <f>SUM(BC34,+CE34)</f>
        <v>0</v>
      </c>
      <c r="DH34" s="121">
        <f>SUM(BD34,+CF34)</f>
        <v>0</v>
      </c>
      <c r="DI34" s="121">
        <f>SUM(BE34,+CG34)</f>
        <v>37115</v>
      </c>
      <c r="DJ34" s="121">
        <f>SUM(BF34,+CH34)</f>
        <v>1145976</v>
      </c>
    </row>
    <row r="35" spans="1:114" s="136" customFormat="1" ht="13.5" customHeight="1" x14ac:dyDescent="0.15">
      <c r="A35" s="119" t="s">
        <v>14</v>
      </c>
      <c r="B35" s="120" t="s">
        <v>398</v>
      </c>
      <c r="C35" s="119" t="s">
        <v>399</v>
      </c>
      <c r="D35" s="121">
        <f>SUM(E35,+L35)</f>
        <v>972674</v>
      </c>
      <c r="E35" s="121">
        <f>SUM(F35:I35,K35)</f>
        <v>111483</v>
      </c>
      <c r="F35" s="121">
        <v>0</v>
      </c>
      <c r="G35" s="121">
        <v>0</v>
      </c>
      <c r="H35" s="121">
        <v>0</v>
      </c>
      <c r="I35" s="121">
        <v>111271</v>
      </c>
      <c r="J35" s="122" t="s">
        <v>466</v>
      </c>
      <c r="K35" s="121">
        <v>212</v>
      </c>
      <c r="L35" s="121">
        <v>861191</v>
      </c>
      <c r="M35" s="121">
        <f>SUM(N35,+U35)</f>
        <v>121294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466</v>
      </c>
      <c r="T35" s="121">
        <v>0</v>
      </c>
      <c r="U35" s="121">
        <v>121294</v>
      </c>
      <c r="V35" s="121">
        <f>+SUM(D35,M35)</f>
        <v>1093968</v>
      </c>
      <c r="W35" s="121">
        <f>+SUM(E35,N35)</f>
        <v>111483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111271</v>
      </c>
      <c r="AB35" s="122" t="str">
        <f>IF(+SUM(J35,S35)=0,"-",+SUM(J35,S35))</f>
        <v>-</v>
      </c>
      <c r="AC35" s="121">
        <f>+SUM(K35,T35)</f>
        <v>212</v>
      </c>
      <c r="AD35" s="121">
        <f>+SUM(L35,U35)</f>
        <v>982485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>SUM(AN35,AS35,AW35,AX35,BD35)</f>
        <v>965925</v>
      </c>
      <c r="AN35" s="121">
        <f>SUM(AO35:AR35)</f>
        <v>103317</v>
      </c>
      <c r="AO35" s="121">
        <v>101464</v>
      </c>
      <c r="AP35" s="121">
        <v>0</v>
      </c>
      <c r="AQ35" s="121">
        <v>1853</v>
      </c>
      <c r="AR35" s="121">
        <v>0</v>
      </c>
      <c r="AS35" s="121">
        <f>SUM(AT35:AV35)</f>
        <v>192836</v>
      </c>
      <c r="AT35" s="121">
        <v>5986</v>
      </c>
      <c r="AU35" s="121">
        <v>177225</v>
      </c>
      <c r="AV35" s="121">
        <v>9625</v>
      </c>
      <c r="AW35" s="121">
        <v>0</v>
      </c>
      <c r="AX35" s="121">
        <f>SUM(AY35:BB35)</f>
        <v>669772</v>
      </c>
      <c r="AY35" s="121">
        <v>204969</v>
      </c>
      <c r="AZ35" s="121">
        <v>431871</v>
      </c>
      <c r="BA35" s="121">
        <v>31711</v>
      </c>
      <c r="BB35" s="121">
        <v>1221</v>
      </c>
      <c r="BC35" s="121">
        <v>0</v>
      </c>
      <c r="BD35" s="121">
        <v>0</v>
      </c>
      <c r="BE35" s="121">
        <v>6749</v>
      </c>
      <c r="BF35" s="121">
        <f>SUM(AE35,+AM35,+BE35)</f>
        <v>972674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121294</v>
      </c>
      <c r="CF35" s="121">
        <v>0</v>
      </c>
      <c r="CG35" s="121">
        <v>0</v>
      </c>
      <c r="CH35" s="121">
        <f>SUM(BG35,+BO35,+CG35)</f>
        <v>0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0</v>
      </c>
      <c r="CQ35" s="121">
        <f>SUM(AM35,+BO35)</f>
        <v>965925</v>
      </c>
      <c r="CR35" s="121">
        <f>SUM(AN35,+BP35)</f>
        <v>103317</v>
      </c>
      <c r="CS35" s="121">
        <f>SUM(AO35,+BQ35)</f>
        <v>101464</v>
      </c>
      <c r="CT35" s="121">
        <f>SUM(AP35,+BR35)</f>
        <v>0</v>
      </c>
      <c r="CU35" s="121">
        <f>SUM(AQ35,+BS35)</f>
        <v>1853</v>
      </c>
      <c r="CV35" s="121">
        <f>SUM(AR35,+BT35)</f>
        <v>0</v>
      </c>
      <c r="CW35" s="121">
        <f>SUM(AS35,+BU35)</f>
        <v>192836</v>
      </c>
      <c r="CX35" s="121">
        <f>SUM(AT35,+BV35)</f>
        <v>5986</v>
      </c>
      <c r="CY35" s="121">
        <f>SUM(AU35,+BW35)</f>
        <v>177225</v>
      </c>
      <c r="CZ35" s="121">
        <f>SUM(AV35,+BX35)</f>
        <v>9625</v>
      </c>
      <c r="DA35" s="121">
        <f>SUM(AW35,+BY35)</f>
        <v>0</v>
      </c>
      <c r="DB35" s="121">
        <f>SUM(AX35,+BZ35)</f>
        <v>669772</v>
      </c>
      <c r="DC35" s="121">
        <f>SUM(AY35,+CA35)</f>
        <v>204969</v>
      </c>
      <c r="DD35" s="121">
        <f>SUM(AZ35,+CB35)</f>
        <v>431871</v>
      </c>
      <c r="DE35" s="121">
        <f>SUM(BA35,+CC35)</f>
        <v>31711</v>
      </c>
      <c r="DF35" s="121">
        <f>SUM(BB35,+CD35)</f>
        <v>1221</v>
      </c>
      <c r="DG35" s="121">
        <f>SUM(BC35,+CE35)</f>
        <v>121294</v>
      </c>
      <c r="DH35" s="121">
        <f>SUM(BD35,+CF35)</f>
        <v>0</v>
      </c>
      <c r="DI35" s="121">
        <f>SUM(BE35,+CG35)</f>
        <v>6749</v>
      </c>
      <c r="DJ35" s="121">
        <f>SUM(BF35,+CH35)</f>
        <v>972674</v>
      </c>
    </row>
    <row r="36" spans="1:114" s="136" customFormat="1" ht="13.5" customHeight="1" x14ac:dyDescent="0.15">
      <c r="A36" s="119" t="s">
        <v>14</v>
      </c>
      <c r="B36" s="120" t="s">
        <v>400</v>
      </c>
      <c r="C36" s="119" t="s">
        <v>401</v>
      </c>
      <c r="D36" s="121">
        <f>SUM(E36,+L36)</f>
        <v>758969</v>
      </c>
      <c r="E36" s="121">
        <f>SUM(F36:I36,K36)</f>
        <v>175</v>
      </c>
      <c r="F36" s="121">
        <v>0</v>
      </c>
      <c r="G36" s="121">
        <v>0</v>
      </c>
      <c r="H36" s="121">
        <v>0</v>
      </c>
      <c r="I36" s="121">
        <v>0</v>
      </c>
      <c r="J36" s="122" t="s">
        <v>466</v>
      </c>
      <c r="K36" s="121">
        <v>175</v>
      </c>
      <c r="L36" s="121">
        <v>758794</v>
      </c>
      <c r="M36" s="121">
        <f>SUM(N36,+U36)</f>
        <v>104927</v>
      </c>
      <c r="N36" s="121">
        <f>SUM(O36:R36,T36)</f>
        <v>40</v>
      </c>
      <c r="O36" s="121">
        <v>0</v>
      </c>
      <c r="P36" s="121">
        <v>0</v>
      </c>
      <c r="Q36" s="121">
        <v>0</v>
      </c>
      <c r="R36" s="121">
        <v>0</v>
      </c>
      <c r="S36" s="122" t="s">
        <v>466</v>
      </c>
      <c r="T36" s="121">
        <v>40</v>
      </c>
      <c r="U36" s="121">
        <v>104887</v>
      </c>
      <c r="V36" s="121">
        <f>+SUM(D36,M36)</f>
        <v>863896</v>
      </c>
      <c r="W36" s="121">
        <f>+SUM(E36,N36)</f>
        <v>215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2" t="str">
        <f>IF(+SUM(J36,S36)=0,"-",+SUM(J36,S36))</f>
        <v>-</v>
      </c>
      <c r="AC36" s="121">
        <f>+SUM(K36,T36)</f>
        <v>215</v>
      </c>
      <c r="AD36" s="121">
        <f>+SUM(L36,U36)</f>
        <v>863681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4098</v>
      </c>
      <c r="AM36" s="121">
        <f>SUM(AN36,AS36,AW36,AX36,BD36)</f>
        <v>0</v>
      </c>
      <c r="AN36" s="121">
        <f>SUM(AO36:AR36)</f>
        <v>0</v>
      </c>
      <c r="AO36" s="121">
        <v>0</v>
      </c>
      <c r="AP36" s="121">
        <v>0</v>
      </c>
      <c r="AQ36" s="121">
        <v>0</v>
      </c>
      <c r="AR36" s="121">
        <v>0</v>
      </c>
      <c r="AS36" s="121">
        <f>SUM(AT36:AV36)</f>
        <v>0</v>
      </c>
      <c r="AT36" s="121">
        <v>0</v>
      </c>
      <c r="AU36" s="121">
        <v>0</v>
      </c>
      <c r="AV36" s="121">
        <v>0</v>
      </c>
      <c r="AW36" s="121">
        <v>0</v>
      </c>
      <c r="AX36" s="121">
        <f>SUM(AY36:BB36)</f>
        <v>0</v>
      </c>
      <c r="AY36" s="121">
        <v>0</v>
      </c>
      <c r="AZ36" s="121">
        <v>0</v>
      </c>
      <c r="BA36" s="121">
        <v>0</v>
      </c>
      <c r="BB36" s="121">
        <v>0</v>
      </c>
      <c r="BC36" s="121">
        <v>754871</v>
      </c>
      <c r="BD36" s="121">
        <v>0</v>
      </c>
      <c r="BE36" s="121">
        <v>0</v>
      </c>
      <c r="BF36" s="121">
        <f>SUM(AE36,+AM36,+BE36)</f>
        <v>0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104927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4098</v>
      </c>
      <c r="CQ36" s="121">
        <f>SUM(AM36,+BO36)</f>
        <v>0</v>
      </c>
      <c r="CR36" s="121">
        <f>SUM(AN36,+BP36)</f>
        <v>0</v>
      </c>
      <c r="CS36" s="121">
        <f>SUM(AO36,+BQ36)</f>
        <v>0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0</v>
      </c>
      <c r="CX36" s="121">
        <f>SUM(AT36,+BV36)</f>
        <v>0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0</v>
      </c>
      <c r="DC36" s="121">
        <f>SUM(AY36,+CA36)</f>
        <v>0</v>
      </c>
      <c r="DD36" s="121">
        <f>SUM(AZ36,+CB36)</f>
        <v>0</v>
      </c>
      <c r="DE36" s="121">
        <f>SUM(BA36,+CC36)</f>
        <v>0</v>
      </c>
      <c r="DF36" s="121">
        <f>SUM(BB36,+CD36)</f>
        <v>0</v>
      </c>
      <c r="DG36" s="121">
        <f>SUM(BC36,+CE36)</f>
        <v>859798</v>
      </c>
      <c r="DH36" s="121">
        <f>SUM(BD36,+CF36)</f>
        <v>0</v>
      </c>
      <c r="DI36" s="121">
        <f>SUM(BE36,+CG36)</f>
        <v>0</v>
      </c>
      <c r="DJ36" s="121">
        <f>SUM(BF36,+CH36)</f>
        <v>0</v>
      </c>
    </row>
    <row r="37" spans="1:114" s="136" customFormat="1" ht="13.5" customHeight="1" x14ac:dyDescent="0.15">
      <c r="A37" s="119" t="s">
        <v>14</v>
      </c>
      <c r="B37" s="120" t="s">
        <v>406</v>
      </c>
      <c r="C37" s="119" t="s">
        <v>407</v>
      </c>
      <c r="D37" s="121">
        <f>SUM(E37,+L37)</f>
        <v>467852</v>
      </c>
      <c r="E37" s="121">
        <f>SUM(F37:I37,K37)</f>
        <v>13135</v>
      </c>
      <c r="F37" s="121">
        <v>0</v>
      </c>
      <c r="G37" s="121">
        <v>267</v>
      </c>
      <c r="H37" s="121">
        <v>0</v>
      </c>
      <c r="I37" s="121">
        <v>12797</v>
      </c>
      <c r="J37" s="122" t="s">
        <v>466</v>
      </c>
      <c r="K37" s="121">
        <v>71</v>
      </c>
      <c r="L37" s="121">
        <v>454717</v>
      </c>
      <c r="M37" s="121">
        <f>SUM(N37,+U37)</f>
        <v>69229</v>
      </c>
      <c r="N37" s="121">
        <f>SUM(O37:R37,T37)</f>
        <v>1096</v>
      </c>
      <c r="O37" s="121">
        <v>0</v>
      </c>
      <c r="P37" s="121">
        <v>1096</v>
      </c>
      <c r="Q37" s="121">
        <v>0</v>
      </c>
      <c r="R37" s="121">
        <v>0</v>
      </c>
      <c r="S37" s="122" t="s">
        <v>466</v>
      </c>
      <c r="T37" s="121">
        <v>0</v>
      </c>
      <c r="U37" s="121">
        <v>68133</v>
      </c>
      <c r="V37" s="121">
        <f>+SUM(D37,M37)</f>
        <v>537081</v>
      </c>
      <c r="W37" s="121">
        <f>+SUM(E37,N37)</f>
        <v>14231</v>
      </c>
      <c r="X37" s="121">
        <f>+SUM(F37,O37)</f>
        <v>0</v>
      </c>
      <c r="Y37" s="121">
        <f>+SUM(G37,P37)</f>
        <v>1363</v>
      </c>
      <c r="Z37" s="121">
        <f>+SUM(H37,Q37)</f>
        <v>0</v>
      </c>
      <c r="AA37" s="121">
        <f>+SUM(I37,R37)</f>
        <v>12797</v>
      </c>
      <c r="AB37" s="122" t="str">
        <f>IF(+SUM(J37,S37)=0,"-",+SUM(J37,S37))</f>
        <v>-</v>
      </c>
      <c r="AC37" s="121">
        <f>+SUM(K37,T37)</f>
        <v>71</v>
      </c>
      <c r="AD37" s="121">
        <f>+SUM(L37,U37)</f>
        <v>522850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2565</v>
      </c>
      <c r="AM37" s="121">
        <f>SUM(AN37,AS37,AW37,AX37,BD37)</f>
        <v>0</v>
      </c>
      <c r="AN37" s="121">
        <f>SUM(AO37:AR37)</f>
        <v>0</v>
      </c>
      <c r="AO37" s="121">
        <v>0</v>
      </c>
      <c r="AP37" s="121">
        <v>0</v>
      </c>
      <c r="AQ37" s="121">
        <v>0</v>
      </c>
      <c r="AR37" s="121">
        <v>0</v>
      </c>
      <c r="AS37" s="121">
        <f>SUM(AT37:AV37)</f>
        <v>0</v>
      </c>
      <c r="AT37" s="121">
        <v>0</v>
      </c>
      <c r="AU37" s="121">
        <v>0</v>
      </c>
      <c r="AV37" s="121">
        <v>0</v>
      </c>
      <c r="AW37" s="121">
        <v>0</v>
      </c>
      <c r="AX37" s="121">
        <f>SUM(AY37:BB37)</f>
        <v>0</v>
      </c>
      <c r="AY37" s="121">
        <v>0</v>
      </c>
      <c r="AZ37" s="121">
        <v>0</v>
      </c>
      <c r="BA37" s="121">
        <v>0</v>
      </c>
      <c r="BB37" s="121">
        <v>0</v>
      </c>
      <c r="BC37" s="121">
        <v>465287</v>
      </c>
      <c r="BD37" s="121">
        <v>0</v>
      </c>
      <c r="BE37" s="121">
        <v>0</v>
      </c>
      <c r="BF37" s="121">
        <f>SUM(AE37,+AM37,+BE37)</f>
        <v>0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0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69229</v>
      </c>
      <c r="CF37" s="121">
        <v>0</v>
      </c>
      <c r="CG37" s="121">
        <v>0</v>
      </c>
      <c r="CH37" s="121">
        <f>SUM(BG37,+BO37,+CG37)</f>
        <v>0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2565</v>
      </c>
      <c r="CQ37" s="121">
        <f>SUM(AM37,+BO37)</f>
        <v>0</v>
      </c>
      <c r="CR37" s="121">
        <f>SUM(AN37,+BP37)</f>
        <v>0</v>
      </c>
      <c r="CS37" s="121">
        <f>SUM(AO37,+BQ37)</f>
        <v>0</v>
      </c>
      <c r="CT37" s="121">
        <f>SUM(AP37,+BR37)</f>
        <v>0</v>
      </c>
      <c r="CU37" s="121">
        <f>SUM(AQ37,+BS37)</f>
        <v>0</v>
      </c>
      <c r="CV37" s="121">
        <f>SUM(AR37,+BT37)</f>
        <v>0</v>
      </c>
      <c r="CW37" s="121">
        <f>SUM(AS37,+BU37)</f>
        <v>0</v>
      </c>
      <c r="CX37" s="121">
        <f>SUM(AT37,+BV37)</f>
        <v>0</v>
      </c>
      <c r="CY37" s="121">
        <f>SUM(AU37,+BW37)</f>
        <v>0</v>
      </c>
      <c r="CZ37" s="121">
        <f>SUM(AV37,+BX37)</f>
        <v>0</v>
      </c>
      <c r="DA37" s="121">
        <f>SUM(AW37,+BY37)</f>
        <v>0</v>
      </c>
      <c r="DB37" s="121">
        <f>SUM(AX37,+BZ37)</f>
        <v>0</v>
      </c>
      <c r="DC37" s="121">
        <f>SUM(AY37,+CA37)</f>
        <v>0</v>
      </c>
      <c r="DD37" s="121">
        <f>SUM(AZ37,+CB37)</f>
        <v>0</v>
      </c>
      <c r="DE37" s="121">
        <f>SUM(BA37,+CC37)</f>
        <v>0</v>
      </c>
      <c r="DF37" s="121">
        <f>SUM(BB37,+CD37)</f>
        <v>0</v>
      </c>
      <c r="DG37" s="121">
        <f>SUM(BC37,+CE37)</f>
        <v>534516</v>
      </c>
      <c r="DH37" s="121">
        <f>SUM(BD37,+CF37)</f>
        <v>0</v>
      </c>
      <c r="DI37" s="121">
        <f>SUM(BE37,+CG37)</f>
        <v>0</v>
      </c>
      <c r="DJ37" s="121">
        <f>SUM(BF37,+CH37)</f>
        <v>0</v>
      </c>
    </row>
    <row r="38" spans="1:114" s="136" customFormat="1" ht="13.5" customHeight="1" x14ac:dyDescent="0.15">
      <c r="A38" s="119" t="s">
        <v>14</v>
      </c>
      <c r="B38" s="120" t="s">
        <v>408</v>
      </c>
      <c r="C38" s="119" t="s">
        <v>409</v>
      </c>
      <c r="D38" s="121">
        <f>SUM(E38,+L38)</f>
        <v>604010</v>
      </c>
      <c r="E38" s="121">
        <f>SUM(F38:I38,K38)</f>
        <v>141757</v>
      </c>
      <c r="F38" s="121">
        <v>0</v>
      </c>
      <c r="G38" s="121">
        <v>0</v>
      </c>
      <c r="H38" s="121">
        <v>0</v>
      </c>
      <c r="I38" s="121">
        <v>125873</v>
      </c>
      <c r="J38" s="122" t="s">
        <v>466</v>
      </c>
      <c r="K38" s="121">
        <v>15884</v>
      </c>
      <c r="L38" s="121">
        <v>462253</v>
      </c>
      <c r="M38" s="121">
        <f>SUM(N38,+U38)</f>
        <v>71150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466</v>
      </c>
      <c r="T38" s="121">
        <v>0</v>
      </c>
      <c r="U38" s="121">
        <v>71150</v>
      </c>
      <c r="V38" s="121">
        <f>+SUM(D38,M38)</f>
        <v>675160</v>
      </c>
      <c r="W38" s="121">
        <f>+SUM(E38,N38)</f>
        <v>141757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125873</v>
      </c>
      <c r="AB38" s="122" t="str">
        <f>IF(+SUM(J38,S38)=0,"-",+SUM(J38,S38))</f>
        <v>-</v>
      </c>
      <c r="AC38" s="121">
        <f>+SUM(K38,T38)</f>
        <v>15884</v>
      </c>
      <c r="AD38" s="121">
        <f>+SUM(L38,U38)</f>
        <v>533403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f>SUM(AN38,AS38,AW38,AX38,BD38)</f>
        <v>369991</v>
      </c>
      <c r="AN38" s="121">
        <f>SUM(AO38:AR38)</f>
        <v>56805</v>
      </c>
      <c r="AO38" s="121">
        <v>56805</v>
      </c>
      <c r="AP38" s="121">
        <v>0</v>
      </c>
      <c r="AQ38" s="121">
        <v>0</v>
      </c>
      <c r="AR38" s="121">
        <v>0</v>
      </c>
      <c r="AS38" s="121">
        <f>SUM(AT38:AV38)</f>
        <v>0</v>
      </c>
      <c r="AT38" s="121">
        <v>0</v>
      </c>
      <c r="AU38" s="121">
        <v>0</v>
      </c>
      <c r="AV38" s="121">
        <v>0</v>
      </c>
      <c r="AW38" s="121">
        <v>0</v>
      </c>
      <c r="AX38" s="121">
        <f>SUM(AY38:BB38)</f>
        <v>307908</v>
      </c>
      <c r="AY38" s="121">
        <v>159438</v>
      </c>
      <c r="AZ38" s="121">
        <v>128111</v>
      </c>
      <c r="BA38" s="121">
        <v>20359</v>
      </c>
      <c r="BB38" s="121">
        <v>0</v>
      </c>
      <c r="BC38" s="121">
        <v>0</v>
      </c>
      <c r="BD38" s="121">
        <v>5278</v>
      </c>
      <c r="BE38" s="121">
        <v>234019</v>
      </c>
      <c r="BF38" s="121">
        <f>SUM(AE38,+AM38,+BE38)</f>
        <v>604010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6750</v>
      </c>
      <c r="BP38" s="121">
        <f>SUM(BQ38:BT38)</f>
        <v>6750</v>
      </c>
      <c r="BQ38" s="121">
        <v>6750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64400</v>
      </c>
      <c r="CF38" s="121">
        <v>0</v>
      </c>
      <c r="CG38" s="121">
        <v>0</v>
      </c>
      <c r="CH38" s="121">
        <f>SUM(BG38,+BO38,+CG38)</f>
        <v>6750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0</v>
      </c>
      <c r="CQ38" s="121">
        <f>SUM(AM38,+BO38)</f>
        <v>376741</v>
      </c>
      <c r="CR38" s="121">
        <f>SUM(AN38,+BP38)</f>
        <v>63555</v>
      </c>
      <c r="CS38" s="121">
        <f>SUM(AO38,+BQ38)</f>
        <v>63555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0</v>
      </c>
      <c r="CX38" s="121">
        <f>SUM(AT38,+BV38)</f>
        <v>0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307908</v>
      </c>
      <c r="DC38" s="121">
        <f>SUM(AY38,+CA38)</f>
        <v>159438</v>
      </c>
      <c r="DD38" s="121">
        <f>SUM(AZ38,+CB38)</f>
        <v>128111</v>
      </c>
      <c r="DE38" s="121">
        <f>SUM(BA38,+CC38)</f>
        <v>20359</v>
      </c>
      <c r="DF38" s="121">
        <f>SUM(BB38,+CD38)</f>
        <v>0</v>
      </c>
      <c r="DG38" s="121">
        <f>SUM(BC38,+CE38)</f>
        <v>64400</v>
      </c>
      <c r="DH38" s="121">
        <f>SUM(BD38,+CF38)</f>
        <v>5278</v>
      </c>
      <c r="DI38" s="121">
        <f>SUM(BE38,+CG38)</f>
        <v>234019</v>
      </c>
      <c r="DJ38" s="121">
        <f>SUM(BF38,+CH38)</f>
        <v>610760</v>
      </c>
    </row>
    <row r="39" spans="1:114" s="136" customFormat="1" ht="13.5" customHeight="1" x14ac:dyDescent="0.15">
      <c r="A39" s="119" t="s">
        <v>14</v>
      </c>
      <c r="B39" s="120" t="s">
        <v>410</v>
      </c>
      <c r="C39" s="119" t="s">
        <v>411</v>
      </c>
      <c r="D39" s="121">
        <f>SUM(E39,+L39)</f>
        <v>906797</v>
      </c>
      <c r="E39" s="121">
        <f>SUM(F39:I39,K39)</f>
        <v>97040</v>
      </c>
      <c r="F39" s="121">
        <v>0</v>
      </c>
      <c r="G39" s="121">
        <v>0</v>
      </c>
      <c r="H39" s="121">
        <v>0</v>
      </c>
      <c r="I39" s="121">
        <v>79998</v>
      </c>
      <c r="J39" s="122" t="s">
        <v>466</v>
      </c>
      <c r="K39" s="121">
        <v>17042</v>
      </c>
      <c r="L39" s="121">
        <v>809757</v>
      </c>
      <c r="M39" s="121">
        <f>SUM(N39,+U39)</f>
        <v>238675</v>
      </c>
      <c r="N39" s="121">
        <f>SUM(O39:R39,T39)</f>
        <v>97499</v>
      </c>
      <c r="O39" s="121">
        <v>0</v>
      </c>
      <c r="P39" s="121">
        <v>0</v>
      </c>
      <c r="Q39" s="121">
        <v>0</v>
      </c>
      <c r="R39" s="121">
        <v>97499</v>
      </c>
      <c r="S39" s="122" t="s">
        <v>466</v>
      </c>
      <c r="T39" s="121">
        <v>0</v>
      </c>
      <c r="U39" s="121">
        <v>141176</v>
      </c>
      <c r="V39" s="121">
        <f>+SUM(D39,M39)</f>
        <v>1145472</v>
      </c>
      <c r="W39" s="121">
        <f>+SUM(E39,N39)</f>
        <v>194539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177497</v>
      </c>
      <c r="AB39" s="122" t="str">
        <f>IF(+SUM(J39,S39)=0,"-",+SUM(J39,S39))</f>
        <v>-</v>
      </c>
      <c r="AC39" s="121">
        <f>+SUM(K39,T39)</f>
        <v>17042</v>
      </c>
      <c r="AD39" s="121">
        <f>+SUM(L39,U39)</f>
        <v>950933</v>
      </c>
      <c r="AE39" s="121">
        <f>SUM(AF39,+AK39)</f>
        <v>136131</v>
      </c>
      <c r="AF39" s="121">
        <f>SUM(AG39:AJ39)</f>
        <v>136131</v>
      </c>
      <c r="AG39" s="121">
        <v>123195</v>
      </c>
      <c r="AH39" s="121">
        <v>3966</v>
      </c>
      <c r="AI39" s="121">
        <v>8970</v>
      </c>
      <c r="AJ39" s="121">
        <v>0</v>
      </c>
      <c r="AK39" s="121">
        <v>0</v>
      </c>
      <c r="AL39" s="121">
        <v>0</v>
      </c>
      <c r="AM39" s="121">
        <f>SUM(AN39,AS39,AW39,AX39,BD39)</f>
        <v>583266</v>
      </c>
      <c r="AN39" s="121">
        <f>SUM(AO39:AR39)</f>
        <v>101115</v>
      </c>
      <c r="AO39" s="121">
        <v>49074</v>
      </c>
      <c r="AP39" s="121">
        <v>30511</v>
      </c>
      <c r="AQ39" s="121">
        <v>18300</v>
      </c>
      <c r="AR39" s="121">
        <v>3230</v>
      </c>
      <c r="AS39" s="121">
        <f>SUM(AT39:AV39)</f>
        <v>27986</v>
      </c>
      <c r="AT39" s="121">
        <v>12664</v>
      </c>
      <c r="AU39" s="121">
        <v>6253</v>
      </c>
      <c r="AV39" s="121">
        <v>9069</v>
      </c>
      <c r="AW39" s="121">
        <v>26239</v>
      </c>
      <c r="AX39" s="121">
        <f>SUM(AY39:BB39)</f>
        <v>427926</v>
      </c>
      <c r="AY39" s="121">
        <v>127034</v>
      </c>
      <c r="AZ39" s="121">
        <v>289017</v>
      </c>
      <c r="BA39" s="121">
        <v>11136</v>
      </c>
      <c r="BB39" s="121">
        <v>739</v>
      </c>
      <c r="BC39" s="121">
        <v>187400</v>
      </c>
      <c r="BD39" s="121">
        <v>0</v>
      </c>
      <c r="BE39" s="121">
        <v>0</v>
      </c>
      <c r="BF39" s="121">
        <f>SUM(AE39,+AM39,+BE39)</f>
        <v>719397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182406</v>
      </c>
      <c r="BP39" s="121">
        <f>SUM(BQ39:BT39)</f>
        <v>81757</v>
      </c>
      <c r="BQ39" s="121">
        <v>17441</v>
      </c>
      <c r="BR39" s="121">
        <v>31121</v>
      </c>
      <c r="BS39" s="121">
        <v>33195</v>
      </c>
      <c r="BT39" s="121">
        <v>0</v>
      </c>
      <c r="BU39" s="121">
        <f>SUM(BV39:BX39)</f>
        <v>40120</v>
      </c>
      <c r="BV39" s="121">
        <v>8074</v>
      </c>
      <c r="BW39" s="121">
        <v>31862</v>
      </c>
      <c r="BX39" s="121">
        <v>184</v>
      </c>
      <c r="BY39" s="121">
        <v>8958</v>
      </c>
      <c r="BZ39" s="121">
        <f>SUM(CA39:CD39)</f>
        <v>51571</v>
      </c>
      <c r="CA39" s="121">
        <v>14911</v>
      </c>
      <c r="CB39" s="121">
        <v>36660</v>
      </c>
      <c r="CC39" s="121">
        <v>0</v>
      </c>
      <c r="CD39" s="121">
        <v>0</v>
      </c>
      <c r="CE39" s="121">
        <v>56269</v>
      </c>
      <c r="CF39" s="121">
        <v>0</v>
      </c>
      <c r="CG39" s="121">
        <v>0</v>
      </c>
      <c r="CH39" s="121">
        <f>SUM(BG39,+BO39,+CG39)</f>
        <v>182406</v>
      </c>
      <c r="CI39" s="121">
        <f>SUM(AE39,+BG39)</f>
        <v>136131</v>
      </c>
      <c r="CJ39" s="121">
        <f>SUM(AF39,+BH39)</f>
        <v>136131</v>
      </c>
      <c r="CK39" s="121">
        <f>SUM(AG39,+BI39)</f>
        <v>123195</v>
      </c>
      <c r="CL39" s="121">
        <f>SUM(AH39,+BJ39)</f>
        <v>3966</v>
      </c>
      <c r="CM39" s="121">
        <f>SUM(AI39,+BK39)</f>
        <v>8970</v>
      </c>
      <c r="CN39" s="121">
        <f>SUM(AJ39,+BL39)</f>
        <v>0</v>
      </c>
      <c r="CO39" s="121">
        <f>SUM(AK39,+BM39)</f>
        <v>0</v>
      </c>
      <c r="CP39" s="121">
        <f>SUM(AL39,+BN39)</f>
        <v>0</v>
      </c>
      <c r="CQ39" s="121">
        <f>SUM(AM39,+BO39)</f>
        <v>765672</v>
      </c>
      <c r="CR39" s="121">
        <f>SUM(AN39,+BP39)</f>
        <v>182872</v>
      </c>
      <c r="CS39" s="121">
        <f>SUM(AO39,+BQ39)</f>
        <v>66515</v>
      </c>
      <c r="CT39" s="121">
        <f>SUM(AP39,+BR39)</f>
        <v>61632</v>
      </c>
      <c r="CU39" s="121">
        <f>SUM(AQ39,+BS39)</f>
        <v>51495</v>
      </c>
      <c r="CV39" s="121">
        <f>SUM(AR39,+BT39)</f>
        <v>3230</v>
      </c>
      <c r="CW39" s="121">
        <f>SUM(AS39,+BU39)</f>
        <v>68106</v>
      </c>
      <c r="CX39" s="121">
        <f>SUM(AT39,+BV39)</f>
        <v>20738</v>
      </c>
      <c r="CY39" s="121">
        <f>SUM(AU39,+BW39)</f>
        <v>38115</v>
      </c>
      <c r="CZ39" s="121">
        <f>SUM(AV39,+BX39)</f>
        <v>9253</v>
      </c>
      <c r="DA39" s="121">
        <f>SUM(AW39,+BY39)</f>
        <v>35197</v>
      </c>
      <c r="DB39" s="121">
        <f>SUM(AX39,+BZ39)</f>
        <v>479497</v>
      </c>
      <c r="DC39" s="121">
        <f>SUM(AY39,+CA39)</f>
        <v>141945</v>
      </c>
      <c r="DD39" s="121">
        <f>SUM(AZ39,+CB39)</f>
        <v>325677</v>
      </c>
      <c r="DE39" s="121">
        <f>SUM(BA39,+CC39)</f>
        <v>11136</v>
      </c>
      <c r="DF39" s="121">
        <f>SUM(BB39,+CD39)</f>
        <v>739</v>
      </c>
      <c r="DG39" s="121">
        <f>SUM(BC39,+CE39)</f>
        <v>243669</v>
      </c>
      <c r="DH39" s="121">
        <f>SUM(BD39,+CF39)</f>
        <v>0</v>
      </c>
      <c r="DI39" s="121">
        <f>SUM(BE39,+CG39)</f>
        <v>0</v>
      </c>
      <c r="DJ39" s="121">
        <f>SUM(BF39,+CH39)</f>
        <v>901803</v>
      </c>
    </row>
    <row r="40" spans="1:114" s="136" customFormat="1" ht="13.5" customHeight="1" x14ac:dyDescent="0.15">
      <c r="A40" s="119" t="s">
        <v>14</v>
      </c>
      <c r="B40" s="120" t="s">
        <v>414</v>
      </c>
      <c r="C40" s="119" t="s">
        <v>415</v>
      </c>
      <c r="D40" s="121">
        <f>SUM(E40,+L40)</f>
        <v>1073829</v>
      </c>
      <c r="E40" s="121">
        <f>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466</v>
      </c>
      <c r="K40" s="121">
        <v>0</v>
      </c>
      <c r="L40" s="121">
        <v>1073829</v>
      </c>
      <c r="M40" s="121">
        <f>SUM(N40,+U40)</f>
        <v>72487</v>
      </c>
      <c r="N40" s="121">
        <f>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466</v>
      </c>
      <c r="T40" s="121">
        <v>0</v>
      </c>
      <c r="U40" s="121">
        <v>72487</v>
      </c>
      <c r="V40" s="121">
        <f>+SUM(D40,M40)</f>
        <v>1146316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2" t="str">
        <f>IF(+SUM(J40,S40)=0,"-",+SUM(J40,S40))</f>
        <v>-</v>
      </c>
      <c r="AC40" s="121">
        <f>+SUM(K40,T40)</f>
        <v>0</v>
      </c>
      <c r="AD40" s="121">
        <f>+SUM(L40,U40)</f>
        <v>1146316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855886</v>
      </c>
      <c r="AM40" s="121">
        <f>SUM(AN40,AS40,AW40,AX40,BD40)</f>
        <v>0</v>
      </c>
      <c r="AN40" s="121">
        <f>SUM(AO40:AR40)</f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>SUM(AT40:AV40)</f>
        <v>0</v>
      </c>
      <c r="AT40" s="121">
        <v>0</v>
      </c>
      <c r="AU40" s="121">
        <v>0</v>
      </c>
      <c r="AV40" s="121">
        <v>0</v>
      </c>
      <c r="AW40" s="121">
        <v>0</v>
      </c>
      <c r="AX40" s="121">
        <f>SUM(AY40:BB40)</f>
        <v>0</v>
      </c>
      <c r="AY40" s="121">
        <v>0</v>
      </c>
      <c r="AZ40" s="121">
        <v>0</v>
      </c>
      <c r="BA40" s="121">
        <v>0</v>
      </c>
      <c r="BB40" s="121">
        <v>0</v>
      </c>
      <c r="BC40" s="121">
        <v>217943</v>
      </c>
      <c r="BD40" s="121">
        <v>0</v>
      </c>
      <c r="BE40" s="121">
        <v>0</v>
      </c>
      <c r="BF40" s="121">
        <f>SUM(AE40,+AM40,+BE40)</f>
        <v>0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72487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855886</v>
      </c>
      <c r="CQ40" s="121">
        <f>SUM(AM40,+BO40)</f>
        <v>0</v>
      </c>
      <c r="CR40" s="121">
        <f>SUM(AN40,+BP40)</f>
        <v>0</v>
      </c>
      <c r="CS40" s="121">
        <f>SUM(AO40,+BQ40)</f>
        <v>0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0</v>
      </c>
      <c r="CX40" s="121">
        <f>SUM(AT40,+BV40)</f>
        <v>0</v>
      </c>
      <c r="CY40" s="121">
        <f>SUM(AU40,+BW40)</f>
        <v>0</v>
      </c>
      <c r="CZ40" s="121">
        <f>SUM(AV40,+BX40)</f>
        <v>0</v>
      </c>
      <c r="DA40" s="121">
        <f>SUM(AW40,+BY40)</f>
        <v>0</v>
      </c>
      <c r="DB40" s="121">
        <f>SUM(AX40,+BZ40)</f>
        <v>0</v>
      </c>
      <c r="DC40" s="121">
        <f>SUM(AY40,+CA40)</f>
        <v>0</v>
      </c>
      <c r="DD40" s="121">
        <f>SUM(AZ40,+CB40)</f>
        <v>0</v>
      </c>
      <c r="DE40" s="121">
        <f>SUM(BA40,+CC40)</f>
        <v>0</v>
      </c>
      <c r="DF40" s="121">
        <f>SUM(BB40,+CD40)</f>
        <v>0</v>
      </c>
      <c r="DG40" s="121">
        <f>SUM(BC40,+CE40)</f>
        <v>290430</v>
      </c>
      <c r="DH40" s="121">
        <f>SUM(BD40,+CF40)</f>
        <v>0</v>
      </c>
      <c r="DI40" s="121">
        <f>SUM(BE40,+CG40)</f>
        <v>0</v>
      </c>
      <c r="DJ40" s="121">
        <f>SUM(BF40,+CH40)</f>
        <v>0</v>
      </c>
    </row>
    <row r="41" spans="1:114" s="136" customFormat="1" ht="13.5" customHeight="1" x14ac:dyDescent="0.15">
      <c r="A41" s="119" t="s">
        <v>14</v>
      </c>
      <c r="B41" s="120" t="s">
        <v>418</v>
      </c>
      <c r="C41" s="119" t="s">
        <v>419</v>
      </c>
      <c r="D41" s="121">
        <f>SUM(E41,+L41)</f>
        <v>1012212</v>
      </c>
      <c r="E41" s="121">
        <f>SUM(F41:I41,K41)</f>
        <v>0</v>
      </c>
      <c r="F41" s="121">
        <v>0</v>
      </c>
      <c r="G41" s="121">
        <v>0</v>
      </c>
      <c r="H41" s="121">
        <v>0</v>
      </c>
      <c r="I41" s="121">
        <v>0</v>
      </c>
      <c r="J41" s="122" t="s">
        <v>466</v>
      </c>
      <c r="K41" s="121">
        <v>0</v>
      </c>
      <c r="L41" s="121">
        <v>1012212</v>
      </c>
      <c r="M41" s="121">
        <f>SUM(N41,+U41)</f>
        <v>92320</v>
      </c>
      <c r="N41" s="121">
        <f>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2" t="s">
        <v>466</v>
      </c>
      <c r="T41" s="121">
        <v>0</v>
      </c>
      <c r="U41" s="121">
        <v>92320</v>
      </c>
      <c r="V41" s="121">
        <f>+SUM(D41,M41)</f>
        <v>1104532</v>
      </c>
      <c r="W41" s="121">
        <f>+SUM(E41,N41)</f>
        <v>0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2" t="str">
        <f>IF(+SUM(J41,S41)=0,"-",+SUM(J41,S41))</f>
        <v>-</v>
      </c>
      <c r="AC41" s="121">
        <f>+SUM(K41,T41)</f>
        <v>0</v>
      </c>
      <c r="AD41" s="121">
        <f>+SUM(L41,U41)</f>
        <v>1104532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219499</v>
      </c>
      <c r="AM41" s="121">
        <f>SUM(AN41,AS41,AW41,AX41,BD41)</f>
        <v>69149</v>
      </c>
      <c r="AN41" s="121">
        <f>SUM(AO41:AR41)</f>
        <v>58179</v>
      </c>
      <c r="AO41" s="121">
        <v>14782</v>
      </c>
      <c r="AP41" s="121">
        <v>43397</v>
      </c>
      <c r="AQ41" s="121">
        <v>0</v>
      </c>
      <c r="AR41" s="121">
        <v>0</v>
      </c>
      <c r="AS41" s="121">
        <f>SUM(AT41:AV41)</f>
        <v>5179</v>
      </c>
      <c r="AT41" s="121">
        <v>4720</v>
      </c>
      <c r="AU41" s="121">
        <v>0</v>
      </c>
      <c r="AV41" s="121">
        <v>459</v>
      </c>
      <c r="AW41" s="121">
        <v>0</v>
      </c>
      <c r="AX41" s="121">
        <f>SUM(AY41:BB41)</f>
        <v>5791</v>
      </c>
      <c r="AY41" s="121">
        <v>4973</v>
      </c>
      <c r="AZ41" s="121">
        <v>818</v>
      </c>
      <c r="BA41" s="121">
        <v>0</v>
      </c>
      <c r="BB41" s="121">
        <v>0</v>
      </c>
      <c r="BC41" s="121">
        <v>711967</v>
      </c>
      <c r="BD41" s="121">
        <v>0</v>
      </c>
      <c r="BE41" s="121">
        <v>11597</v>
      </c>
      <c r="BF41" s="121">
        <f>SUM(AE41,+AM41,+BE41)</f>
        <v>80746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0</v>
      </c>
      <c r="BP41" s="121">
        <f>SUM(BQ41:BT41)</f>
        <v>0</v>
      </c>
      <c r="BQ41" s="121">
        <v>0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0</v>
      </c>
      <c r="CA41" s="121">
        <v>0</v>
      </c>
      <c r="CB41" s="121">
        <v>0</v>
      </c>
      <c r="CC41" s="121">
        <v>0</v>
      </c>
      <c r="CD41" s="121">
        <v>0</v>
      </c>
      <c r="CE41" s="121">
        <v>92320</v>
      </c>
      <c r="CF41" s="121">
        <v>0</v>
      </c>
      <c r="CG41" s="121">
        <v>0</v>
      </c>
      <c r="CH41" s="121">
        <f>SUM(BG41,+BO41,+CG41)</f>
        <v>0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219499</v>
      </c>
      <c r="CQ41" s="121">
        <f>SUM(AM41,+BO41)</f>
        <v>69149</v>
      </c>
      <c r="CR41" s="121">
        <f>SUM(AN41,+BP41)</f>
        <v>58179</v>
      </c>
      <c r="CS41" s="121">
        <f>SUM(AO41,+BQ41)</f>
        <v>14782</v>
      </c>
      <c r="CT41" s="121">
        <f>SUM(AP41,+BR41)</f>
        <v>43397</v>
      </c>
      <c r="CU41" s="121">
        <f>SUM(AQ41,+BS41)</f>
        <v>0</v>
      </c>
      <c r="CV41" s="121">
        <f>SUM(AR41,+BT41)</f>
        <v>0</v>
      </c>
      <c r="CW41" s="121">
        <f>SUM(AS41,+BU41)</f>
        <v>5179</v>
      </c>
      <c r="CX41" s="121">
        <f>SUM(AT41,+BV41)</f>
        <v>4720</v>
      </c>
      <c r="CY41" s="121">
        <f>SUM(AU41,+BW41)</f>
        <v>0</v>
      </c>
      <c r="CZ41" s="121">
        <f>SUM(AV41,+BX41)</f>
        <v>459</v>
      </c>
      <c r="DA41" s="121">
        <f>SUM(AW41,+BY41)</f>
        <v>0</v>
      </c>
      <c r="DB41" s="121">
        <f>SUM(AX41,+BZ41)</f>
        <v>5791</v>
      </c>
      <c r="DC41" s="121">
        <f>SUM(AY41,+CA41)</f>
        <v>4973</v>
      </c>
      <c r="DD41" s="121">
        <f>SUM(AZ41,+CB41)</f>
        <v>818</v>
      </c>
      <c r="DE41" s="121">
        <f>SUM(BA41,+CC41)</f>
        <v>0</v>
      </c>
      <c r="DF41" s="121">
        <f>SUM(BB41,+CD41)</f>
        <v>0</v>
      </c>
      <c r="DG41" s="121">
        <f>SUM(BC41,+CE41)</f>
        <v>804287</v>
      </c>
      <c r="DH41" s="121">
        <f>SUM(BD41,+CF41)</f>
        <v>0</v>
      </c>
      <c r="DI41" s="121">
        <f>SUM(BE41,+CG41)</f>
        <v>11597</v>
      </c>
      <c r="DJ41" s="121">
        <f>SUM(BF41,+CH41)</f>
        <v>80746</v>
      </c>
    </row>
    <row r="42" spans="1:114" s="136" customFormat="1" ht="13.5" customHeight="1" x14ac:dyDescent="0.15">
      <c r="A42" s="119" t="s">
        <v>14</v>
      </c>
      <c r="B42" s="120" t="s">
        <v>422</v>
      </c>
      <c r="C42" s="119" t="s">
        <v>423</v>
      </c>
      <c r="D42" s="121">
        <f>SUM(E42,+L42)</f>
        <v>507043</v>
      </c>
      <c r="E42" s="121">
        <f>SUM(F42:I42,K42)</f>
        <v>48303</v>
      </c>
      <c r="F42" s="121">
        <v>0</v>
      </c>
      <c r="G42" s="121">
        <v>0</v>
      </c>
      <c r="H42" s="121">
        <v>0</v>
      </c>
      <c r="I42" s="121">
        <v>48169</v>
      </c>
      <c r="J42" s="122" t="s">
        <v>466</v>
      </c>
      <c r="K42" s="121">
        <v>134</v>
      </c>
      <c r="L42" s="121">
        <v>458740</v>
      </c>
      <c r="M42" s="121">
        <f>SUM(N42,+U42)</f>
        <v>50477</v>
      </c>
      <c r="N42" s="121">
        <f>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2" t="s">
        <v>466</v>
      </c>
      <c r="T42" s="121">
        <v>0</v>
      </c>
      <c r="U42" s="121">
        <v>50477</v>
      </c>
      <c r="V42" s="121">
        <f>+SUM(D42,M42)</f>
        <v>557520</v>
      </c>
      <c r="W42" s="121">
        <f>+SUM(E42,N42)</f>
        <v>48303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48169</v>
      </c>
      <c r="AB42" s="122" t="str">
        <f>IF(+SUM(J42,S42)=0,"-",+SUM(J42,S42))</f>
        <v>-</v>
      </c>
      <c r="AC42" s="121">
        <f>+SUM(K42,T42)</f>
        <v>134</v>
      </c>
      <c r="AD42" s="121">
        <f>+SUM(L42,U42)</f>
        <v>509217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f>SUM(AN42,AS42,AW42,AX42,BD42)</f>
        <v>75963</v>
      </c>
      <c r="AN42" s="121">
        <f>SUM(AO42:AR42)</f>
        <v>21674</v>
      </c>
      <c r="AO42" s="121">
        <v>21674</v>
      </c>
      <c r="AP42" s="121">
        <v>0</v>
      </c>
      <c r="AQ42" s="121">
        <v>0</v>
      </c>
      <c r="AR42" s="121">
        <v>0</v>
      </c>
      <c r="AS42" s="121">
        <f>SUM(AT42:AV42)</f>
        <v>54289</v>
      </c>
      <c r="AT42" s="121">
        <v>54289</v>
      </c>
      <c r="AU42" s="121">
        <v>0</v>
      </c>
      <c r="AV42" s="121">
        <v>0</v>
      </c>
      <c r="AW42" s="121">
        <v>0</v>
      </c>
      <c r="AX42" s="121">
        <f>SUM(AY42:BB42)</f>
        <v>0</v>
      </c>
      <c r="AY42" s="121">
        <v>0</v>
      </c>
      <c r="AZ42" s="121">
        <v>0</v>
      </c>
      <c r="BA42" s="121">
        <v>0</v>
      </c>
      <c r="BB42" s="121">
        <v>0</v>
      </c>
      <c r="BC42" s="121">
        <v>431080</v>
      </c>
      <c r="BD42" s="121">
        <v>0</v>
      </c>
      <c r="BE42" s="121">
        <v>0</v>
      </c>
      <c r="BF42" s="121">
        <f>SUM(AE42,+AM42,+BE42)</f>
        <v>75963</v>
      </c>
      <c r="BG42" s="121">
        <f>SUM(BH42,+BM42)</f>
        <v>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8290</v>
      </c>
      <c r="BP42" s="121">
        <f>SUM(BQ42:BT42)</f>
        <v>8290</v>
      </c>
      <c r="BQ42" s="121">
        <v>8290</v>
      </c>
      <c r="BR42" s="121">
        <v>0</v>
      </c>
      <c r="BS42" s="121">
        <v>0</v>
      </c>
      <c r="BT42" s="121">
        <v>0</v>
      </c>
      <c r="BU42" s="121">
        <f>SUM(BV42:BX42)</f>
        <v>0</v>
      </c>
      <c r="BV42" s="121">
        <v>0</v>
      </c>
      <c r="BW42" s="121">
        <v>0</v>
      </c>
      <c r="BX42" s="121">
        <v>0</v>
      </c>
      <c r="BY42" s="121">
        <v>0</v>
      </c>
      <c r="BZ42" s="121">
        <f>SUM(CA42:CD42)</f>
        <v>0</v>
      </c>
      <c r="CA42" s="121">
        <v>0</v>
      </c>
      <c r="CB42" s="121">
        <v>0</v>
      </c>
      <c r="CC42" s="121">
        <v>0</v>
      </c>
      <c r="CD42" s="121">
        <v>0</v>
      </c>
      <c r="CE42" s="121">
        <v>42187</v>
      </c>
      <c r="CF42" s="121">
        <v>0</v>
      </c>
      <c r="CG42" s="121">
        <v>0</v>
      </c>
      <c r="CH42" s="121">
        <f>SUM(BG42,+BO42,+CG42)</f>
        <v>8290</v>
      </c>
      <c r="CI42" s="121">
        <f>SUM(AE42,+BG42)</f>
        <v>0</v>
      </c>
      <c r="CJ42" s="121">
        <f>SUM(AF42,+BH42)</f>
        <v>0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0</v>
      </c>
      <c r="CQ42" s="121">
        <f>SUM(AM42,+BO42)</f>
        <v>84253</v>
      </c>
      <c r="CR42" s="121">
        <f>SUM(AN42,+BP42)</f>
        <v>29964</v>
      </c>
      <c r="CS42" s="121">
        <f>SUM(AO42,+BQ42)</f>
        <v>29964</v>
      </c>
      <c r="CT42" s="121">
        <f>SUM(AP42,+BR42)</f>
        <v>0</v>
      </c>
      <c r="CU42" s="121">
        <f>SUM(AQ42,+BS42)</f>
        <v>0</v>
      </c>
      <c r="CV42" s="121">
        <f>SUM(AR42,+BT42)</f>
        <v>0</v>
      </c>
      <c r="CW42" s="121">
        <f>SUM(AS42,+BU42)</f>
        <v>54289</v>
      </c>
      <c r="CX42" s="121">
        <f>SUM(AT42,+BV42)</f>
        <v>54289</v>
      </c>
      <c r="CY42" s="121">
        <f>SUM(AU42,+BW42)</f>
        <v>0</v>
      </c>
      <c r="CZ42" s="121">
        <f>SUM(AV42,+BX42)</f>
        <v>0</v>
      </c>
      <c r="DA42" s="121">
        <f>SUM(AW42,+BY42)</f>
        <v>0</v>
      </c>
      <c r="DB42" s="121">
        <f>SUM(AX42,+BZ42)</f>
        <v>0</v>
      </c>
      <c r="DC42" s="121">
        <f>SUM(AY42,+CA42)</f>
        <v>0</v>
      </c>
      <c r="DD42" s="121">
        <f>SUM(AZ42,+CB42)</f>
        <v>0</v>
      </c>
      <c r="DE42" s="121">
        <f>SUM(BA42,+CC42)</f>
        <v>0</v>
      </c>
      <c r="DF42" s="121">
        <f>SUM(BB42,+CD42)</f>
        <v>0</v>
      </c>
      <c r="DG42" s="121">
        <f>SUM(BC42,+CE42)</f>
        <v>473267</v>
      </c>
      <c r="DH42" s="121">
        <f>SUM(BD42,+CF42)</f>
        <v>0</v>
      </c>
      <c r="DI42" s="121">
        <f>SUM(BE42,+CG42)</f>
        <v>0</v>
      </c>
      <c r="DJ42" s="121">
        <f>SUM(BF42,+CH42)</f>
        <v>84253</v>
      </c>
    </row>
    <row r="43" spans="1:114" s="136" customFormat="1" ht="13.5" customHeight="1" x14ac:dyDescent="0.15">
      <c r="A43" s="119" t="s">
        <v>14</v>
      </c>
      <c r="B43" s="120" t="s">
        <v>426</v>
      </c>
      <c r="C43" s="119" t="s">
        <v>427</v>
      </c>
      <c r="D43" s="121">
        <f>SUM(E43,+L43)</f>
        <v>665832</v>
      </c>
      <c r="E43" s="121">
        <f>SUM(F43:I43,K43)</f>
        <v>142666</v>
      </c>
      <c r="F43" s="121">
        <v>0</v>
      </c>
      <c r="G43" s="121">
        <v>0</v>
      </c>
      <c r="H43" s="121">
        <v>0</v>
      </c>
      <c r="I43" s="121">
        <v>135127</v>
      </c>
      <c r="J43" s="122" t="s">
        <v>466</v>
      </c>
      <c r="K43" s="121">
        <v>7539</v>
      </c>
      <c r="L43" s="121">
        <v>523166</v>
      </c>
      <c r="M43" s="121">
        <f>SUM(N43,+U43)</f>
        <v>82460</v>
      </c>
      <c r="N43" s="121">
        <f>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2" t="s">
        <v>466</v>
      </c>
      <c r="T43" s="121">
        <v>0</v>
      </c>
      <c r="U43" s="121">
        <v>82460</v>
      </c>
      <c r="V43" s="121">
        <f>+SUM(D43,M43)</f>
        <v>748292</v>
      </c>
      <c r="W43" s="121">
        <f>+SUM(E43,N43)</f>
        <v>142666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135127</v>
      </c>
      <c r="AB43" s="122" t="str">
        <f>IF(+SUM(J43,S43)=0,"-",+SUM(J43,S43))</f>
        <v>-</v>
      </c>
      <c r="AC43" s="121">
        <f>+SUM(K43,T43)</f>
        <v>7539</v>
      </c>
      <c r="AD43" s="121">
        <f>+SUM(L43,U43)</f>
        <v>605626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f>SUM(AN43,AS43,AW43,AX43,BD43)</f>
        <v>657380</v>
      </c>
      <c r="AN43" s="121">
        <f>SUM(AO43:AR43)</f>
        <v>101689</v>
      </c>
      <c r="AO43" s="121">
        <v>40235</v>
      </c>
      <c r="AP43" s="121">
        <v>4486</v>
      </c>
      <c r="AQ43" s="121">
        <v>53133</v>
      </c>
      <c r="AR43" s="121">
        <v>3835</v>
      </c>
      <c r="AS43" s="121">
        <f>SUM(AT43:AV43)</f>
        <v>11096</v>
      </c>
      <c r="AT43" s="121">
        <v>2738</v>
      </c>
      <c r="AU43" s="121">
        <v>8358</v>
      </c>
      <c r="AV43" s="121">
        <v>0</v>
      </c>
      <c r="AW43" s="121">
        <v>0</v>
      </c>
      <c r="AX43" s="121">
        <f>SUM(AY43:BB43)</f>
        <v>544595</v>
      </c>
      <c r="AY43" s="121">
        <v>89075</v>
      </c>
      <c r="AZ43" s="121">
        <v>425597</v>
      </c>
      <c r="BA43" s="121">
        <v>996</v>
      </c>
      <c r="BB43" s="121">
        <v>28927</v>
      </c>
      <c r="BC43" s="121">
        <v>0</v>
      </c>
      <c r="BD43" s="121">
        <v>0</v>
      </c>
      <c r="BE43" s="121">
        <v>8452</v>
      </c>
      <c r="BF43" s="121">
        <f>SUM(AE43,+AM43,+BE43)</f>
        <v>665832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0</v>
      </c>
      <c r="BO43" s="121">
        <f>SUM(BP43,BU43,BY43,BZ43,CF43)</f>
        <v>0</v>
      </c>
      <c r="BP43" s="121">
        <f>SUM(BQ43:BT43)</f>
        <v>0</v>
      </c>
      <c r="BQ43" s="121">
        <v>0</v>
      </c>
      <c r="BR43" s="121">
        <v>0</v>
      </c>
      <c r="BS43" s="121">
        <v>0</v>
      </c>
      <c r="BT43" s="121">
        <v>0</v>
      </c>
      <c r="BU43" s="121">
        <f>SUM(BV43:BX43)</f>
        <v>0</v>
      </c>
      <c r="BV43" s="121">
        <v>0</v>
      </c>
      <c r="BW43" s="121">
        <v>0</v>
      </c>
      <c r="BX43" s="121">
        <v>0</v>
      </c>
      <c r="BY43" s="121">
        <v>0</v>
      </c>
      <c r="BZ43" s="121">
        <f>SUM(CA43:CD43)</f>
        <v>0</v>
      </c>
      <c r="CA43" s="121">
        <v>0</v>
      </c>
      <c r="CB43" s="121">
        <v>0</v>
      </c>
      <c r="CC43" s="121">
        <v>0</v>
      </c>
      <c r="CD43" s="121">
        <v>0</v>
      </c>
      <c r="CE43" s="121">
        <v>82460</v>
      </c>
      <c r="CF43" s="121">
        <v>0</v>
      </c>
      <c r="CG43" s="121">
        <v>0</v>
      </c>
      <c r="CH43" s="121">
        <f>SUM(BG43,+BO43,+CG43)</f>
        <v>0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0</v>
      </c>
      <c r="CQ43" s="121">
        <f>SUM(AM43,+BO43)</f>
        <v>657380</v>
      </c>
      <c r="CR43" s="121">
        <f>SUM(AN43,+BP43)</f>
        <v>101689</v>
      </c>
      <c r="CS43" s="121">
        <f>SUM(AO43,+BQ43)</f>
        <v>40235</v>
      </c>
      <c r="CT43" s="121">
        <f>SUM(AP43,+BR43)</f>
        <v>4486</v>
      </c>
      <c r="CU43" s="121">
        <f>SUM(AQ43,+BS43)</f>
        <v>53133</v>
      </c>
      <c r="CV43" s="121">
        <f>SUM(AR43,+BT43)</f>
        <v>3835</v>
      </c>
      <c r="CW43" s="121">
        <f>SUM(AS43,+BU43)</f>
        <v>11096</v>
      </c>
      <c r="CX43" s="121">
        <f>SUM(AT43,+BV43)</f>
        <v>2738</v>
      </c>
      <c r="CY43" s="121">
        <f>SUM(AU43,+BW43)</f>
        <v>8358</v>
      </c>
      <c r="CZ43" s="121">
        <f>SUM(AV43,+BX43)</f>
        <v>0</v>
      </c>
      <c r="DA43" s="121">
        <f>SUM(AW43,+BY43)</f>
        <v>0</v>
      </c>
      <c r="DB43" s="121">
        <f>SUM(AX43,+BZ43)</f>
        <v>544595</v>
      </c>
      <c r="DC43" s="121">
        <f>SUM(AY43,+CA43)</f>
        <v>89075</v>
      </c>
      <c r="DD43" s="121">
        <f>SUM(AZ43,+CB43)</f>
        <v>425597</v>
      </c>
      <c r="DE43" s="121">
        <f>SUM(BA43,+CC43)</f>
        <v>996</v>
      </c>
      <c r="DF43" s="121">
        <f>SUM(BB43,+CD43)</f>
        <v>28927</v>
      </c>
      <c r="DG43" s="121">
        <f>SUM(BC43,+CE43)</f>
        <v>82460</v>
      </c>
      <c r="DH43" s="121">
        <f>SUM(BD43,+CF43)</f>
        <v>0</v>
      </c>
      <c r="DI43" s="121">
        <f>SUM(BE43,+CG43)</f>
        <v>8452</v>
      </c>
      <c r="DJ43" s="121">
        <f>SUM(BF43,+CH43)</f>
        <v>665832</v>
      </c>
    </row>
    <row r="44" spans="1:114" s="136" customFormat="1" ht="13.5" customHeight="1" x14ac:dyDescent="0.15">
      <c r="A44" s="119" t="s">
        <v>14</v>
      </c>
      <c r="B44" s="120" t="s">
        <v>430</v>
      </c>
      <c r="C44" s="119" t="s">
        <v>431</v>
      </c>
      <c r="D44" s="121">
        <f>SUM(E44,+L44)</f>
        <v>492923</v>
      </c>
      <c r="E44" s="121">
        <f>SUM(F44:I44,K44)</f>
        <v>88347</v>
      </c>
      <c r="F44" s="121">
        <v>0</v>
      </c>
      <c r="G44" s="121">
        <v>0</v>
      </c>
      <c r="H44" s="121">
        <v>0</v>
      </c>
      <c r="I44" s="121">
        <v>83500</v>
      </c>
      <c r="J44" s="122" t="s">
        <v>466</v>
      </c>
      <c r="K44" s="121">
        <v>4847</v>
      </c>
      <c r="L44" s="121">
        <v>404576</v>
      </c>
      <c r="M44" s="121">
        <f>SUM(N44,+U44)</f>
        <v>51537</v>
      </c>
      <c r="N44" s="121">
        <f>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2" t="s">
        <v>466</v>
      </c>
      <c r="T44" s="121">
        <v>0</v>
      </c>
      <c r="U44" s="121">
        <v>51537</v>
      </c>
      <c r="V44" s="121">
        <f>+SUM(D44,M44)</f>
        <v>544460</v>
      </c>
      <c r="W44" s="121">
        <f>+SUM(E44,N44)</f>
        <v>88347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83500</v>
      </c>
      <c r="AB44" s="122" t="str">
        <f>IF(+SUM(J44,S44)=0,"-",+SUM(J44,S44))</f>
        <v>-</v>
      </c>
      <c r="AC44" s="121">
        <f>+SUM(K44,T44)</f>
        <v>4847</v>
      </c>
      <c r="AD44" s="121">
        <f>+SUM(L44,U44)</f>
        <v>456113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26428</v>
      </c>
      <c r="AM44" s="121">
        <f>SUM(AN44,AS44,AW44,AX44,BD44)</f>
        <v>137870</v>
      </c>
      <c r="AN44" s="121">
        <f>SUM(AO44:AR44)</f>
        <v>37580</v>
      </c>
      <c r="AO44" s="121">
        <v>28942</v>
      </c>
      <c r="AP44" s="121">
        <v>8638</v>
      </c>
      <c r="AQ44" s="121">
        <v>0</v>
      </c>
      <c r="AR44" s="121">
        <v>0</v>
      </c>
      <c r="AS44" s="121">
        <f>SUM(AT44:AV44)</f>
        <v>882</v>
      </c>
      <c r="AT44" s="121">
        <v>882</v>
      </c>
      <c r="AU44" s="121">
        <v>0</v>
      </c>
      <c r="AV44" s="121">
        <v>0</v>
      </c>
      <c r="AW44" s="121">
        <v>0</v>
      </c>
      <c r="AX44" s="121">
        <f>SUM(AY44:BB44)</f>
        <v>99408</v>
      </c>
      <c r="AY44" s="121">
        <v>99408</v>
      </c>
      <c r="AZ44" s="121">
        <v>0</v>
      </c>
      <c r="BA44" s="121">
        <v>0</v>
      </c>
      <c r="BB44" s="121">
        <v>0</v>
      </c>
      <c r="BC44" s="121">
        <v>300099</v>
      </c>
      <c r="BD44" s="121">
        <v>0</v>
      </c>
      <c r="BE44" s="121">
        <v>28526</v>
      </c>
      <c r="BF44" s="121">
        <f>SUM(AE44,+AM44,+BE44)</f>
        <v>166396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0</v>
      </c>
      <c r="BO44" s="121">
        <f>SUM(BP44,BU44,BY44,BZ44,CF44)</f>
        <v>28941</v>
      </c>
      <c r="BP44" s="121">
        <f>SUM(BQ44:BT44)</f>
        <v>28941</v>
      </c>
      <c r="BQ44" s="121">
        <v>28941</v>
      </c>
      <c r="BR44" s="121">
        <v>0</v>
      </c>
      <c r="BS44" s="121">
        <v>0</v>
      </c>
      <c r="BT44" s="121">
        <v>0</v>
      </c>
      <c r="BU44" s="121">
        <f>SUM(BV44:BX44)</f>
        <v>0</v>
      </c>
      <c r="BV44" s="121">
        <v>0</v>
      </c>
      <c r="BW44" s="121">
        <v>0</v>
      </c>
      <c r="BX44" s="121">
        <v>0</v>
      </c>
      <c r="BY44" s="121">
        <v>0</v>
      </c>
      <c r="BZ44" s="121">
        <f>SUM(CA44:CD44)</f>
        <v>0</v>
      </c>
      <c r="CA44" s="121">
        <v>0</v>
      </c>
      <c r="CB44" s="121">
        <v>0</v>
      </c>
      <c r="CC44" s="121">
        <v>0</v>
      </c>
      <c r="CD44" s="121">
        <v>0</v>
      </c>
      <c r="CE44" s="121">
        <v>22596</v>
      </c>
      <c r="CF44" s="121">
        <v>0</v>
      </c>
      <c r="CG44" s="121">
        <v>0</v>
      </c>
      <c r="CH44" s="121">
        <f>SUM(BG44,+BO44,+CG44)</f>
        <v>28941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26428</v>
      </c>
      <c r="CQ44" s="121">
        <f>SUM(AM44,+BO44)</f>
        <v>166811</v>
      </c>
      <c r="CR44" s="121">
        <f>SUM(AN44,+BP44)</f>
        <v>66521</v>
      </c>
      <c r="CS44" s="121">
        <f>SUM(AO44,+BQ44)</f>
        <v>57883</v>
      </c>
      <c r="CT44" s="121">
        <f>SUM(AP44,+BR44)</f>
        <v>8638</v>
      </c>
      <c r="CU44" s="121">
        <f>SUM(AQ44,+BS44)</f>
        <v>0</v>
      </c>
      <c r="CV44" s="121">
        <f>SUM(AR44,+BT44)</f>
        <v>0</v>
      </c>
      <c r="CW44" s="121">
        <f>SUM(AS44,+BU44)</f>
        <v>882</v>
      </c>
      <c r="CX44" s="121">
        <f>SUM(AT44,+BV44)</f>
        <v>882</v>
      </c>
      <c r="CY44" s="121">
        <f>SUM(AU44,+BW44)</f>
        <v>0</v>
      </c>
      <c r="CZ44" s="121">
        <f>SUM(AV44,+BX44)</f>
        <v>0</v>
      </c>
      <c r="DA44" s="121">
        <f>SUM(AW44,+BY44)</f>
        <v>0</v>
      </c>
      <c r="DB44" s="121">
        <f>SUM(AX44,+BZ44)</f>
        <v>99408</v>
      </c>
      <c r="DC44" s="121">
        <f>SUM(AY44,+CA44)</f>
        <v>99408</v>
      </c>
      <c r="DD44" s="121">
        <f>SUM(AZ44,+CB44)</f>
        <v>0</v>
      </c>
      <c r="DE44" s="121">
        <f>SUM(BA44,+CC44)</f>
        <v>0</v>
      </c>
      <c r="DF44" s="121">
        <f>SUM(BB44,+CD44)</f>
        <v>0</v>
      </c>
      <c r="DG44" s="121">
        <f>SUM(BC44,+CE44)</f>
        <v>322695</v>
      </c>
      <c r="DH44" s="121">
        <f>SUM(BD44,+CF44)</f>
        <v>0</v>
      </c>
      <c r="DI44" s="121">
        <f>SUM(BE44,+CG44)</f>
        <v>28526</v>
      </c>
      <c r="DJ44" s="121">
        <f>SUM(BF44,+CH44)</f>
        <v>195337</v>
      </c>
    </row>
    <row r="45" spans="1:114" s="136" customFormat="1" ht="13.5" customHeight="1" x14ac:dyDescent="0.15">
      <c r="A45" s="119" t="s">
        <v>14</v>
      </c>
      <c r="B45" s="120" t="s">
        <v>432</v>
      </c>
      <c r="C45" s="119" t="s">
        <v>433</v>
      </c>
      <c r="D45" s="121">
        <f>SUM(E45,+L45)</f>
        <v>189990</v>
      </c>
      <c r="E45" s="121">
        <f>SUM(F45:I45,K45)</f>
        <v>1679</v>
      </c>
      <c r="F45" s="121">
        <v>0</v>
      </c>
      <c r="G45" s="121">
        <v>120</v>
      </c>
      <c r="H45" s="121">
        <v>0</v>
      </c>
      <c r="I45" s="121">
        <v>1266</v>
      </c>
      <c r="J45" s="122" t="s">
        <v>466</v>
      </c>
      <c r="K45" s="121">
        <v>293</v>
      </c>
      <c r="L45" s="121">
        <v>188311</v>
      </c>
      <c r="M45" s="121">
        <f>SUM(N45,+U45)</f>
        <v>14932</v>
      </c>
      <c r="N45" s="121">
        <f>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2" t="s">
        <v>466</v>
      </c>
      <c r="T45" s="121">
        <v>0</v>
      </c>
      <c r="U45" s="121">
        <v>14932</v>
      </c>
      <c r="V45" s="121">
        <f>+SUM(D45,M45)</f>
        <v>204922</v>
      </c>
      <c r="W45" s="121">
        <f>+SUM(E45,N45)</f>
        <v>1679</v>
      </c>
      <c r="X45" s="121">
        <f>+SUM(F45,O45)</f>
        <v>0</v>
      </c>
      <c r="Y45" s="121">
        <f>+SUM(G45,P45)</f>
        <v>120</v>
      </c>
      <c r="Z45" s="121">
        <f>+SUM(H45,Q45)</f>
        <v>0</v>
      </c>
      <c r="AA45" s="121">
        <f>+SUM(I45,R45)</f>
        <v>1266</v>
      </c>
      <c r="AB45" s="122" t="str">
        <f>IF(+SUM(J45,S45)=0,"-",+SUM(J45,S45))</f>
        <v>-</v>
      </c>
      <c r="AC45" s="121">
        <f>+SUM(K45,T45)</f>
        <v>293</v>
      </c>
      <c r="AD45" s="121">
        <f>+SUM(L45,U45)</f>
        <v>203243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f>SUM(AN45,AS45,AW45,AX45,BD45)</f>
        <v>93662</v>
      </c>
      <c r="AN45" s="121">
        <f>SUM(AO45:AR45)</f>
        <v>21153</v>
      </c>
      <c r="AO45" s="121">
        <v>21153</v>
      </c>
      <c r="AP45" s="121">
        <v>0</v>
      </c>
      <c r="AQ45" s="121">
        <v>0</v>
      </c>
      <c r="AR45" s="121">
        <v>0</v>
      </c>
      <c r="AS45" s="121">
        <f>SUM(AT45:AV45)</f>
        <v>72509</v>
      </c>
      <c r="AT45" s="121">
        <v>72236</v>
      </c>
      <c r="AU45" s="121">
        <v>273</v>
      </c>
      <c r="AV45" s="121">
        <v>0</v>
      </c>
      <c r="AW45" s="121">
        <v>0</v>
      </c>
      <c r="AX45" s="121">
        <f>SUM(AY45:BB45)</f>
        <v>0</v>
      </c>
      <c r="AY45" s="121">
        <v>0</v>
      </c>
      <c r="AZ45" s="121">
        <v>0</v>
      </c>
      <c r="BA45" s="121">
        <v>0</v>
      </c>
      <c r="BB45" s="121">
        <v>0</v>
      </c>
      <c r="BC45" s="121">
        <v>79074</v>
      </c>
      <c r="BD45" s="121">
        <v>0</v>
      </c>
      <c r="BE45" s="121">
        <v>17254</v>
      </c>
      <c r="BF45" s="121">
        <f>SUM(AE45,+AM45,+BE45)</f>
        <v>110916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0</v>
      </c>
      <c r="BO45" s="121">
        <f>SUM(BP45,BU45,BY45,BZ45,CF45)</f>
        <v>0</v>
      </c>
      <c r="BP45" s="121">
        <f>SUM(BQ45:BT45)</f>
        <v>0</v>
      </c>
      <c r="BQ45" s="121">
        <v>0</v>
      </c>
      <c r="BR45" s="121">
        <v>0</v>
      </c>
      <c r="BS45" s="121">
        <v>0</v>
      </c>
      <c r="BT45" s="121">
        <v>0</v>
      </c>
      <c r="BU45" s="121">
        <f>SUM(BV45:BX45)</f>
        <v>0</v>
      </c>
      <c r="BV45" s="121">
        <v>0</v>
      </c>
      <c r="BW45" s="121">
        <v>0</v>
      </c>
      <c r="BX45" s="121">
        <v>0</v>
      </c>
      <c r="BY45" s="121">
        <v>0</v>
      </c>
      <c r="BZ45" s="121">
        <f>SUM(CA45:CD45)</f>
        <v>0</v>
      </c>
      <c r="CA45" s="121">
        <v>0</v>
      </c>
      <c r="CB45" s="121">
        <v>0</v>
      </c>
      <c r="CC45" s="121">
        <v>0</v>
      </c>
      <c r="CD45" s="121">
        <v>0</v>
      </c>
      <c r="CE45" s="121">
        <v>14932</v>
      </c>
      <c r="CF45" s="121">
        <v>0</v>
      </c>
      <c r="CG45" s="121">
        <v>0</v>
      </c>
      <c r="CH45" s="121">
        <f>SUM(BG45,+BO45,+CG45)</f>
        <v>0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0</v>
      </c>
      <c r="CQ45" s="121">
        <f>SUM(AM45,+BO45)</f>
        <v>93662</v>
      </c>
      <c r="CR45" s="121">
        <f>SUM(AN45,+BP45)</f>
        <v>21153</v>
      </c>
      <c r="CS45" s="121">
        <f>SUM(AO45,+BQ45)</f>
        <v>21153</v>
      </c>
      <c r="CT45" s="121">
        <f>SUM(AP45,+BR45)</f>
        <v>0</v>
      </c>
      <c r="CU45" s="121">
        <f>SUM(AQ45,+BS45)</f>
        <v>0</v>
      </c>
      <c r="CV45" s="121">
        <f>SUM(AR45,+BT45)</f>
        <v>0</v>
      </c>
      <c r="CW45" s="121">
        <f>SUM(AS45,+BU45)</f>
        <v>72509</v>
      </c>
      <c r="CX45" s="121">
        <f>SUM(AT45,+BV45)</f>
        <v>72236</v>
      </c>
      <c r="CY45" s="121">
        <f>SUM(AU45,+BW45)</f>
        <v>273</v>
      </c>
      <c r="CZ45" s="121">
        <f>SUM(AV45,+BX45)</f>
        <v>0</v>
      </c>
      <c r="DA45" s="121">
        <f>SUM(AW45,+BY45)</f>
        <v>0</v>
      </c>
      <c r="DB45" s="121">
        <f>SUM(AX45,+BZ45)</f>
        <v>0</v>
      </c>
      <c r="DC45" s="121">
        <f>SUM(AY45,+CA45)</f>
        <v>0</v>
      </c>
      <c r="DD45" s="121">
        <f>SUM(AZ45,+CB45)</f>
        <v>0</v>
      </c>
      <c r="DE45" s="121">
        <f>SUM(BA45,+CC45)</f>
        <v>0</v>
      </c>
      <c r="DF45" s="121">
        <f>SUM(BB45,+CD45)</f>
        <v>0</v>
      </c>
      <c r="DG45" s="121">
        <f>SUM(BC45,+CE45)</f>
        <v>94006</v>
      </c>
      <c r="DH45" s="121">
        <f>SUM(BD45,+CF45)</f>
        <v>0</v>
      </c>
      <c r="DI45" s="121">
        <f>SUM(BE45,+CG45)</f>
        <v>17254</v>
      </c>
      <c r="DJ45" s="121">
        <f>SUM(BF45,+CH45)</f>
        <v>110916</v>
      </c>
    </row>
    <row r="46" spans="1:114" s="136" customFormat="1" ht="13.5" customHeight="1" x14ac:dyDescent="0.15">
      <c r="A46" s="119" t="s">
        <v>14</v>
      </c>
      <c r="B46" s="120" t="s">
        <v>434</v>
      </c>
      <c r="C46" s="119" t="s">
        <v>435</v>
      </c>
      <c r="D46" s="121">
        <f>SUM(E46,+L46)</f>
        <v>270808</v>
      </c>
      <c r="E46" s="121">
        <f>SUM(F46:I46,K46)</f>
        <v>36216</v>
      </c>
      <c r="F46" s="121">
        <v>0</v>
      </c>
      <c r="G46" s="121">
        <v>0</v>
      </c>
      <c r="H46" s="121">
        <v>0</v>
      </c>
      <c r="I46" s="121">
        <v>35454</v>
      </c>
      <c r="J46" s="122" t="s">
        <v>466</v>
      </c>
      <c r="K46" s="121">
        <v>762</v>
      </c>
      <c r="L46" s="121">
        <v>234592</v>
      </c>
      <c r="M46" s="121">
        <f>SUM(N46,+U46)</f>
        <v>19986</v>
      </c>
      <c r="N46" s="121">
        <f>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2" t="s">
        <v>466</v>
      </c>
      <c r="T46" s="121">
        <v>0</v>
      </c>
      <c r="U46" s="121">
        <v>19986</v>
      </c>
      <c r="V46" s="121">
        <f>+SUM(D46,M46)</f>
        <v>290794</v>
      </c>
      <c r="W46" s="121">
        <f>+SUM(E46,N46)</f>
        <v>36216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35454</v>
      </c>
      <c r="AB46" s="122" t="str">
        <f>IF(+SUM(J46,S46)=0,"-",+SUM(J46,S46))</f>
        <v>-</v>
      </c>
      <c r="AC46" s="121">
        <f>+SUM(K46,T46)</f>
        <v>762</v>
      </c>
      <c r="AD46" s="121">
        <f>+SUM(L46,U46)</f>
        <v>254578</v>
      </c>
      <c r="AE46" s="121">
        <f>SUM(AF46,+AK46)</f>
        <v>0</v>
      </c>
      <c r="AF46" s="121">
        <f>SUM(AG46:AJ46)</f>
        <v>0</v>
      </c>
      <c r="AG46" s="121"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732</v>
      </c>
      <c r="AM46" s="121">
        <f>SUM(AN46,AS46,AW46,AX46,BD46)</f>
        <v>100510</v>
      </c>
      <c r="AN46" s="121">
        <f>SUM(AO46:AR46)</f>
        <v>29111</v>
      </c>
      <c r="AO46" s="121">
        <v>29111</v>
      </c>
      <c r="AP46" s="121">
        <v>0</v>
      </c>
      <c r="AQ46" s="121">
        <v>0</v>
      </c>
      <c r="AR46" s="121">
        <v>0</v>
      </c>
      <c r="AS46" s="121">
        <f>SUM(AT46:AV46)</f>
        <v>71399</v>
      </c>
      <c r="AT46" s="121">
        <v>63662</v>
      </c>
      <c r="AU46" s="121">
        <v>7737</v>
      </c>
      <c r="AV46" s="121">
        <v>0</v>
      </c>
      <c r="AW46" s="121">
        <v>0</v>
      </c>
      <c r="AX46" s="121">
        <f>SUM(AY46:BB46)</f>
        <v>0</v>
      </c>
      <c r="AY46" s="121">
        <v>0</v>
      </c>
      <c r="AZ46" s="121">
        <v>0</v>
      </c>
      <c r="BA46" s="121">
        <v>0</v>
      </c>
      <c r="BB46" s="121">
        <v>0</v>
      </c>
      <c r="BC46" s="121">
        <v>79817</v>
      </c>
      <c r="BD46" s="121">
        <v>0</v>
      </c>
      <c r="BE46" s="121">
        <v>89749</v>
      </c>
      <c r="BF46" s="121">
        <f>SUM(AE46,+AM46,+BE46)</f>
        <v>190259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0</v>
      </c>
      <c r="BO46" s="121">
        <f>SUM(BP46,BU46,BY46,BZ46,CF46)</f>
        <v>0</v>
      </c>
      <c r="BP46" s="121">
        <f>SUM(BQ46:BT46)</f>
        <v>0</v>
      </c>
      <c r="BQ46" s="121">
        <v>0</v>
      </c>
      <c r="BR46" s="121">
        <v>0</v>
      </c>
      <c r="BS46" s="121">
        <v>0</v>
      </c>
      <c r="BT46" s="121">
        <v>0</v>
      </c>
      <c r="BU46" s="121">
        <f>SUM(BV46:BX46)</f>
        <v>0</v>
      </c>
      <c r="BV46" s="121">
        <v>0</v>
      </c>
      <c r="BW46" s="121">
        <v>0</v>
      </c>
      <c r="BX46" s="121">
        <v>0</v>
      </c>
      <c r="BY46" s="121">
        <v>0</v>
      </c>
      <c r="BZ46" s="121">
        <f>SUM(CA46:CD46)</f>
        <v>0</v>
      </c>
      <c r="CA46" s="121">
        <v>0</v>
      </c>
      <c r="CB46" s="121">
        <v>0</v>
      </c>
      <c r="CC46" s="121">
        <v>0</v>
      </c>
      <c r="CD46" s="121">
        <v>0</v>
      </c>
      <c r="CE46" s="121">
        <v>19986</v>
      </c>
      <c r="CF46" s="121">
        <v>0</v>
      </c>
      <c r="CG46" s="121">
        <v>0</v>
      </c>
      <c r="CH46" s="121">
        <f>SUM(BG46,+BO46,+CG46)</f>
        <v>0</v>
      </c>
      <c r="CI46" s="121">
        <f>SUM(AE46,+BG46)</f>
        <v>0</v>
      </c>
      <c r="CJ46" s="121">
        <f>SUM(AF46,+BH46)</f>
        <v>0</v>
      </c>
      <c r="CK46" s="121">
        <f>SUM(AG46,+BI46)</f>
        <v>0</v>
      </c>
      <c r="CL46" s="121">
        <f>SUM(AH46,+BJ46)</f>
        <v>0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732</v>
      </c>
      <c r="CQ46" s="121">
        <f>SUM(AM46,+BO46)</f>
        <v>100510</v>
      </c>
      <c r="CR46" s="121">
        <f>SUM(AN46,+BP46)</f>
        <v>29111</v>
      </c>
      <c r="CS46" s="121">
        <f>SUM(AO46,+BQ46)</f>
        <v>29111</v>
      </c>
      <c r="CT46" s="121">
        <f>SUM(AP46,+BR46)</f>
        <v>0</v>
      </c>
      <c r="CU46" s="121">
        <f>SUM(AQ46,+BS46)</f>
        <v>0</v>
      </c>
      <c r="CV46" s="121">
        <f>SUM(AR46,+BT46)</f>
        <v>0</v>
      </c>
      <c r="CW46" s="121">
        <f>SUM(AS46,+BU46)</f>
        <v>71399</v>
      </c>
      <c r="CX46" s="121">
        <f>SUM(AT46,+BV46)</f>
        <v>63662</v>
      </c>
      <c r="CY46" s="121">
        <f>SUM(AU46,+BW46)</f>
        <v>7737</v>
      </c>
      <c r="CZ46" s="121">
        <f>SUM(AV46,+BX46)</f>
        <v>0</v>
      </c>
      <c r="DA46" s="121">
        <f>SUM(AW46,+BY46)</f>
        <v>0</v>
      </c>
      <c r="DB46" s="121">
        <f>SUM(AX46,+BZ46)</f>
        <v>0</v>
      </c>
      <c r="DC46" s="121">
        <f>SUM(AY46,+CA46)</f>
        <v>0</v>
      </c>
      <c r="DD46" s="121">
        <f>SUM(AZ46,+CB46)</f>
        <v>0</v>
      </c>
      <c r="DE46" s="121">
        <f>SUM(BA46,+CC46)</f>
        <v>0</v>
      </c>
      <c r="DF46" s="121">
        <f>SUM(BB46,+CD46)</f>
        <v>0</v>
      </c>
      <c r="DG46" s="121">
        <f>SUM(BC46,+CE46)</f>
        <v>99803</v>
      </c>
      <c r="DH46" s="121">
        <f>SUM(BD46,+CF46)</f>
        <v>0</v>
      </c>
      <c r="DI46" s="121">
        <f>SUM(BE46,+CG46)</f>
        <v>89749</v>
      </c>
      <c r="DJ46" s="121">
        <f>SUM(BF46,+CH46)</f>
        <v>190259</v>
      </c>
    </row>
    <row r="47" spans="1:114" s="136" customFormat="1" ht="13.5" customHeight="1" x14ac:dyDescent="0.15">
      <c r="A47" s="119" t="s">
        <v>14</v>
      </c>
      <c r="B47" s="120" t="s">
        <v>436</v>
      </c>
      <c r="C47" s="119" t="s">
        <v>437</v>
      </c>
      <c r="D47" s="121">
        <f>SUM(E47,+L47)</f>
        <v>58267</v>
      </c>
      <c r="E47" s="121">
        <f>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2" t="s">
        <v>466</v>
      </c>
      <c r="K47" s="121">
        <v>0</v>
      </c>
      <c r="L47" s="121">
        <v>58267</v>
      </c>
      <c r="M47" s="121">
        <f>SUM(N47,+U47)</f>
        <v>8936</v>
      </c>
      <c r="N47" s="121">
        <f>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2" t="s">
        <v>466</v>
      </c>
      <c r="T47" s="121">
        <v>0</v>
      </c>
      <c r="U47" s="121">
        <v>8936</v>
      </c>
      <c r="V47" s="121">
        <f>+SUM(D47,M47)</f>
        <v>67203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2" t="str">
        <f>IF(+SUM(J47,S47)=0,"-",+SUM(J47,S47))</f>
        <v>-</v>
      </c>
      <c r="AC47" s="121">
        <f>+SUM(K47,T47)</f>
        <v>0</v>
      </c>
      <c r="AD47" s="121">
        <f>+SUM(L47,U47)</f>
        <v>67203</v>
      </c>
      <c r="AE47" s="121">
        <f>SUM(AF47,+AK47)</f>
        <v>0</v>
      </c>
      <c r="AF47" s="121">
        <f>SUM(AG47:AJ47)</f>
        <v>0</v>
      </c>
      <c r="AG47" s="121"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f>SUM(AN47,AS47,AW47,AX47,BD47)</f>
        <v>0</v>
      </c>
      <c r="AN47" s="121">
        <f>SUM(AO47:AR47)</f>
        <v>0</v>
      </c>
      <c r="AO47" s="121">
        <v>0</v>
      </c>
      <c r="AP47" s="121">
        <v>0</v>
      </c>
      <c r="AQ47" s="121">
        <v>0</v>
      </c>
      <c r="AR47" s="121">
        <v>0</v>
      </c>
      <c r="AS47" s="121">
        <f>SUM(AT47:AV47)</f>
        <v>0</v>
      </c>
      <c r="AT47" s="121">
        <v>0</v>
      </c>
      <c r="AU47" s="121">
        <v>0</v>
      </c>
      <c r="AV47" s="121">
        <v>0</v>
      </c>
      <c r="AW47" s="121">
        <v>0</v>
      </c>
      <c r="AX47" s="121">
        <f>SUM(AY47:BB47)</f>
        <v>0</v>
      </c>
      <c r="AY47" s="121">
        <v>0</v>
      </c>
      <c r="AZ47" s="121">
        <v>0</v>
      </c>
      <c r="BA47" s="121">
        <v>0</v>
      </c>
      <c r="BB47" s="121">
        <v>0</v>
      </c>
      <c r="BC47" s="121">
        <v>58267</v>
      </c>
      <c r="BD47" s="121">
        <v>0</v>
      </c>
      <c r="BE47" s="121">
        <v>0</v>
      </c>
      <c r="BF47" s="121">
        <f>SUM(AE47,+AM47,+BE47)</f>
        <v>0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0</v>
      </c>
      <c r="BO47" s="121">
        <f>SUM(BP47,BU47,BY47,BZ47,CF47)</f>
        <v>0</v>
      </c>
      <c r="BP47" s="121">
        <f>SUM(BQ47:BT47)</f>
        <v>0</v>
      </c>
      <c r="BQ47" s="121">
        <v>0</v>
      </c>
      <c r="BR47" s="121">
        <v>0</v>
      </c>
      <c r="BS47" s="121">
        <v>0</v>
      </c>
      <c r="BT47" s="121">
        <v>0</v>
      </c>
      <c r="BU47" s="121">
        <f>SUM(BV47:BX47)</f>
        <v>0</v>
      </c>
      <c r="BV47" s="121">
        <v>0</v>
      </c>
      <c r="BW47" s="121">
        <v>0</v>
      </c>
      <c r="BX47" s="121">
        <v>0</v>
      </c>
      <c r="BY47" s="121">
        <v>0</v>
      </c>
      <c r="BZ47" s="121">
        <f>SUM(CA47:CD47)</f>
        <v>0</v>
      </c>
      <c r="CA47" s="121">
        <v>0</v>
      </c>
      <c r="CB47" s="121">
        <v>0</v>
      </c>
      <c r="CC47" s="121">
        <v>0</v>
      </c>
      <c r="CD47" s="121">
        <v>0</v>
      </c>
      <c r="CE47" s="121">
        <v>8936</v>
      </c>
      <c r="CF47" s="121">
        <v>0</v>
      </c>
      <c r="CG47" s="121">
        <v>0</v>
      </c>
      <c r="CH47" s="121">
        <f>SUM(BG47,+BO47,+CG47)</f>
        <v>0</v>
      </c>
      <c r="CI47" s="121">
        <f>SUM(AE47,+BG47)</f>
        <v>0</v>
      </c>
      <c r="CJ47" s="121">
        <f>SUM(AF47,+BH47)</f>
        <v>0</v>
      </c>
      <c r="CK47" s="121">
        <f>SUM(AG47,+BI47)</f>
        <v>0</v>
      </c>
      <c r="CL47" s="121">
        <f>SUM(AH47,+BJ47)</f>
        <v>0</v>
      </c>
      <c r="CM47" s="121">
        <f>SUM(AI47,+BK47)</f>
        <v>0</v>
      </c>
      <c r="CN47" s="121">
        <f>SUM(AJ47,+BL47)</f>
        <v>0</v>
      </c>
      <c r="CO47" s="121">
        <f>SUM(AK47,+BM47)</f>
        <v>0</v>
      </c>
      <c r="CP47" s="121">
        <f>SUM(AL47,+BN47)</f>
        <v>0</v>
      </c>
      <c r="CQ47" s="121">
        <f>SUM(AM47,+BO47)</f>
        <v>0</v>
      </c>
      <c r="CR47" s="121">
        <f>SUM(AN47,+BP47)</f>
        <v>0</v>
      </c>
      <c r="CS47" s="121">
        <f>SUM(AO47,+BQ47)</f>
        <v>0</v>
      </c>
      <c r="CT47" s="121">
        <f>SUM(AP47,+BR47)</f>
        <v>0</v>
      </c>
      <c r="CU47" s="121">
        <f>SUM(AQ47,+BS47)</f>
        <v>0</v>
      </c>
      <c r="CV47" s="121">
        <f>SUM(AR47,+BT47)</f>
        <v>0</v>
      </c>
      <c r="CW47" s="121">
        <f>SUM(AS47,+BU47)</f>
        <v>0</v>
      </c>
      <c r="CX47" s="121">
        <f>SUM(AT47,+BV47)</f>
        <v>0</v>
      </c>
      <c r="CY47" s="121">
        <f>SUM(AU47,+BW47)</f>
        <v>0</v>
      </c>
      <c r="CZ47" s="121">
        <f>SUM(AV47,+BX47)</f>
        <v>0</v>
      </c>
      <c r="DA47" s="121">
        <f>SUM(AW47,+BY47)</f>
        <v>0</v>
      </c>
      <c r="DB47" s="121">
        <f>SUM(AX47,+BZ47)</f>
        <v>0</v>
      </c>
      <c r="DC47" s="121">
        <f>SUM(AY47,+CA47)</f>
        <v>0</v>
      </c>
      <c r="DD47" s="121">
        <f>SUM(AZ47,+CB47)</f>
        <v>0</v>
      </c>
      <c r="DE47" s="121">
        <f>SUM(BA47,+CC47)</f>
        <v>0</v>
      </c>
      <c r="DF47" s="121">
        <f>SUM(BB47,+CD47)</f>
        <v>0</v>
      </c>
      <c r="DG47" s="121">
        <f>SUM(BC47,+CE47)</f>
        <v>67203</v>
      </c>
      <c r="DH47" s="121">
        <f>SUM(BD47,+CF47)</f>
        <v>0</v>
      </c>
      <c r="DI47" s="121">
        <f>SUM(BE47,+CG47)</f>
        <v>0</v>
      </c>
      <c r="DJ47" s="121">
        <f>SUM(BF47,+CH47)</f>
        <v>0</v>
      </c>
    </row>
    <row r="48" spans="1:114" s="136" customFormat="1" ht="13.5" customHeight="1" x14ac:dyDescent="0.15">
      <c r="A48" s="119" t="s">
        <v>14</v>
      </c>
      <c r="B48" s="120" t="s">
        <v>438</v>
      </c>
      <c r="C48" s="119" t="s">
        <v>439</v>
      </c>
      <c r="D48" s="121">
        <f>SUM(E48,+L48)</f>
        <v>79124</v>
      </c>
      <c r="E48" s="121">
        <f>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2" t="s">
        <v>466</v>
      </c>
      <c r="K48" s="121">
        <v>0</v>
      </c>
      <c r="L48" s="121">
        <v>79124</v>
      </c>
      <c r="M48" s="121">
        <f>SUM(N48,+U48)</f>
        <v>33398</v>
      </c>
      <c r="N48" s="121">
        <f>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2" t="s">
        <v>466</v>
      </c>
      <c r="T48" s="121">
        <v>0</v>
      </c>
      <c r="U48" s="121">
        <v>33398</v>
      </c>
      <c r="V48" s="121">
        <f>+SUM(D48,M48)</f>
        <v>112522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2" t="str">
        <f>IF(+SUM(J48,S48)=0,"-",+SUM(J48,S48))</f>
        <v>-</v>
      </c>
      <c r="AC48" s="121">
        <f>+SUM(K48,T48)</f>
        <v>0</v>
      </c>
      <c r="AD48" s="121">
        <f>+SUM(L48,U48)</f>
        <v>112522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f>SUM(AN48,AS48,AW48,AX48,BD48)</f>
        <v>0</v>
      </c>
      <c r="AN48" s="121">
        <f>SUM(AO48:AR48)</f>
        <v>0</v>
      </c>
      <c r="AO48" s="121">
        <v>0</v>
      </c>
      <c r="AP48" s="121">
        <v>0</v>
      </c>
      <c r="AQ48" s="121">
        <v>0</v>
      </c>
      <c r="AR48" s="121">
        <v>0</v>
      </c>
      <c r="AS48" s="121">
        <f>SUM(AT48:AV48)</f>
        <v>0</v>
      </c>
      <c r="AT48" s="121">
        <v>0</v>
      </c>
      <c r="AU48" s="121">
        <v>0</v>
      </c>
      <c r="AV48" s="121">
        <v>0</v>
      </c>
      <c r="AW48" s="121">
        <v>0</v>
      </c>
      <c r="AX48" s="121">
        <f>SUM(AY48:BB48)</f>
        <v>0</v>
      </c>
      <c r="AY48" s="121">
        <v>0</v>
      </c>
      <c r="AZ48" s="121">
        <v>0</v>
      </c>
      <c r="BA48" s="121">
        <v>0</v>
      </c>
      <c r="BB48" s="121">
        <v>0</v>
      </c>
      <c r="BC48" s="121">
        <v>79124</v>
      </c>
      <c r="BD48" s="121">
        <v>0</v>
      </c>
      <c r="BE48" s="121">
        <v>0</v>
      </c>
      <c r="BF48" s="121">
        <f>SUM(AE48,+AM48,+BE48)</f>
        <v>0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0</v>
      </c>
      <c r="BO48" s="121">
        <f>SUM(BP48,BU48,BY48,BZ48,CF48)</f>
        <v>0</v>
      </c>
      <c r="BP48" s="121">
        <f>SUM(BQ48:BT48)</f>
        <v>0</v>
      </c>
      <c r="BQ48" s="121">
        <v>0</v>
      </c>
      <c r="BR48" s="121">
        <v>0</v>
      </c>
      <c r="BS48" s="121">
        <v>0</v>
      </c>
      <c r="BT48" s="121">
        <v>0</v>
      </c>
      <c r="BU48" s="121">
        <f>SUM(BV48:BX48)</f>
        <v>0</v>
      </c>
      <c r="BV48" s="121">
        <v>0</v>
      </c>
      <c r="BW48" s="121">
        <v>0</v>
      </c>
      <c r="BX48" s="121">
        <v>0</v>
      </c>
      <c r="BY48" s="121">
        <v>0</v>
      </c>
      <c r="BZ48" s="121">
        <f>SUM(CA48:CD48)</f>
        <v>0</v>
      </c>
      <c r="CA48" s="121">
        <v>0</v>
      </c>
      <c r="CB48" s="121">
        <v>0</v>
      </c>
      <c r="CC48" s="121">
        <v>0</v>
      </c>
      <c r="CD48" s="121">
        <v>0</v>
      </c>
      <c r="CE48" s="121">
        <v>33398</v>
      </c>
      <c r="CF48" s="121">
        <v>0</v>
      </c>
      <c r="CG48" s="121">
        <v>0</v>
      </c>
      <c r="CH48" s="121">
        <f>SUM(BG48,+BO48,+CG48)</f>
        <v>0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0</v>
      </c>
      <c r="CQ48" s="121">
        <f>SUM(AM48,+BO48)</f>
        <v>0</v>
      </c>
      <c r="CR48" s="121">
        <f>SUM(AN48,+BP48)</f>
        <v>0</v>
      </c>
      <c r="CS48" s="121">
        <f>SUM(AO48,+BQ48)</f>
        <v>0</v>
      </c>
      <c r="CT48" s="121">
        <f>SUM(AP48,+BR48)</f>
        <v>0</v>
      </c>
      <c r="CU48" s="121">
        <f>SUM(AQ48,+BS48)</f>
        <v>0</v>
      </c>
      <c r="CV48" s="121">
        <f>SUM(AR48,+BT48)</f>
        <v>0</v>
      </c>
      <c r="CW48" s="121">
        <f>SUM(AS48,+BU48)</f>
        <v>0</v>
      </c>
      <c r="CX48" s="121">
        <f>SUM(AT48,+BV48)</f>
        <v>0</v>
      </c>
      <c r="CY48" s="121">
        <f>SUM(AU48,+BW48)</f>
        <v>0</v>
      </c>
      <c r="CZ48" s="121">
        <f>SUM(AV48,+BX48)</f>
        <v>0</v>
      </c>
      <c r="DA48" s="121">
        <f>SUM(AW48,+BY48)</f>
        <v>0</v>
      </c>
      <c r="DB48" s="121">
        <f>SUM(AX48,+BZ48)</f>
        <v>0</v>
      </c>
      <c r="DC48" s="121">
        <f>SUM(AY48,+CA48)</f>
        <v>0</v>
      </c>
      <c r="DD48" s="121">
        <f>SUM(AZ48,+CB48)</f>
        <v>0</v>
      </c>
      <c r="DE48" s="121">
        <f>SUM(BA48,+CC48)</f>
        <v>0</v>
      </c>
      <c r="DF48" s="121">
        <f>SUM(BB48,+CD48)</f>
        <v>0</v>
      </c>
      <c r="DG48" s="121">
        <f>SUM(BC48,+CE48)</f>
        <v>112522</v>
      </c>
      <c r="DH48" s="121">
        <f>SUM(BD48,+CF48)</f>
        <v>0</v>
      </c>
      <c r="DI48" s="121">
        <f>SUM(BE48,+CG48)</f>
        <v>0</v>
      </c>
      <c r="DJ48" s="121">
        <f>SUM(BF48,+CH48)</f>
        <v>0</v>
      </c>
    </row>
    <row r="49" spans="1:114" s="136" customFormat="1" ht="13.5" customHeight="1" x14ac:dyDescent="0.15">
      <c r="A49" s="119" t="s">
        <v>14</v>
      </c>
      <c r="B49" s="120" t="s">
        <v>440</v>
      </c>
      <c r="C49" s="119" t="s">
        <v>441</v>
      </c>
      <c r="D49" s="121">
        <f>SUM(E49,+L49)</f>
        <v>192870</v>
      </c>
      <c r="E49" s="121">
        <f>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2" t="s">
        <v>466</v>
      </c>
      <c r="K49" s="121">
        <v>0</v>
      </c>
      <c r="L49" s="121">
        <v>192870</v>
      </c>
      <c r="M49" s="121">
        <f>SUM(N49,+U49)</f>
        <v>20796</v>
      </c>
      <c r="N49" s="121">
        <f>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2" t="s">
        <v>466</v>
      </c>
      <c r="T49" s="121">
        <v>0</v>
      </c>
      <c r="U49" s="121">
        <v>20796</v>
      </c>
      <c r="V49" s="121">
        <f>+SUM(D49,M49)</f>
        <v>213666</v>
      </c>
      <c r="W49" s="121">
        <f>+SUM(E49,N49)</f>
        <v>0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2" t="str">
        <f>IF(+SUM(J49,S49)=0,"-",+SUM(J49,S49))</f>
        <v>-</v>
      </c>
      <c r="AC49" s="121">
        <f>+SUM(K49,T49)</f>
        <v>0</v>
      </c>
      <c r="AD49" s="121">
        <f>+SUM(L49,U49)</f>
        <v>213666</v>
      </c>
      <c r="AE49" s="121">
        <f>SUM(AF49,+AK49)</f>
        <v>0</v>
      </c>
      <c r="AF49" s="121">
        <f>SUM(AG49:AJ49)</f>
        <v>0</v>
      </c>
      <c r="AG49" s="121"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43873</v>
      </c>
      <c r="AM49" s="121">
        <f>SUM(AN49,AS49,AW49,AX49,BD49)</f>
        <v>0</v>
      </c>
      <c r="AN49" s="121">
        <f>SUM(AO49:AR49)</f>
        <v>0</v>
      </c>
      <c r="AO49" s="121">
        <v>0</v>
      </c>
      <c r="AP49" s="121">
        <v>0</v>
      </c>
      <c r="AQ49" s="121">
        <v>0</v>
      </c>
      <c r="AR49" s="121">
        <v>0</v>
      </c>
      <c r="AS49" s="121">
        <f>SUM(AT49:AV49)</f>
        <v>0</v>
      </c>
      <c r="AT49" s="121">
        <v>0</v>
      </c>
      <c r="AU49" s="121">
        <v>0</v>
      </c>
      <c r="AV49" s="121">
        <v>0</v>
      </c>
      <c r="AW49" s="121">
        <v>0</v>
      </c>
      <c r="AX49" s="121">
        <f>SUM(AY49:BB49)</f>
        <v>0</v>
      </c>
      <c r="AY49" s="121">
        <v>0</v>
      </c>
      <c r="AZ49" s="121">
        <v>0</v>
      </c>
      <c r="BA49" s="121">
        <v>0</v>
      </c>
      <c r="BB49" s="121">
        <v>0</v>
      </c>
      <c r="BC49" s="121">
        <v>148997</v>
      </c>
      <c r="BD49" s="121">
        <v>0</v>
      </c>
      <c r="BE49" s="121">
        <v>0</v>
      </c>
      <c r="BF49" s="121">
        <f>SUM(AE49,+AM49,+BE49)</f>
        <v>0</v>
      </c>
      <c r="BG49" s="121">
        <f>SUM(BH49,+BM49)</f>
        <v>0</v>
      </c>
      <c r="BH49" s="121">
        <f>SUM(BI49:BL49)</f>
        <v>0</v>
      </c>
      <c r="BI49" s="121">
        <v>0</v>
      </c>
      <c r="BJ49" s="121">
        <v>0</v>
      </c>
      <c r="BK49" s="121">
        <v>0</v>
      </c>
      <c r="BL49" s="121">
        <v>0</v>
      </c>
      <c r="BM49" s="121">
        <v>0</v>
      </c>
      <c r="BN49" s="121">
        <v>5956</v>
      </c>
      <c r="BO49" s="121">
        <f>SUM(BP49,BU49,BY49,BZ49,CF49)</f>
        <v>0</v>
      </c>
      <c r="BP49" s="121">
        <f>SUM(BQ49:BT49)</f>
        <v>0</v>
      </c>
      <c r="BQ49" s="121">
        <v>0</v>
      </c>
      <c r="BR49" s="121">
        <v>0</v>
      </c>
      <c r="BS49" s="121">
        <v>0</v>
      </c>
      <c r="BT49" s="121">
        <v>0</v>
      </c>
      <c r="BU49" s="121">
        <f>SUM(BV49:BX49)</f>
        <v>0</v>
      </c>
      <c r="BV49" s="121">
        <v>0</v>
      </c>
      <c r="BW49" s="121">
        <v>0</v>
      </c>
      <c r="BX49" s="121">
        <v>0</v>
      </c>
      <c r="BY49" s="121">
        <v>0</v>
      </c>
      <c r="BZ49" s="121">
        <f>SUM(CA49:CD49)</f>
        <v>0</v>
      </c>
      <c r="CA49" s="121">
        <v>0</v>
      </c>
      <c r="CB49" s="121">
        <v>0</v>
      </c>
      <c r="CC49" s="121">
        <v>0</v>
      </c>
      <c r="CD49" s="121">
        <v>0</v>
      </c>
      <c r="CE49" s="121">
        <v>14840</v>
      </c>
      <c r="CF49" s="121">
        <v>0</v>
      </c>
      <c r="CG49" s="121">
        <v>0</v>
      </c>
      <c r="CH49" s="121">
        <f>SUM(BG49,+BO49,+CG49)</f>
        <v>0</v>
      </c>
      <c r="CI49" s="121">
        <f>SUM(AE49,+BG49)</f>
        <v>0</v>
      </c>
      <c r="CJ49" s="121">
        <f>SUM(AF49,+BH49)</f>
        <v>0</v>
      </c>
      <c r="CK49" s="121">
        <f>SUM(AG49,+BI49)</f>
        <v>0</v>
      </c>
      <c r="CL49" s="121">
        <f>SUM(AH49,+BJ49)</f>
        <v>0</v>
      </c>
      <c r="CM49" s="121">
        <f>SUM(AI49,+BK49)</f>
        <v>0</v>
      </c>
      <c r="CN49" s="121">
        <f>SUM(AJ49,+BL49)</f>
        <v>0</v>
      </c>
      <c r="CO49" s="121">
        <f>SUM(AK49,+BM49)</f>
        <v>0</v>
      </c>
      <c r="CP49" s="121">
        <f>SUM(AL49,+BN49)</f>
        <v>49829</v>
      </c>
      <c r="CQ49" s="121">
        <f>SUM(AM49,+BO49)</f>
        <v>0</v>
      </c>
      <c r="CR49" s="121">
        <f>SUM(AN49,+BP49)</f>
        <v>0</v>
      </c>
      <c r="CS49" s="121">
        <f>SUM(AO49,+BQ49)</f>
        <v>0</v>
      </c>
      <c r="CT49" s="121">
        <f>SUM(AP49,+BR49)</f>
        <v>0</v>
      </c>
      <c r="CU49" s="121">
        <f>SUM(AQ49,+BS49)</f>
        <v>0</v>
      </c>
      <c r="CV49" s="121">
        <f>SUM(AR49,+BT49)</f>
        <v>0</v>
      </c>
      <c r="CW49" s="121">
        <f>SUM(AS49,+BU49)</f>
        <v>0</v>
      </c>
      <c r="CX49" s="121">
        <f>SUM(AT49,+BV49)</f>
        <v>0</v>
      </c>
      <c r="CY49" s="121">
        <f>SUM(AU49,+BW49)</f>
        <v>0</v>
      </c>
      <c r="CZ49" s="121">
        <f>SUM(AV49,+BX49)</f>
        <v>0</v>
      </c>
      <c r="DA49" s="121">
        <f>SUM(AW49,+BY49)</f>
        <v>0</v>
      </c>
      <c r="DB49" s="121">
        <f>SUM(AX49,+BZ49)</f>
        <v>0</v>
      </c>
      <c r="DC49" s="121">
        <f>SUM(AY49,+CA49)</f>
        <v>0</v>
      </c>
      <c r="DD49" s="121">
        <f>SUM(AZ49,+CB49)</f>
        <v>0</v>
      </c>
      <c r="DE49" s="121">
        <f>SUM(BA49,+CC49)</f>
        <v>0</v>
      </c>
      <c r="DF49" s="121">
        <f>SUM(BB49,+CD49)</f>
        <v>0</v>
      </c>
      <c r="DG49" s="121">
        <f>SUM(BC49,+CE49)</f>
        <v>163837</v>
      </c>
      <c r="DH49" s="121">
        <f>SUM(BD49,+CF49)</f>
        <v>0</v>
      </c>
      <c r="DI49" s="121">
        <f>SUM(BE49,+CG49)</f>
        <v>0</v>
      </c>
      <c r="DJ49" s="121">
        <f>SUM(BF49,+CH49)</f>
        <v>0</v>
      </c>
    </row>
    <row r="50" spans="1:114" s="136" customFormat="1" ht="13.5" customHeight="1" x14ac:dyDescent="0.15">
      <c r="A50" s="119" t="s">
        <v>14</v>
      </c>
      <c r="B50" s="120" t="s">
        <v>442</v>
      </c>
      <c r="C50" s="119" t="s">
        <v>443</v>
      </c>
      <c r="D50" s="121">
        <f>SUM(E50,+L50)</f>
        <v>131647</v>
      </c>
      <c r="E50" s="121">
        <f>SUM(F50:I50,K50)</f>
        <v>28791</v>
      </c>
      <c r="F50" s="121">
        <v>0</v>
      </c>
      <c r="G50" s="121">
        <v>0</v>
      </c>
      <c r="H50" s="121">
        <v>0</v>
      </c>
      <c r="I50" s="121">
        <v>27442</v>
      </c>
      <c r="J50" s="122" t="s">
        <v>466</v>
      </c>
      <c r="K50" s="121">
        <v>1349</v>
      </c>
      <c r="L50" s="121">
        <v>102856</v>
      </c>
      <c r="M50" s="121">
        <f>SUM(N50,+U50)</f>
        <v>14328</v>
      </c>
      <c r="N50" s="121">
        <f>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2" t="s">
        <v>466</v>
      </c>
      <c r="T50" s="121">
        <v>0</v>
      </c>
      <c r="U50" s="121">
        <v>14328</v>
      </c>
      <c r="V50" s="121">
        <f>+SUM(D50,M50)</f>
        <v>145975</v>
      </c>
      <c r="W50" s="121">
        <f>+SUM(E50,N50)</f>
        <v>28791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27442</v>
      </c>
      <c r="AB50" s="122" t="str">
        <f>IF(+SUM(J50,S50)=0,"-",+SUM(J50,S50))</f>
        <v>-</v>
      </c>
      <c r="AC50" s="121">
        <f>+SUM(K50,T50)</f>
        <v>1349</v>
      </c>
      <c r="AD50" s="121">
        <f>+SUM(L50,U50)</f>
        <v>117184</v>
      </c>
      <c r="AE50" s="121">
        <f>SUM(AF50,+AK50)</f>
        <v>0</v>
      </c>
      <c r="AF50" s="121">
        <f>SUM(AG50:AJ50)</f>
        <v>0</v>
      </c>
      <c r="AG50" s="121"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f>SUM(AN50,AS50,AW50,AX50,BD50)</f>
        <v>0</v>
      </c>
      <c r="AN50" s="121">
        <f>SUM(AO50:AR50)</f>
        <v>0</v>
      </c>
      <c r="AO50" s="121">
        <v>0</v>
      </c>
      <c r="AP50" s="121">
        <v>0</v>
      </c>
      <c r="AQ50" s="121">
        <v>0</v>
      </c>
      <c r="AR50" s="121">
        <v>0</v>
      </c>
      <c r="AS50" s="121">
        <f>SUM(AT50:AV50)</f>
        <v>0</v>
      </c>
      <c r="AT50" s="121">
        <v>0</v>
      </c>
      <c r="AU50" s="121">
        <v>0</v>
      </c>
      <c r="AV50" s="121">
        <v>0</v>
      </c>
      <c r="AW50" s="121">
        <v>0</v>
      </c>
      <c r="AX50" s="121">
        <f>SUM(AY50:BB50)</f>
        <v>0</v>
      </c>
      <c r="AY50" s="121">
        <v>0</v>
      </c>
      <c r="AZ50" s="121">
        <v>0</v>
      </c>
      <c r="BA50" s="121">
        <v>0</v>
      </c>
      <c r="BB50" s="121">
        <v>0</v>
      </c>
      <c r="BC50" s="121">
        <v>131647</v>
      </c>
      <c r="BD50" s="121">
        <v>0</v>
      </c>
      <c r="BE50" s="121">
        <v>0</v>
      </c>
      <c r="BF50" s="121">
        <f>SUM(AE50,+AM50,+BE50)</f>
        <v>0</v>
      </c>
      <c r="BG50" s="121">
        <f>SUM(BH50,+BM50)</f>
        <v>0</v>
      </c>
      <c r="BH50" s="121">
        <f>SUM(BI50:BL50)</f>
        <v>0</v>
      </c>
      <c r="BI50" s="121">
        <v>0</v>
      </c>
      <c r="BJ50" s="121">
        <v>0</v>
      </c>
      <c r="BK50" s="121">
        <v>0</v>
      </c>
      <c r="BL50" s="121">
        <v>0</v>
      </c>
      <c r="BM50" s="121">
        <v>0</v>
      </c>
      <c r="BN50" s="121">
        <v>0</v>
      </c>
      <c r="BO50" s="121">
        <f>SUM(BP50,BU50,BY50,BZ50,CF50)</f>
        <v>0</v>
      </c>
      <c r="BP50" s="121">
        <f>SUM(BQ50:BT50)</f>
        <v>0</v>
      </c>
      <c r="BQ50" s="121">
        <v>0</v>
      </c>
      <c r="BR50" s="121">
        <v>0</v>
      </c>
      <c r="BS50" s="121">
        <v>0</v>
      </c>
      <c r="BT50" s="121">
        <v>0</v>
      </c>
      <c r="BU50" s="121">
        <f>SUM(BV50:BX50)</f>
        <v>0</v>
      </c>
      <c r="BV50" s="121">
        <v>0</v>
      </c>
      <c r="BW50" s="121">
        <v>0</v>
      </c>
      <c r="BX50" s="121">
        <v>0</v>
      </c>
      <c r="BY50" s="121">
        <v>0</v>
      </c>
      <c r="BZ50" s="121">
        <f>SUM(CA50:CD50)</f>
        <v>0</v>
      </c>
      <c r="CA50" s="121">
        <v>0</v>
      </c>
      <c r="CB50" s="121">
        <v>0</v>
      </c>
      <c r="CC50" s="121">
        <v>0</v>
      </c>
      <c r="CD50" s="121">
        <v>0</v>
      </c>
      <c r="CE50" s="121">
        <v>14328</v>
      </c>
      <c r="CF50" s="121">
        <v>0</v>
      </c>
      <c r="CG50" s="121">
        <v>0</v>
      </c>
      <c r="CH50" s="121">
        <f>SUM(BG50,+BO50,+CG50)</f>
        <v>0</v>
      </c>
      <c r="CI50" s="121">
        <f>SUM(AE50,+BG50)</f>
        <v>0</v>
      </c>
      <c r="CJ50" s="121">
        <f>SUM(AF50,+BH50)</f>
        <v>0</v>
      </c>
      <c r="CK50" s="121">
        <f>SUM(AG50,+BI50)</f>
        <v>0</v>
      </c>
      <c r="CL50" s="121">
        <f>SUM(AH50,+BJ50)</f>
        <v>0</v>
      </c>
      <c r="CM50" s="121">
        <f>SUM(AI50,+BK50)</f>
        <v>0</v>
      </c>
      <c r="CN50" s="121">
        <f>SUM(AJ50,+BL50)</f>
        <v>0</v>
      </c>
      <c r="CO50" s="121">
        <f>SUM(AK50,+BM50)</f>
        <v>0</v>
      </c>
      <c r="CP50" s="121">
        <f>SUM(AL50,+BN50)</f>
        <v>0</v>
      </c>
      <c r="CQ50" s="121">
        <f>SUM(AM50,+BO50)</f>
        <v>0</v>
      </c>
      <c r="CR50" s="121">
        <f>SUM(AN50,+BP50)</f>
        <v>0</v>
      </c>
      <c r="CS50" s="121">
        <f>SUM(AO50,+BQ50)</f>
        <v>0</v>
      </c>
      <c r="CT50" s="121">
        <f>SUM(AP50,+BR50)</f>
        <v>0</v>
      </c>
      <c r="CU50" s="121">
        <f>SUM(AQ50,+BS50)</f>
        <v>0</v>
      </c>
      <c r="CV50" s="121">
        <f>SUM(AR50,+BT50)</f>
        <v>0</v>
      </c>
      <c r="CW50" s="121">
        <f>SUM(AS50,+BU50)</f>
        <v>0</v>
      </c>
      <c r="CX50" s="121">
        <f>SUM(AT50,+BV50)</f>
        <v>0</v>
      </c>
      <c r="CY50" s="121">
        <f>SUM(AU50,+BW50)</f>
        <v>0</v>
      </c>
      <c r="CZ50" s="121">
        <f>SUM(AV50,+BX50)</f>
        <v>0</v>
      </c>
      <c r="DA50" s="121">
        <f>SUM(AW50,+BY50)</f>
        <v>0</v>
      </c>
      <c r="DB50" s="121">
        <f>SUM(AX50,+BZ50)</f>
        <v>0</v>
      </c>
      <c r="DC50" s="121">
        <f>SUM(AY50,+CA50)</f>
        <v>0</v>
      </c>
      <c r="DD50" s="121">
        <f>SUM(AZ50,+CB50)</f>
        <v>0</v>
      </c>
      <c r="DE50" s="121">
        <f>SUM(BA50,+CC50)</f>
        <v>0</v>
      </c>
      <c r="DF50" s="121">
        <f>SUM(BB50,+CD50)</f>
        <v>0</v>
      </c>
      <c r="DG50" s="121">
        <f>SUM(BC50,+CE50)</f>
        <v>145975</v>
      </c>
      <c r="DH50" s="121">
        <f>SUM(BD50,+CF50)</f>
        <v>0</v>
      </c>
      <c r="DI50" s="121">
        <f>SUM(BE50,+CG50)</f>
        <v>0</v>
      </c>
      <c r="DJ50" s="121">
        <f>SUM(BF50,+CH50)</f>
        <v>0</v>
      </c>
    </row>
    <row r="51" spans="1:114" s="136" customFormat="1" ht="13.5" customHeight="1" x14ac:dyDescent="0.15">
      <c r="A51" s="119" t="s">
        <v>14</v>
      </c>
      <c r="B51" s="120" t="s">
        <v>444</v>
      </c>
      <c r="C51" s="119" t="s">
        <v>445</v>
      </c>
      <c r="D51" s="121">
        <f>SUM(E51,+L51)</f>
        <v>137557</v>
      </c>
      <c r="E51" s="121">
        <f>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2" t="s">
        <v>466</v>
      </c>
      <c r="K51" s="121">
        <v>0</v>
      </c>
      <c r="L51" s="121">
        <v>137557</v>
      </c>
      <c r="M51" s="121">
        <f>SUM(N51,+U51)</f>
        <v>8103</v>
      </c>
      <c r="N51" s="121">
        <f>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2" t="s">
        <v>466</v>
      </c>
      <c r="T51" s="121">
        <v>0</v>
      </c>
      <c r="U51" s="121">
        <v>8103</v>
      </c>
      <c r="V51" s="121">
        <f>+SUM(D51,M51)</f>
        <v>145660</v>
      </c>
      <c r="W51" s="121">
        <f>+SUM(E51,N51)</f>
        <v>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2" t="str">
        <f>IF(+SUM(J51,S51)=0,"-",+SUM(J51,S51))</f>
        <v>-</v>
      </c>
      <c r="AC51" s="121">
        <f>+SUM(K51,T51)</f>
        <v>0</v>
      </c>
      <c r="AD51" s="121">
        <f>+SUM(L51,U51)</f>
        <v>145660</v>
      </c>
      <c r="AE51" s="121">
        <f>SUM(AF51,+AK51)</f>
        <v>0</v>
      </c>
      <c r="AF51" s="121">
        <f>SUM(AG51:AJ51)</f>
        <v>0</v>
      </c>
      <c r="AG51" s="121"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f>SUM(AN51,AS51,AW51,AX51,BD51)</f>
        <v>0</v>
      </c>
      <c r="AN51" s="121">
        <f>SUM(AO51:AR51)</f>
        <v>0</v>
      </c>
      <c r="AO51" s="121">
        <v>0</v>
      </c>
      <c r="AP51" s="121">
        <v>0</v>
      </c>
      <c r="AQ51" s="121">
        <v>0</v>
      </c>
      <c r="AR51" s="121">
        <v>0</v>
      </c>
      <c r="AS51" s="121">
        <f>SUM(AT51:AV51)</f>
        <v>0</v>
      </c>
      <c r="AT51" s="121">
        <v>0</v>
      </c>
      <c r="AU51" s="121">
        <v>0</v>
      </c>
      <c r="AV51" s="121">
        <v>0</v>
      </c>
      <c r="AW51" s="121">
        <v>0</v>
      </c>
      <c r="AX51" s="121">
        <f>SUM(AY51:BB51)</f>
        <v>0</v>
      </c>
      <c r="AY51" s="121">
        <v>0</v>
      </c>
      <c r="AZ51" s="121">
        <v>0</v>
      </c>
      <c r="BA51" s="121">
        <v>0</v>
      </c>
      <c r="BB51" s="121">
        <v>0</v>
      </c>
      <c r="BC51" s="121">
        <v>137557</v>
      </c>
      <c r="BD51" s="121">
        <v>0</v>
      </c>
      <c r="BE51" s="121">
        <v>0</v>
      </c>
      <c r="BF51" s="121">
        <f>SUM(AE51,+AM51,+BE51)</f>
        <v>0</v>
      </c>
      <c r="BG51" s="121">
        <f>SUM(BH51,+BM51)</f>
        <v>0</v>
      </c>
      <c r="BH51" s="121">
        <f>SUM(BI51:BL51)</f>
        <v>0</v>
      </c>
      <c r="BI51" s="121">
        <v>0</v>
      </c>
      <c r="BJ51" s="121">
        <v>0</v>
      </c>
      <c r="BK51" s="121">
        <v>0</v>
      </c>
      <c r="BL51" s="121">
        <v>0</v>
      </c>
      <c r="BM51" s="121">
        <v>0</v>
      </c>
      <c r="BN51" s="121">
        <v>0</v>
      </c>
      <c r="BO51" s="121">
        <f>SUM(BP51,BU51,BY51,BZ51,CF51)</f>
        <v>0</v>
      </c>
      <c r="BP51" s="121">
        <f>SUM(BQ51:BT51)</f>
        <v>0</v>
      </c>
      <c r="BQ51" s="121">
        <v>0</v>
      </c>
      <c r="BR51" s="121">
        <v>0</v>
      </c>
      <c r="BS51" s="121">
        <v>0</v>
      </c>
      <c r="BT51" s="121">
        <v>0</v>
      </c>
      <c r="BU51" s="121">
        <f>SUM(BV51:BX51)</f>
        <v>0</v>
      </c>
      <c r="BV51" s="121">
        <v>0</v>
      </c>
      <c r="BW51" s="121">
        <v>0</v>
      </c>
      <c r="BX51" s="121">
        <v>0</v>
      </c>
      <c r="BY51" s="121">
        <v>0</v>
      </c>
      <c r="BZ51" s="121">
        <f>SUM(CA51:CD51)</f>
        <v>0</v>
      </c>
      <c r="CA51" s="121">
        <v>0</v>
      </c>
      <c r="CB51" s="121">
        <v>0</v>
      </c>
      <c r="CC51" s="121">
        <v>0</v>
      </c>
      <c r="CD51" s="121">
        <v>0</v>
      </c>
      <c r="CE51" s="121">
        <v>8103</v>
      </c>
      <c r="CF51" s="121">
        <v>0</v>
      </c>
      <c r="CG51" s="121">
        <v>0</v>
      </c>
      <c r="CH51" s="121">
        <f>SUM(BG51,+BO51,+CG51)</f>
        <v>0</v>
      </c>
      <c r="CI51" s="121">
        <f>SUM(AE51,+BG51)</f>
        <v>0</v>
      </c>
      <c r="CJ51" s="121">
        <f>SUM(AF51,+BH51)</f>
        <v>0</v>
      </c>
      <c r="CK51" s="121">
        <f>SUM(AG51,+BI51)</f>
        <v>0</v>
      </c>
      <c r="CL51" s="121">
        <f>SUM(AH51,+BJ51)</f>
        <v>0</v>
      </c>
      <c r="CM51" s="121">
        <f>SUM(AI51,+BK51)</f>
        <v>0</v>
      </c>
      <c r="CN51" s="121">
        <f>SUM(AJ51,+BL51)</f>
        <v>0</v>
      </c>
      <c r="CO51" s="121">
        <f>SUM(AK51,+BM51)</f>
        <v>0</v>
      </c>
      <c r="CP51" s="121">
        <f>SUM(AL51,+BN51)</f>
        <v>0</v>
      </c>
      <c r="CQ51" s="121">
        <f>SUM(AM51,+BO51)</f>
        <v>0</v>
      </c>
      <c r="CR51" s="121">
        <f>SUM(AN51,+BP51)</f>
        <v>0</v>
      </c>
      <c r="CS51" s="121">
        <f>SUM(AO51,+BQ51)</f>
        <v>0</v>
      </c>
      <c r="CT51" s="121">
        <f>SUM(AP51,+BR51)</f>
        <v>0</v>
      </c>
      <c r="CU51" s="121">
        <f>SUM(AQ51,+BS51)</f>
        <v>0</v>
      </c>
      <c r="CV51" s="121">
        <f>SUM(AR51,+BT51)</f>
        <v>0</v>
      </c>
      <c r="CW51" s="121">
        <f>SUM(AS51,+BU51)</f>
        <v>0</v>
      </c>
      <c r="CX51" s="121">
        <f>SUM(AT51,+BV51)</f>
        <v>0</v>
      </c>
      <c r="CY51" s="121">
        <f>SUM(AU51,+BW51)</f>
        <v>0</v>
      </c>
      <c r="CZ51" s="121">
        <f>SUM(AV51,+BX51)</f>
        <v>0</v>
      </c>
      <c r="DA51" s="121">
        <f>SUM(AW51,+BY51)</f>
        <v>0</v>
      </c>
      <c r="DB51" s="121">
        <f>SUM(AX51,+BZ51)</f>
        <v>0</v>
      </c>
      <c r="DC51" s="121">
        <f>SUM(AY51,+CA51)</f>
        <v>0</v>
      </c>
      <c r="DD51" s="121">
        <f>SUM(AZ51,+CB51)</f>
        <v>0</v>
      </c>
      <c r="DE51" s="121">
        <f>SUM(BA51,+CC51)</f>
        <v>0</v>
      </c>
      <c r="DF51" s="121">
        <f>SUM(BB51,+CD51)</f>
        <v>0</v>
      </c>
      <c r="DG51" s="121">
        <f>SUM(BC51,+CE51)</f>
        <v>145660</v>
      </c>
      <c r="DH51" s="121">
        <f>SUM(BD51,+CF51)</f>
        <v>0</v>
      </c>
      <c r="DI51" s="121">
        <f>SUM(BE51,+CG51)</f>
        <v>0</v>
      </c>
      <c r="DJ51" s="121">
        <f>SUM(BF51,+CH51)</f>
        <v>0</v>
      </c>
    </row>
    <row r="52" spans="1:114" s="136" customFormat="1" ht="13.5" customHeight="1" x14ac:dyDescent="0.15">
      <c r="A52" s="119" t="s">
        <v>14</v>
      </c>
      <c r="B52" s="120" t="s">
        <v>446</v>
      </c>
      <c r="C52" s="119" t="s">
        <v>447</v>
      </c>
      <c r="D52" s="121">
        <f>SUM(E52,+L52)</f>
        <v>205401</v>
      </c>
      <c r="E52" s="121">
        <f>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2" t="s">
        <v>466</v>
      </c>
      <c r="K52" s="121">
        <v>0</v>
      </c>
      <c r="L52" s="121">
        <v>205401</v>
      </c>
      <c r="M52" s="121">
        <f>SUM(N52,+U52)</f>
        <v>35601</v>
      </c>
      <c r="N52" s="121">
        <f>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2" t="s">
        <v>466</v>
      </c>
      <c r="T52" s="121">
        <v>0</v>
      </c>
      <c r="U52" s="121">
        <v>35601</v>
      </c>
      <c r="V52" s="121">
        <f>+SUM(D52,M52)</f>
        <v>241002</v>
      </c>
      <c r="W52" s="121">
        <f>+SUM(E52,N52)</f>
        <v>0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2" t="str">
        <f>IF(+SUM(J52,S52)=0,"-",+SUM(J52,S52))</f>
        <v>-</v>
      </c>
      <c r="AC52" s="121">
        <f>+SUM(K52,T52)</f>
        <v>0</v>
      </c>
      <c r="AD52" s="121">
        <f>+SUM(L52,U52)</f>
        <v>241002</v>
      </c>
      <c r="AE52" s="121">
        <f>SUM(AF52,+AK52)</f>
        <v>0</v>
      </c>
      <c r="AF52" s="121">
        <f>SUM(AG52:AJ52)</f>
        <v>0</v>
      </c>
      <c r="AG52" s="121"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f>SUM(AN52,AS52,AW52,AX52,BD52)</f>
        <v>0</v>
      </c>
      <c r="AN52" s="121">
        <f>SUM(AO52:AR52)</f>
        <v>0</v>
      </c>
      <c r="AO52" s="121">
        <v>0</v>
      </c>
      <c r="AP52" s="121">
        <v>0</v>
      </c>
      <c r="AQ52" s="121">
        <v>0</v>
      </c>
      <c r="AR52" s="121">
        <v>0</v>
      </c>
      <c r="AS52" s="121">
        <f>SUM(AT52:AV52)</f>
        <v>0</v>
      </c>
      <c r="AT52" s="121">
        <v>0</v>
      </c>
      <c r="AU52" s="121">
        <v>0</v>
      </c>
      <c r="AV52" s="121">
        <v>0</v>
      </c>
      <c r="AW52" s="121">
        <v>0</v>
      </c>
      <c r="AX52" s="121">
        <f>SUM(AY52:BB52)</f>
        <v>0</v>
      </c>
      <c r="AY52" s="121">
        <v>0</v>
      </c>
      <c r="AZ52" s="121">
        <v>0</v>
      </c>
      <c r="BA52" s="121">
        <v>0</v>
      </c>
      <c r="BB52" s="121">
        <v>0</v>
      </c>
      <c r="BC52" s="121">
        <v>205401</v>
      </c>
      <c r="BD52" s="121">
        <v>0</v>
      </c>
      <c r="BE52" s="121">
        <v>0</v>
      </c>
      <c r="BF52" s="121">
        <f>SUM(AE52,+AM52,+BE52)</f>
        <v>0</v>
      </c>
      <c r="BG52" s="121">
        <f>SUM(BH52,+BM52)</f>
        <v>0</v>
      </c>
      <c r="BH52" s="121">
        <f>SUM(BI52:BL52)</f>
        <v>0</v>
      </c>
      <c r="BI52" s="121">
        <v>0</v>
      </c>
      <c r="BJ52" s="121">
        <v>0</v>
      </c>
      <c r="BK52" s="121">
        <v>0</v>
      </c>
      <c r="BL52" s="121">
        <v>0</v>
      </c>
      <c r="BM52" s="121">
        <v>0</v>
      </c>
      <c r="BN52" s="121">
        <v>0</v>
      </c>
      <c r="BO52" s="121">
        <f>SUM(BP52,BU52,BY52,BZ52,CF52)</f>
        <v>0</v>
      </c>
      <c r="BP52" s="121">
        <f>SUM(BQ52:BT52)</f>
        <v>0</v>
      </c>
      <c r="BQ52" s="121">
        <v>0</v>
      </c>
      <c r="BR52" s="121">
        <v>0</v>
      </c>
      <c r="BS52" s="121">
        <v>0</v>
      </c>
      <c r="BT52" s="121">
        <v>0</v>
      </c>
      <c r="BU52" s="121">
        <f>SUM(BV52:BX52)</f>
        <v>0</v>
      </c>
      <c r="BV52" s="121">
        <v>0</v>
      </c>
      <c r="BW52" s="121">
        <v>0</v>
      </c>
      <c r="BX52" s="121">
        <v>0</v>
      </c>
      <c r="BY52" s="121">
        <v>0</v>
      </c>
      <c r="BZ52" s="121">
        <f>SUM(CA52:CD52)</f>
        <v>0</v>
      </c>
      <c r="CA52" s="121">
        <v>0</v>
      </c>
      <c r="CB52" s="121">
        <v>0</v>
      </c>
      <c r="CC52" s="121">
        <v>0</v>
      </c>
      <c r="CD52" s="121">
        <v>0</v>
      </c>
      <c r="CE52" s="121">
        <v>35601</v>
      </c>
      <c r="CF52" s="121">
        <v>0</v>
      </c>
      <c r="CG52" s="121">
        <v>0</v>
      </c>
      <c r="CH52" s="121">
        <f>SUM(BG52,+BO52,+CG52)</f>
        <v>0</v>
      </c>
      <c r="CI52" s="121">
        <f>SUM(AE52,+BG52)</f>
        <v>0</v>
      </c>
      <c r="CJ52" s="121">
        <f>SUM(AF52,+BH52)</f>
        <v>0</v>
      </c>
      <c r="CK52" s="121">
        <f>SUM(AG52,+BI52)</f>
        <v>0</v>
      </c>
      <c r="CL52" s="121">
        <f>SUM(AH52,+BJ52)</f>
        <v>0</v>
      </c>
      <c r="CM52" s="121">
        <f>SUM(AI52,+BK52)</f>
        <v>0</v>
      </c>
      <c r="CN52" s="121">
        <f>SUM(AJ52,+BL52)</f>
        <v>0</v>
      </c>
      <c r="CO52" s="121">
        <f>SUM(AK52,+BM52)</f>
        <v>0</v>
      </c>
      <c r="CP52" s="121">
        <f>SUM(AL52,+BN52)</f>
        <v>0</v>
      </c>
      <c r="CQ52" s="121">
        <f>SUM(AM52,+BO52)</f>
        <v>0</v>
      </c>
      <c r="CR52" s="121">
        <f>SUM(AN52,+BP52)</f>
        <v>0</v>
      </c>
      <c r="CS52" s="121">
        <f>SUM(AO52,+BQ52)</f>
        <v>0</v>
      </c>
      <c r="CT52" s="121">
        <f>SUM(AP52,+BR52)</f>
        <v>0</v>
      </c>
      <c r="CU52" s="121">
        <f>SUM(AQ52,+BS52)</f>
        <v>0</v>
      </c>
      <c r="CV52" s="121">
        <f>SUM(AR52,+BT52)</f>
        <v>0</v>
      </c>
      <c r="CW52" s="121">
        <f>SUM(AS52,+BU52)</f>
        <v>0</v>
      </c>
      <c r="CX52" s="121">
        <f>SUM(AT52,+BV52)</f>
        <v>0</v>
      </c>
      <c r="CY52" s="121">
        <f>SUM(AU52,+BW52)</f>
        <v>0</v>
      </c>
      <c r="CZ52" s="121">
        <f>SUM(AV52,+BX52)</f>
        <v>0</v>
      </c>
      <c r="DA52" s="121">
        <f>SUM(AW52,+BY52)</f>
        <v>0</v>
      </c>
      <c r="DB52" s="121">
        <f>SUM(AX52,+BZ52)</f>
        <v>0</v>
      </c>
      <c r="DC52" s="121">
        <f>SUM(AY52,+CA52)</f>
        <v>0</v>
      </c>
      <c r="DD52" s="121">
        <f>SUM(AZ52,+CB52)</f>
        <v>0</v>
      </c>
      <c r="DE52" s="121">
        <f>SUM(BA52,+CC52)</f>
        <v>0</v>
      </c>
      <c r="DF52" s="121">
        <f>SUM(BB52,+CD52)</f>
        <v>0</v>
      </c>
      <c r="DG52" s="121">
        <f>SUM(BC52,+CE52)</f>
        <v>241002</v>
      </c>
      <c r="DH52" s="121">
        <f>SUM(BD52,+CF52)</f>
        <v>0</v>
      </c>
      <c r="DI52" s="121">
        <f>SUM(BE52,+CG52)</f>
        <v>0</v>
      </c>
      <c r="DJ52" s="121">
        <f>SUM(BF52,+CH52)</f>
        <v>0</v>
      </c>
    </row>
    <row r="53" spans="1:114" s="136" customFormat="1" ht="13.5" customHeight="1" x14ac:dyDescent="0.15">
      <c r="A53" s="119" t="s">
        <v>14</v>
      </c>
      <c r="B53" s="120" t="s">
        <v>448</v>
      </c>
      <c r="C53" s="119" t="s">
        <v>449</v>
      </c>
      <c r="D53" s="121">
        <f>SUM(E53,+L53)</f>
        <v>75769</v>
      </c>
      <c r="E53" s="121">
        <f>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2" t="s">
        <v>466</v>
      </c>
      <c r="K53" s="121">
        <v>0</v>
      </c>
      <c r="L53" s="121">
        <v>75769</v>
      </c>
      <c r="M53" s="121">
        <f>SUM(N53,+U53)</f>
        <v>0</v>
      </c>
      <c r="N53" s="121">
        <f>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2" t="s">
        <v>466</v>
      </c>
      <c r="T53" s="121">
        <v>0</v>
      </c>
      <c r="U53" s="121">
        <v>0</v>
      </c>
      <c r="V53" s="121">
        <f>+SUM(D53,M53)</f>
        <v>75769</v>
      </c>
      <c r="W53" s="121">
        <f>+SUM(E53,N53)</f>
        <v>0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0</v>
      </c>
      <c r="AB53" s="122" t="str">
        <f>IF(+SUM(J53,S53)=0,"-",+SUM(J53,S53))</f>
        <v>-</v>
      </c>
      <c r="AC53" s="121">
        <f>+SUM(K53,T53)</f>
        <v>0</v>
      </c>
      <c r="AD53" s="121">
        <f>+SUM(L53,U53)</f>
        <v>75769</v>
      </c>
      <c r="AE53" s="121">
        <f>SUM(AF53,+AK53)</f>
        <v>0</v>
      </c>
      <c r="AF53" s="121">
        <f>SUM(AG53:AJ53)</f>
        <v>0</v>
      </c>
      <c r="AG53" s="121"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7883</v>
      </c>
      <c r="AM53" s="121">
        <f>SUM(AN53,AS53,AW53,AX53,BD53)</f>
        <v>0</v>
      </c>
      <c r="AN53" s="121">
        <f>SUM(AO53:AR53)</f>
        <v>0</v>
      </c>
      <c r="AO53" s="121">
        <v>0</v>
      </c>
      <c r="AP53" s="121">
        <v>0</v>
      </c>
      <c r="AQ53" s="121">
        <v>0</v>
      </c>
      <c r="AR53" s="121">
        <v>0</v>
      </c>
      <c r="AS53" s="121">
        <f>SUM(AT53:AV53)</f>
        <v>0</v>
      </c>
      <c r="AT53" s="121">
        <v>0</v>
      </c>
      <c r="AU53" s="121">
        <v>0</v>
      </c>
      <c r="AV53" s="121">
        <v>0</v>
      </c>
      <c r="AW53" s="121">
        <v>0</v>
      </c>
      <c r="AX53" s="121">
        <f>SUM(AY53:BB53)</f>
        <v>0</v>
      </c>
      <c r="AY53" s="121">
        <v>0</v>
      </c>
      <c r="AZ53" s="121">
        <v>0</v>
      </c>
      <c r="BA53" s="121">
        <v>0</v>
      </c>
      <c r="BB53" s="121">
        <v>0</v>
      </c>
      <c r="BC53" s="121">
        <v>67886</v>
      </c>
      <c r="BD53" s="121">
        <v>0</v>
      </c>
      <c r="BE53" s="121">
        <v>0</v>
      </c>
      <c r="BF53" s="121">
        <f>SUM(AE53,+AM53,+BE53)</f>
        <v>0</v>
      </c>
      <c r="BG53" s="121">
        <f>SUM(BH53,+BM53)</f>
        <v>0</v>
      </c>
      <c r="BH53" s="121">
        <f>SUM(BI53:BL53)</f>
        <v>0</v>
      </c>
      <c r="BI53" s="121">
        <v>0</v>
      </c>
      <c r="BJ53" s="121">
        <v>0</v>
      </c>
      <c r="BK53" s="121">
        <v>0</v>
      </c>
      <c r="BL53" s="121">
        <v>0</v>
      </c>
      <c r="BM53" s="121">
        <v>0</v>
      </c>
      <c r="BN53" s="121">
        <v>0</v>
      </c>
      <c r="BO53" s="121">
        <f>SUM(BP53,BU53,BY53,BZ53,CF53)</f>
        <v>0</v>
      </c>
      <c r="BP53" s="121">
        <f>SUM(BQ53:BT53)</f>
        <v>0</v>
      </c>
      <c r="BQ53" s="121">
        <v>0</v>
      </c>
      <c r="BR53" s="121">
        <v>0</v>
      </c>
      <c r="BS53" s="121">
        <v>0</v>
      </c>
      <c r="BT53" s="121">
        <v>0</v>
      </c>
      <c r="BU53" s="121">
        <f>SUM(BV53:BX53)</f>
        <v>0</v>
      </c>
      <c r="BV53" s="121">
        <v>0</v>
      </c>
      <c r="BW53" s="121">
        <v>0</v>
      </c>
      <c r="BX53" s="121">
        <v>0</v>
      </c>
      <c r="BY53" s="121">
        <v>0</v>
      </c>
      <c r="BZ53" s="121">
        <f>SUM(CA53:CD53)</f>
        <v>0</v>
      </c>
      <c r="CA53" s="121">
        <v>0</v>
      </c>
      <c r="CB53" s="121">
        <v>0</v>
      </c>
      <c r="CC53" s="121">
        <v>0</v>
      </c>
      <c r="CD53" s="121">
        <v>0</v>
      </c>
      <c r="CE53" s="121">
        <v>0</v>
      </c>
      <c r="CF53" s="121">
        <v>0</v>
      </c>
      <c r="CG53" s="121">
        <v>0</v>
      </c>
      <c r="CH53" s="121">
        <f>SUM(BG53,+BO53,+CG53)</f>
        <v>0</v>
      </c>
      <c r="CI53" s="121">
        <f>SUM(AE53,+BG53)</f>
        <v>0</v>
      </c>
      <c r="CJ53" s="121">
        <f>SUM(AF53,+BH53)</f>
        <v>0</v>
      </c>
      <c r="CK53" s="121">
        <f>SUM(AG53,+BI53)</f>
        <v>0</v>
      </c>
      <c r="CL53" s="121">
        <f>SUM(AH53,+BJ53)</f>
        <v>0</v>
      </c>
      <c r="CM53" s="121">
        <f>SUM(AI53,+BK53)</f>
        <v>0</v>
      </c>
      <c r="CN53" s="121">
        <f>SUM(AJ53,+BL53)</f>
        <v>0</v>
      </c>
      <c r="CO53" s="121">
        <f>SUM(AK53,+BM53)</f>
        <v>0</v>
      </c>
      <c r="CP53" s="121">
        <f>SUM(AL53,+BN53)</f>
        <v>7883</v>
      </c>
      <c r="CQ53" s="121">
        <f>SUM(AM53,+BO53)</f>
        <v>0</v>
      </c>
      <c r="CR53" s="121">
        <f>SUM(AN53,+BP53)</f>
        <v>0</v>
      </c>
      <c r="CS53" s="121">
        <f>SUM(AO53,+BQ53)</f>
        <v>0</v>
      </c>
      <c r="CT53" s="121">
        <f>SUM(AP53,+BR53)</f>
        <v>0</v>
      </c>
      <c r="CU53" s="121">
        <f>SUM(AQ53,+BS53)</f>
        <v>0</v>
      </c>
      <c r="CV53" s="121">
        <f>SUM(AR53,+BT53)</f>
        <v>0</v>
      </c>
      <c r="CW53" s="121">
        <f>SUM(AS53,+BU53)</f>
        <v>0</v>
      </c>
      <c r="CX53" s="121">
        <f>SUM(AT53,+BV53)</f>
        <v>0</v>
      </c>
      <c r="CY53" s="121">
        <f>SUM(AU53,+BW53)</f>
        <v>0</v>
      </c>
      <c r="CZ53" s="121">
        <f>SUM(AV53,+BX53)</f>
        <v>0</v>
      </c>
      <c r="DA53" s="121">
        <f>SUM(AW53,+BY53)</f>
        <v>0</v>
      </c>
      <c r="DB53" s="121">
        <f>SUM(AX53,+BZ53)</f>
        <v>0</v>
      </c>
      <c r="DC53" s="121">
        <f>SUM(AY53,+CA53)</f>
        <v>0</v>
      </c>
      <c r="DD53" s="121">
        <f>SUM(AZ53,+CB53)</f>
        <v>0</v>
      </c>
      <c r="DE53" s="121">
        <f>SUM(BA53,+CC53)</f>
        <v>0</v>
      </c>
      <c r="DF53" s="121">
        <f>SUM(BB53,+CD53)</f>
        <v>0</v>
      </c>
      <c r="DG53" s="121">
        <f>SUM(BC53,+CE53)</f>
        <v>67886</v>
      </c>
      <c r="DH53" s="121">
        <f>SUM(BD53,+CF53)</f>
        <v>0</v>
      </c>
      <c r="DI53" s="121">
        <f>SUM(BE53,+CG53)</f>
        <v>0</v>
      </c>
      <c r="DJ53" s="121">
        <f>SUM(BF53,+CH53)</f>
        <v>0</v>
      </c>
    </row>
    <row r="54" spans="1:114" s="136" customFormat="1" ht="13.5" customHeight="1" x14ac:dyDescent="0.15">
      <c r="A54" s="119" t="s">
        <v>14</v>
      </c>
      <c r="B54" s="120" t="s">
        <v>450</v>
      </c>
      <c r="C54" s="119" t="s">
        <v>451</v>
      </c>
      <c r="D54" s="121">
        <f>SUM(E54,+L54)</f>
        <v>39483</v>
      </c>
      <c r="E54" s="121">
        <f>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2" t="s">
        <v>466</v>
      </c>
      <c r="K54" s="121">
        <v>0</v>
      </c>
      <c r="L54" s="121">
        <v>39483</v>
      </c>
      <c r="M54" s="121">
        <f>SUM(N54,+U54)</f>
        <v>0</v>
      </c>
      <c r="N54" s="121">
        <f>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2" t="s">
        <v>466</v>
      </c>
      <c r="T54" s="121">
        <v>0</v>
      </c>
      <c r="U54" s="121">
        <v>0</v>
      </c>
      <c r="V54" s="121">
        <f>+SUM(D54,M54)</f>
        <v>39483</v>
      </c>
      <c r="W54" s="121">
        <f>+SUM(E54,N54)</f>
        <v>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0</v>
      </c>
      <c r="AB54" s="122" t="str">
        <f>IF(+SUM(J54,S54)=0,"-",+SUM(J54,S54))</f>
        <v>-</v>
      </c>
      <c r="AC54" s="121">
        <f>+SUM(K54,T54)</f>
        <v>0</v>
      </c>
      <c r="AD54" s="121">
        <f>+SUM(L54,U54)</f>
        <v>39483</v>
      </c>
      <c r="AE54" s="121">
        <f>SUM(AF54,+AK54)</f>
        <v>0</v>
      </c>
      <c r="AF54" s="121">
        <f>SUM(AG54:AJ54)</f>
        <v>0</v>
      </c>
      <c r="AG54" s="121"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3960</v>
      </c>
      <c r="AM54" s="121">
        <f>SUM(AN54,AS54,AW54,AX54,BD54)</f>
        <v>0</v>
      </c>
      <c r="AN54" s="121">
        <f>SUM(AO54:AR54)</f>
        <v>0</v>
      </c>
      <c r="AO54" s="121">
        <v>0</v>
      </c>
      <c r="AP54" s="121">
        <v>0</v>
      </c>
      <c r="AQ54" s="121">
        <v>0</v>
      </c>
      <c r="AR54" s="121">
        <v>0</v>
      </c>
      <c r="AS54" s="121">
        <f>SUM(AT54:AV54)</f>
        <v>0</v>
      </c>
      <c r="AT54" s="121">
        <v>0</v>
      </c>
      <c r="AU54" s="121">
        <v>0</v>
      </c>
      <c r="AV54" s="121">
        <v>0</v>
      </c>
      <c r="AW54" s="121">
        <v>0</v>
      </c>
      <c r="AX54" s="121">
        <f>SUM(AY54:BB54)</f>
        <v>0</v>
      </c>
      <c r="AY54" s="121">
        <v>0</v>
      </c>
      <c r="AZ54" s="121">
        <v>0</v>
      </c>
      <c r="BA54" s="121">
        <v>0</v>
      </c>
      <c r="BB54" s="121">
        <v>0</v>
      </c>
      <c r="BC54" s="121">
        <v>35523</v>
      </c>
      <c r="BD54" s="121">
        <v>0</v>
      </c>
      <c r="BE54" s="121">
        <v>0</v>
      </c>
      <c r="BF54" s="121">
        <f>SUM(AE54,+AM54,+BE54)</f>
        <v>0</v>
      </c>
      <c r="BG54" s="121">
        <f>SUM(BH54,+BM54)</f>
        <v>0</v>
      </c>
      <c r="BH54" s="121">
        <f>SUM(BI54:BL54)</f>
        <v>0</v>
      </c>
      <c r="BI54" s="121">
        <v>0</v>
      </c>
      <c r="BJ54" s="121">
        <v>0</v>
      </c>
      <c r="BK54" s="121">
        <v>0</v>
      </c>
      <c r="BL54" s="121">
        <v>0</v>
      </c>
      <c r="BM54" s="121">
        <v>0</v>
      </c>
      <c r="BN54" s="121">
        <v>0</v>
      </c>
      <c r="BO54" s="121">
        <f>SUM(BP54,BU54,BY54,BZ54,CF54)</f>
        <v>0</v>
      </c>
      <c r="BP54" s="121">
        <f>SUM(BQ54:BT54)</f>
        <v>0</v>
      </c>
      <c r="BQ54" s="121">
        <v>0</v>
      </c>
      <c r="BR54" s="121">
        <v>0</v>
      </c>
      <c r="BS54" s="121">
        <v>0</v>
      </c>
      <c r="BT54" s="121">
        <v>0</v>
      </c>
      <c r="BU54" s="121">
        <f>SUM(BV54:BX54)</f>
        <v>0</v>
      </c>
      <c r="BV54" s="121">
        <v>0</v>
      </c>
      <c r="BW54" s="121">
        <v>0</v>
      </c>
      <c r="BX54" s="121">
        <v>0</v>
      </c>
      <c r="BY54" s="121">
        <v>0</v>
      </c>
      <c r="BZ54" s="121">
        <f>SUM(CA54:CD54)</f>
        <v>0</v>
      </c>
      <c r="CA54" s="121">
        <v>0</v>
      </c>
      <c r="CB54" s="121">
        <v>0</v>
      </c>
      <c r="CC54" s="121">
        <v>0</v>
      </c>
      <c r="CD54" s="121">
        <v>0</v>
      </c>
      <c r="CE54" s="121">
        <v>0</v>
      </c>
      <c r="CF54" s="121">
        <v>0</v>
      </c>
      <c r="CG54" s="121">
        <v>0</v>
      </c>
      <c r="CH54" s="121">
        <f>SUM(BG54,+BO54,+CG54)</f>
        <v>0</v>
      </c>
      <c r="CI54" s="121">
        <f>SUM(AE54,+BG54)</f>
        <v>0</v>
      </c>
      <c r="CJ54" s="121">
        <f>SUM(AF54,+BH54)</f>
        <v>0</v>
      </c>
      <c r="CK54" s="121">
        <f>SUM(AG54,+BI54)</f>
        <v>0</v>
      </c>
      <c r="CL54" s="121">
        <f>SUM(AH54,+BJ54)</f>
        <v>0</v>
      </c>
      <c r="CM54" s="121">
        <f>SUM(AI54,+BK54)</f>
        <v>0</v>
      </c>
      <c r="CN54" s="121">
        <f>SUM(AJ54,+BL54)</f>
        <v>0</v>
      </c>
      <c r="CO54" s="121">
        <f>SUM(AK54,+BM54)</f>
        <v>0</v>
      </c>
      <c r="CP54" s="121">
        <f>SUM(AL54,+BN54)</f>
        <v>3960</v>
      </c>
      <c r="CQ54" s="121">
        <f>SUM(AM54,+BO54)</f>
        <v>0</v>
      </c>
      <c r="CR54" s="121">
        <f>SUM(AN54,+BP54)</f>
        <v>0</v>
      </c>
      <c r="CS54" s="121">
        <f>SUM(AO54,+BQ54)</f>
        <v>0</v>
      </c>
      <c r="CT54" s="121">
        <f>SUM(AP54,+BR54)</f>
        <v>0</v>
      </c>
      <c r="CU54" s="121">
        <f>SUM(AQ54,+BS54)</f>
        <v>0</v>
      </c>
      <c r="CV54" s="121">
        <f>SUM(AR54,+BT54)</f>
        <v>0</v>
      </c>
      <c r="CW54" s="121">
        <f>SUM(AS54,+BU54)</f>
        <v>0</v>
      </c>
      <c r="CX54" s="121">
        <f>SUM(AT54,+BV54)</f>
        <v>0</v>
      </c>
      <c r="CY54" s="121">
        <f>SUM(AU54,+BW54)</f>
        <v>0</v>
      </c>
      <c r="CZ54" s="121">
        <f>SUM(AV54,+BX54)</f>
        <v>0</v>
      </c>
      <c r="DA54" s="121">
        <f>SUM(AW54,+BY54)</f>
        <v>0</v>
      </c>
      <c r="DB54" s="121">
        <f>SUM(AX54,+BZ54)</f>
        <v>0</v>
      </c>
      <c r="DC54" s="121">
        <f>SUM(AY54,+CA54)</f>
        <v>0</v>
      </c>
      <c r="DD54" s="121">
        <f>SUM(AZ54,+CB54)</f>
        <v>0</v>
      </c>
      <c r="DE54" s="121">
        <f>SUM(BA54,+CC54)</f>
        <v>0</v>
      </c>
      <c r="DF54" s="121">
        <f>SUM(BB54,+CD54)</f>
        <v>0</v>
      </c>
      <c r="DG54" s="121">
        <f>SUM(BC54,+CE54)</f>
        <v>35523</v>
      </c>
      <c r="DH54" s="121">
        <f>SUM(BD54,+CF54)</f>
        <v>0</v>
      </c>
      <c r="DI54" s="121">
        <f>SUM(BE54,+CG54)</f>
        <v>0</v>
      </c>
      <c r="DJ54" s="121">
        <f>SUM(BF54,+CH54)</f>
        <v>0</v>
      </c>
    </row>
    <row r="55" spans="1:114" s="136" customFormat="1" ht="13.5" customHeight="1" x14ac:dyDescent="0.15">
      <c r="A55" s="119" t="s">
        <v>14</v>
      </c>
      <c r="B55" s="120" t="s">
        <v>452</v>
      </c>
      <c r="C55" s="119" t="s">
        <v>453</v>
      </c>
      <c r="D55" s="121">
        <f>SUM(E55,+L55)</f>
        <v>62032</v>
      </c>
      <c r="E55" s="121">
        <f>SUM(F55:I55,K55)</f>
        <v>0</v>
      </c>
      <c r="F55" s="121">
        <v>0</v>
      </c>
      <c r="G55" s="121">
        <v>0</v>
      </c>
      <c r="H55" s="121">
        <v>0</v>
      </c>
      <c r="I55" s="121">
        <v>0</v>
      </c>
      <c r="J55" s="122" t="s">
        <v>466</v>
      </c>
      <c r="K55" s="121">
        <v>0</v>
      </c>
      <c r="L55" s="121">
        <v>62032</v>
      </c>
      <c r="M55" s="121">
        <f>SUM(N55,+U55)</f>
        <v>0</v>
      </c>
      <c r="N55" s="121">
        <f>SUM(O55:R55,T55)</f>
        <v>0</v>
      </c>
      <c r="O55" s="121">
        <v>0</v>
      </c>
      <c r="P55" s="121">
        <v>0</v>
      </c>
      <c r="Q55" s="121">
        <v>0</v>
      </c>
      <c r="R55" s="121">
        <v>0</v>
      </c>
      <c r="S55" s="122" t="s">
        <v>466</v>
      </c>
      <c r="T55" s="121">
        <v>0</v>
      </c>
      <c r="U55" s="121">
        <v>0</v>
      </c>
      <c r="V55" s="121">
        <f>+SUM(D55,M55)</f>
        <v>62032</v>
      </c>
      <c r="W55" s="121">
        <f>+SUM(E55,N55)</f>
        <v>0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0</v>
      </c>
      <c r="AB55" s="122" t="str">
        <f>IF(+SUM(J55,S55)=0,"-",+SUM(J55,S55))</f>
        <v>-</v>
      </c>
      <c r="AC55" s="121">
        <f>+SUM(K55,T55)</f>
        <v>0</v>
      </c>
      <c r="AD55" s="121">
        <f>+SUM(L55,U55)</f>
        <v>62032</v>
      </c>
      <c r="AE55" s="121">
        <f>SUM(AF55,+AK55)</f>
        <v>0</v>
      </c>
      <c r="AF55" s="121">
        <f>SUM(AG55:AJ55)</f>
        <v>0</v>
      </c>
      <c r="AG55" s="121"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6369</v>
      </c>
      <c r="AM55" s="121">
        <f>SUM(AN55,AS55,AW55,AX55,BD55)</f>
        <v>0</v>
      </c>
      <c r="AN55" s="121">
        <f>SUM(AO55:AR55)</f>
        <v>0</v>
      </c>
      <c r="AO55" s="121">
        <v>0</v>
      </c>
      <c r="AP55" s="121">
        <v>0</v>
      </c>
      <c r="AQ55" s="121">
        <v>0</v>
      </c>
      <c r="AR55" s="121">
        <v>0</v>
      </c>
      <c r="AS55" s="121">
        <f>SUM(AT55:AV55)</f>
        <v>0</v>
      </c>
      <c r="AT55" s="121">
        <v>0</v>
      </c>
      <c r="AU55" s="121">
        <v>0</v>
      </c>
      <c r="AV55" s="121">
        <v>0</v>
      </c>
      <c r="AW55" s="121">
        <v>0</v>
      </c>
      <c r="AX55" s="121">
        <f>SUM(AY55:BB55)</f>
        <v>0</v>
      </c>
      <c r="AY55" s="121">
        <v>0</v>
      </c>
      <c r="AZ55" s="121">
        <v>0</v>
      </c>
      <c r="BA55" s="121">
        <v>0</v>
      </c>
      <c r="BB55" s="121">
        <v>0</v>
      </c>
      <c r="BC55" s="121">
        <v>55663</v>
      </c>
      <c r="BD55" s="121">
        <v>0</v>
      </c>
      <c r="BE55" s="121">
        <v>0</v>
      </c>
      <c r="BF55" s="121">
        <f>SUM(AE55,+AM55,+BE55)</f>
        <v>0</v>
      </c>
      <c r="BG55" s="121">
        <f>SUM(BH55,+BM55)</f>
        <v>0</v>
      </c>
      <c r="BH55" s="121">
        <f>SUM(BI55:BL55)</f>
        <v>0</v>
      </c>
      <c r="BI55" s="121">
        <v>0</v>
      </c>
      <c r="BJ55" s="121">
        <v>0</v>
      </c>
      <c r="BK55" s="121">
        <v>0</v>
      </c>
      <c r="BL55" s="121">
        <v>0</v>
      </c>
      <c r="BM55" s="121">
        <v>0</v>
      </c>
      <c r="BN55" s="121">
        <v>0</v>
      </c>
      <c r="BO55" s="121">
        <f>SUM(BP55,BU55,BY55,BZ55,CF55)</f>
        <v>0</v>
      </c>
      <c r="BP55" s="121">
        <f>SUM(BQ55:BT55)</f>
        <v>0</v>
      </c>
      <c r="BQ55" s="121">
        <v>0</v>
      </c>
      <c r="BR55" s="121">
        <v>0</v>
      </c>
      <c r="BS55" s="121">
        <v>0</v>
      </c>
      <c r="BT55" s="121">
        <v>0</v>
      </c>
      <c r="BU55" s="121">
        <f>SUM(BV55:BX55)</f>
        <v>0</v>
      </c>
      <c r="BV55" s="121">
        <v>0</v>
      </c>
      <c r="BW55" s="121">
        <v>0</v>
      </c>
      <c r="BX55" s="121">
        <v>0</v>
      </c>
      <c r="BY55" s="121">
        <v>0</v>
      </c>
      <c r="BZ55" s="121">
        <f>SUM(CA55:CD55)</f>
        <v>0</v>
      </c>
      <c r="CA55" s="121">
        <v>0</v>
      </c>
      <c r="CB55" s="121">
        <v>0</v>
      </c>
      <c r="CC55" s="121">
        <v>0</v>
      </c>
      <c r="CD55" s="121">
        <v>0</v>
      </c>
      <c r="CE55" s="121">
        <v>0</v>
      </c>
      <c r="CF55" s="121">
        <v>0</v>
      </c>
      <c r="CG55" s="121">
        <v>0</v>
      </c>
      <c r="CH55" s="121">
        <f>SUM(BG55,+BO55,+CG55)</f>
        <v>0</v>
      </c>
      <c r="CI55" s="121">
        <f>SUM(AE55,+BG55)</f>
        <v>0</v>
      </c>
      <c r="CJ55" s="121">
        <f>SUM(AF55,+BH55)</f>
        <v>0</v>
      </c>
      <c r="CK55" s="121">
        <f>SUM(AG55,+BI55)</f>
        <v>0</v>
      </c>
      <c r="CL55" s="121">
        <f>SUM(AH55,+BJ55)</f>
        <v>0</v>
      </c>
      <c r="CM55" s="121">
        <f>SUM(AI55,+BK55)</f>
        <v>0</v>
      </c>
      <c r="CN55" s="121">
        <f>SUM(AJ55,+BL55)</f>
        <v>0</v>
      </c>
      <c r="CO55" s="121">
        <f>SUM(AK55,+BM55)</f>
        <v>0</v>
      </c>
      <c r="CP55" s="121">
        <f>SUM(AL55,+BN55)</f>
        <v>6369</v>
      </c>
      <c r="CQ55" s="121">
        <f>SUM(AM55,+BO55)</f>
        <v>0</v>
      </c>
      <c r="CR55" s="121">
        <f>SUM(AN55,+BP55)</f>
        <v>0</v>
      </c>
      <c r="CS55" s="121">
        <f>SUM(AO55,+BQ55)</f>
        <v>0</v>
      </c>
      <c r="CT55" s="121">
        <f>SUM(AP55,+BR55)</f>
        <v>0</v>
      </c>
      <c r="CU55" s="121">
        <f>SUM(AQ55,+BS55)</f>
        <v>0</v>
      </c>
      <c r="CV55" s="121">
        <f>SUM(AR55,+BT55)</f>
        <v>0</v>
      </c>
      <c r="CW55" s="121">
        <f>SUM(AS55,+BU55)</f>
        <v>0</v>
      </c>
      <c r="CX55" s="121">
        <f>SUM(AT55,+BV55)</f>
        <v>0</v>
      </c>
      <c r="CY55" s="121">
        <f>SUM(AU55,+BW55)</f>
        <v>0</v>
      </c>
      <c r="CZ55" s="121">
        <f>SUM(AV55,+BX55)</f>
        <v>0</v>
      </c>
      <c r="DA55" s="121">
        <f>SUM(AW55,+BY55)</f>
        <v>0</v>
      </c>
      <c r="DB55" s="121">
        <f>SUM(AX55,+BZ55)</f>
        <v>0</v>
      </c>
      <c r="DC55" s="121">
        <f>SUM(AY55,+CA55)</f>
        <v>0</v>
      </c>
      <c r="DD55" s="121">
        <f>SUM(AZ55,+CB55)</f>
        <v>0</v>
      </c>
      <c r="DE55" s="121">
        <f>SUM(BA55,+CC55)</f>
        <v>0</v>
      </c>
      <c r="DF55" s="121">
        <f>SUM(BB55,+CD55)</f>
        <v>0</v>
      </c>
      <c r="DG55" s="121">
        <f>SUM(BC55,+CE55)</f>
        <v>55663</v>
      </c>
      <c r="DH55" s="121">
        <f>SUM(BD55,+CF55)</f>
        <v>0</v>
      </c>
      <c r="DI55" s="121">
        <f>SUM(BE55,+CG55)</f>
        <v>0</v>
      </c>
      <c r="DJ55" s="121">
        <f>SUM(BF55,+CH55)</f>
        <v>0</v>
      </c>
    </row>
    <row r="56" spans="1:114" s="136" customFormat="1" ht="13.5" customHeight="1" x14ac:dyDescent="0.15">
      <c r="A56" s="119" t="s">
        <v>14</v>
      </c>
      <c r="B56" s="120" t="s">
        <v>454</v>
      </c>
      <c r="C56" s="119" t="s">
        <v>455</v>
      </c>
      <c r="D56" s="121">
        <f>SUM(E56,+L56)</f>
        <v>64480</v>
      </c>
      <c r="E56" s="121">
        <f>SUM(F56:I56,K56)</f>
        <v>0</v>
      </c>
      <c r="F56" s="121">
        <v>0</v>
      </c>
      <c r="G56" s="121">
        <v>0</v>
      </c>
      <c r="H56" s="121">
        <v>0</v>
      </c>
      <c r="I56" s="121">
        <v>0</v>
      </c>
      <c r="J56" s="122" t="s">
        <v>466</v>
      </c>
      <c r="K56" s="121">
        <v>0</v>
      </c>
      <c r="L56" s="121">
        <v>64480</v>
      </c>
      <c r="M56" s="121">
        <f>SUM(N56,+U56)</f>
        <v>0</v>
      </c>
      <c r="N56" s="121">
        <f>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2" t="s">
        <v>466</v>
      </c>
      <c r="T56" s="121">
        <v>0</v>
      </c>
      <c r="U56" s="121">
        <v>0</v>
      </c>
      <c r="V56" s="121">
        <f>+SUM(D56,M56)</f>
        <v>64480</v>
      </c>
      <c r="W56" s="121">
        <f>+SUM(E56,N56)</f>
        <v>0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0</v>
      </c>
      <c r="AB56" s="122" t="str">
        <f>IF(+SUM(J56,S56)=0,"-",+SUM(J56,S56))</f>
        <v>-</v>
      </c>
      <c r="AC56" s="121">
        <f>+SUM(K56,T56)</f>
        <v>0</v>
      </c>
      <c r="AD56" s="121">
        <f>+SUM(L56,U56)</f>
        <v>64480</v>
      </c>
      <c r="AE56" s="121">
        <f>SUM(AF56,+AK56)</f>
        <v>0</v>
      </c>
      <c r="AF56" s="121">
        <f>SUM(AG56:AJ56)</f>
        <v>0</v>
      </c>
      <c r="AG56" s="121"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6925</v>
      </c>
      <c r="AM56" s="121">
        <f>SUM(AN56,AS56,AW56,AX56,BD56)</f>
        <v>0</v>
      </c>
      <c r="AN56" s="121">
        <f>SUM(AO56:AR56)</f>
        <v>0</v>
      </c>
      <c r="AO56" s="121">
        <v>0</v>
      </c>
      <c r="AP56" s="121">
        <v>0</v>
      </c>
      <c r="AQ56" s="121">
        <v>0</v>
      </c>
      <c r="AR56" s="121">
        <v>0</v>
      </c>
      <c r="AS56" s="121">
        <f>SUM(AT56:AV56)</f>
        <v>0</v>
      </c>
      <c r="AT56" s="121">
        <v>0</v>
      </c>
      <c r="AU56" s="121">
        <v>0</v>
      </c>
      <c r="AV56" s="121">
        <v>0</v>
      </c>
      <c r="AW56" s="121">
        <v>0</v>
      </c>
      <c r="AX56" s="121">
        <f>SUM(AY56:BB56)</f>
        <v>0</v>
      </c>
      <c r="AY56" s="121">
        <v>0</v>
      </c>
      <c r="AZ56" s="121">
        <v>0</v>
      </c>
      <c r="BA56" s="121">
        <v>0</v>
      </c>
      <c r="BB56" s="121">
        <v>0</v>
      </c>
      <c r="BC56" s="121">
        <v>57555</v>
      </c>
      <c r="BD56" s="121">
        <v>0</v>
      </c>
      <c r="BE56" s="121">
        <v>0</v>
      </c>
      <c r="BF56" s="121">
        <f>SUM(AE56,+AM56,+BE56)</f>
        <v>0</v>
      </c>
      <c r="BG56" s="121">
        <f>SUM(BH56,+BM56)</f>
        <v>0</v>
      </c>
      <c r="BH56" s="121">
        <f>SUM(BI56:BL56)</f>
        <v>0</v>
      </c>
      <c r="BI56" s="121">
        <v>0</v>
      </c>
      <c r="BJ56" s="121">
        <v>0</v>
      </c>
      <c r="BK56" s="121">
        <v>0</v>
      </c>
      <c r="BL56" s="121">
        <v>0</v>
      </c>
      <c r="BM56" s="121">
        <v>0</v>
      </c>
      <c r="BN56" s="121">
        <v>0</v>
      </c>
      <c r="BO56" s="121">
        <f>SUM(BP56,BU56,BY56,BZ56,CF56)</f>
        <v>0</v>
      </c>
      <c r="BP56" s="121">
        <f>SUM(BQ56:BT56)</f>
        <v>0</v>
      </c>
      <c r="BQ56" s="121">
        <v>0</v>
      </c>
      <c r="BR56" s="121">
        <v>0</v>
      </c>
      <c r="BS56" s="121">
        <v>0</v>
      </c>
      <c r="BT56" s="121">
        <v>0</v>
      </c>
      <c r="BU56" s="121">
        <f>SUM(BV56:BX56)</f>
        <v>0</v>
      </c>
      <c r="BV56" s="121">
        <v>0</v>
      </c>
      <c r="BW56" s="121">
        <v>0</v>
      </c>
      <c r="BX56" s="121">
        <v>0</v>
      </c>
      <c r="BY56" s="121">
        <v>0</v>
      </c>
      <c r="BZ56" s="121">
        <f>SUM(CA56:CD56)</f>
        <v>0</v>
      </c>
      <c r="CA56" s="121">
        <v>0</v>
      </c>
      <c r="CB56" s="121">
        <v>0</v>
      </c>
      <c r="CC56" s="121">
        <v>0</v>
      </c>
      <c r="CD56" s="121">
        <v>0</v>
      </c>
      <c r="CE56" s="121">
        <v>0</v>
      </c>
      <c r="CF56" s="121">
        <v>0</v>
      </c>
      <c r="CG56" s="121">
        <v>0</v>
      </c>
      <c r="CH56" s="121">
        <f>SUM(BG56,+BO56,+CG56)</f>
        <v>0</v>
      </c>
      <c r="CI56" s="121">
        <f>SUM(AE56,+BG56)</f>
        <v>0</v>
      </c>
      <c r="CJ56" s="121">
        <f>SUM(AF56,+BH56)</f>
        <v>0</v>
      </c>
      <c r="CK56" s="121">
        <f>SUM(AG56,+BI56)</f>
        <v>0</v>
      </c>
      <c r="CL56" s="121">
        <f>SUM(AH56,+BJ56)</f>
        <v>0</v>
      </c>
      <c r="CM56" s="121">
        <f>SUM(AI56,+BK56)</f>
        <v>0</v>
      </c>
      <c r="CN56" s="121">
        <f>SUM(AJ56,+BL56)</f>
        <v>0</v>
      </c>
      <c r="CO56" s="121">
        <f>SUM(AK56,+BM56)</f>
        <v>0</v>
      </c>
      <c r="CP56" s="121">
        <f>SUM(AL56,+BN56)</f>
        <v>6925</v>
      </c>
      <c r="CQ56" s="121">
        <f>SUM(AM56,+BO56)</f>
        <v>0</v>
      </c>
      <c r="CR56" s="121">
        <f>SUM(AN56,+BP56)</f>
        <v>0</v>
      </c>
      <c r="CS56" s="121">
        <f>SUM(AO56,+BQ56)</f>
        <v>0</v>
      </c>
      <c r="CT56" s="121">
        <f>SUM(AP56,+BR56)</f>
        <v>0</v>
      </c>
      <c r="CU56" s="121">
        <f>SUM(AQ56,+BS56)</f>
        <v>0</v>
      </c>
      <c r="CV56" s="121">
        <f>SUM(AR56,+BT56)</f>
        <v>0</v>
      </c>
      <c r="CW56" s="121">
        <f>SUM(AS56,+BU56)</f>
        <v>0</v>
      </c>
      <c r="CX56" s="121">
        <f>SUM(AT56,+BV56)</f>
        <v>0</v>
      </c>
      <c r="CY56" s="121">
        <f>SUM(AU56,+BW56)</f>
        <v>0</v>
      </c>
      <c r="CZ56" s="121">
        <f>SUM(AV56,+BX56)</f>
        <v>0</v>
      </c>
      <c r="DA56" s="121">
        <f>SUM(AW56,+BY56)</f>
        <v>0</v>
      </c>
      <c r="DB56" s="121">
        <f>SUM(AX56,+BZ56)</f>
        <v>0</v>
      </c>
      <c r="DC56" s="121">
        <f>SUM(AY56,+CA56)</f>
        <v>0</v>
      </c>
      <c r="DD56" s="121">
        <f>SUM(AZ56,+CB56)</f>
        <v>0</v>
      </c>
      <c r="DE56" s="121">
        <f>SUM(BA56,+CC56)</f>
        <v>0</v>
      </c>
      <c r="DF56" s="121">
        <f>SUM(BB56,+CD56)</f>
        <v>0</v>
      </c>
      <c r="DG56" s="121">
        <f>SUM(BC56,+CE56)</f>
        <v>57555</v>
      </c>
      <c r="DH56" s="121">
        <f>SUM(BD56,+CF56)</f>
        <v>0</v>
      </c>
      <c r="DI56" s="121">
        <f>SUM(BE56,+CG56)</f>
        <v>0</v>
      </c>
      <c r="DJ56" s="121">
        <f>SUM(BF56,+CH56)</f>
        <v>0</v>
      </c>
    </row>
    <row r="57" spans="1:114" s="136" customFormat="1" ht="13.5" customHeight="1" x14ac:dyDescent="0.15">
      <c r="A57" s="119" t="s">
        <v>14</v>
      </c>
      <c r="B57" s="120" t="s">
        <v>456</v>
      </c>
      <c r="C57" s="119" t="s">
        <v>457</v>
      </c>
      <c r="D57" s="121">
        <f>SUM(E57,+L57)</f>
        <v>48213</v>
      </c>
      <c r="E57" s="121">
        <f>SUM(F57:I57,K57)</f>
        <v>0</v>
      </c>
      <c r="F57" s="121">
        <v>0</v>
      </c>
      <c r="G57" s="121">
        <v>0</v>
      </c>
      <c r="H57" s="121">
        <v>0</v>
      </c>
      <c r="I57" s="121">
        <v>0</v>
      </c>
      <c r="J57" s="122" t="s">
        <v>466</v>
      </c>
      <c r="K57" s="121">
        <v>0</v>
      </c>
      <c r="L57" s="121">
        <v>48213</v>
      </c>
      <c r="M57" s="121">
        <f>SUM(N57,+U57)</f>
        <v>0</v>
      </c>
      <c r="N57" s="121">
        <f>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2" t="s">
        <v>466</v>
      </c>
      <c r="T57" s="121">
        <v>0</v>
      </c>
      <c r="U57" s="121">
        <v>0</v>
      </c>
      <c r="V57" s="121">
        <f>+SUM(D57,M57)</f>
        <v>48213</v>
      </c>
      <c r="W57" s="121">
        <f>+SUM(E57,N57)</f>
        <v>0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0</v>
      </c>
      <c r="AB57" s="122" t="str">
        <f>IF(+SUM(J57,S57)=0,"-",+SUM(J57,S57))</f>
        <v>-</v>
      </c>
      <c r="AC57" s="121">
        <f>+SUM(K57,T57)</f>
        <v>0</v>
      </c>
      <c r="AD57" s="121">
        <f>+SUM(L57,U57)</f>
        <v>48213</v>
      </c>
      <c r="AE57" s="121">
        <f>SUM(AF57,+AK57)</f>
        <v>0</v>
      </c>
      <c r="AF57" s="121">
        <f>SUM(AG57:AJ57)</f>
        <v>0</v>
      </c>
      <c r="AG57" s="121"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5158</v>
      </c>
      <c r="AM57" s="121">
        <f>SUM(AN57,AS57,AW57,AX57,BD57)</f>
        <v>0</v>
      </c>
      <c r="AN57" s="121">
        <f>SUM(AO57:AR57)</f>
        <v>0</v>
      </c>
      <c r="AO57" s="121">
        <v>0</v>
      </c>
      <c r="AP57" s="121">
        <v>0</v>
      </c>
      <c r="AQ57" s="121">
        <v>0</v>
      </c>
      <c r="AR57" s="121">
        <v>0</v>
      </c>
      <c r="AS57" s="121">
        <f>SUM(AT57:AV57)</f>
        <v>0</v>
      </c>
      <c r="AT57" s="121">
        <v>0</v>
      </c>
      <c r="AU57" s="121">
        <v>0</v>
      </c>
      <c r="AV57" s="121">
        <v>0</v>
      </c>
      <c r="AW57" s="121">
        <v>0</v>
      </c>
      <c r="AX57" s="121">
        <f>SUM(AY57:BB57)</f>
        <v>0</v>
      </c>
      <c r="AY57" s="121">
        <v>0</v>
      </c>
      <c r="AZ57" s="121">
        <v>0</v>
      </c>
      <c r="BA57" s="121">
        <v>0</v>
      </c>
      <c r="BB57" s="121">
        <v>0</v>
      </c>
      <c r="BC57" s="121">
        <v>43055</v>
      </c>
      <c r="BD57" s="121">
        <v>0</v>
      </c>
      <c r="BE57" s="121">
        <v>0</v>
      </c>
      <c r="BF57" s="121">
        <f>SUM(AE57,+AM57,+BE57)</f>
        <v>0</v>
      </c>
      <c r="BG57" s="121">
        <f>SUM(BH57,+BM57)</f>
        <v>0</v>
      </c>
      <c r="BH57" s="121">
        <f>SUM(BI57:BL57)</f>
        <v>0</v>
      </c>
      <c r="BI57" s="121">
        <v>0</v>
      </c>
      <c r="BJ57" s="121">
        <v>0</v>
      </c>
      <c r="BK57" s="121">
        <v>0</v>
      </c>
      <c r="BL57" s="121">
        <v>0</v>
      </c>
      <c r="BM57" s="121">
        <v>0</v>
      </c>
      <c r="BN57" s="121">
        <v>0</v>
      </c>
      <c r="BO57" s="121">
        <f>SUM(BP57,BU57,BY57,BZ57,CF57)</f>
        <v>0</v>
      </c>
      <c r="BP57" s="121">
        <f>SUM(BQ57:BT57)</f>
        <v>0</v>
      </c>
      <c r="BQ57" s="121">
        <v>0</v>
      </c>
      <c r="BR57" s="121">
        <v>0</v>
      </c>
      <c r="BS57" s="121">
        <v>0</v>
      </c>
      <c r="BT57" s="121">
        <v>0</v>
      </c>
      <c r="BU57" s="121">
        <f>SUM(BV57:BX57)</f>
        <v>0</v>
      </c>
      <c r="BV57" s="121">
        <v>0</v>
      </c>
      <c r="BW57" s="121">
        <v>0</v>
      </c>
      <c r="BX57" s="121">
        <v>0</v>
      </c>
      <c r="BY57" s="121">
        <v>0</v>
      </c>
      <c r="BZ57" s="121">
        <f>SUM(CA57:CD57)</f>
        <v>0</v>
      </c>
      <c r="CA57" s="121">
        <v>0</v>
      </c>
      <c r="CB57" s="121">
        <v>0</v>
      </c>
      <c r="CC57" s="121">
        <v>0</v>
      </c>
      <c r="CD57" s="121">
        <v>0</v>
      </c>
      <c r="CE57" s="121">
        <v>0</v>
      </c>
      <c r="CF57" s="121">
        <v>0</v>
      </c>
      <c r="CG57" s="121">
        <v>0</v>
      </c>
      <c r="CH57" s="121">
        <f>SUM(BG57,+BO57,+CG57)</f>
        <v>0</v>
      </c>
      <c r="CI57" s="121">
        <f>SUM(AE57,+BG57)</f>
        <v>0</v>
      </c>
      <c r="CJ57" s="121">
        <f>SUM(AF57,+BH57)</f>
        <v>0</v>
      </c>
      <c r="CK57" s="121">
        <f>SUM(AG57,+BI57)</f>
        <v>0</v>
      </c>
      <c r="CL57" s="121">
        <f>SUM(AH57,+BJ57)</f>
        <v>0</v>
      </c>
      <c r="CM57" s="121">
        <f>SUM(AI57,+BK57)</f>
        <v>0</v>
      </c>
      <c r="CN57" s="121">
        <f>SUM(AJ57,+BL57)</f>
        <v>0</v>
      </c>
      <c r="CO57" s="121">
        <f>SUM(AK57,+BM57)</f>
        <v>0</v>
      </c>
      <c r="CP57" s="121">
        <f>SUM(AL57,+BN57)</f>
        <v>5158</v>
      </c>
      <c r="CQ57" s="121">
        <f>SUM(AM57,+BO57)</f>
        <v>0</v>
      </c>
      <c r="CR57" s="121">
        <f>SUM(AN57,+BP57)</f>
        <v>0</v>
      </c>
      <c r="CS57" s="121">
        <f>SUM(AO57,+BQ57)</f>
        <v>0</v>
      </c>
      <c r="CT57" s="121">
        <f>SUM(AP57,+BR57)</f>
        <v>0</v>
      </c>
      <c r="CU57" s="121">
        <f>SUM(AQ57,+BS57)</f>
        <v>0</v>
      </c>
      <c r="CV57" s="121">
        <f>SUM(AR57,+BT57)</f>
        <v>0</v>
      </c>
      <c r="CW57" s="121">
        <f>SUM(AS57,+BU57)</f>
        <v>0</v>
      </c>
      <c r="CX57" s="121">
        <f>SUM(AT57,+BV57)</f>
        <v>0</v>
      </c>
      <c r="CY57" s="121">
        <f>SUM(AU57,+BW57)</f>
        <v>0</v>
      </c>
      <c r="CZ57" s="121">
        <f>SUM(AV57,+BX57)</f>
        <v>0</v>
      </c>
      <c r="DA57" s="121">
        <f>SUM(AW57,+BY57)</f>
        <v>0</v>
      </c>
      <c r="DB57" s="121">
        <f>SUM(AX57,+BZ57)</f>
        <v>0</v>
      </c>
      <c r="DC57" s="121">
        <f>SUM(AY57,+CA57)</f>
        <v>0</v>
      </c>
      <c r="DD57" s="121">
        <f>SUM(AZ57,+CB57)</f>
        <v>0</v>
      </c>
      <c r="DE57" s="121">
        <f>SUM(BA57,+CC57)</f>
        <v>0</v>
      </c>
      <c r="DF57" s="121">
        <f>SUM(BB57,+CD57)</f>
        <v>0</v>
      </c>
      <c r="DG57" s="121">
        <f>SUM(BC57,+CE57)</f>
        <v>43055</v>
      </c>
      <c r="DH57" s="121">
        <f>SUM(BD57,+CF57)</f>
        <v>0</v>
      </c>
      <c r="DI57" s="121">
        <f>SUM(BE57,+CG57)</f>
        <v>0</v>
      </c>
      <c r="DJ57" s="121">
        <f>SUM(BF57,+CH57)</f>
        <v>0</v>
      </c>
    </row>
    <row r="58" spans="1:114" s="136" customFormat="1" ht="13.5" customHeight="1" x14ac:dyDescent="0.15">
      <c r="A58" s="119" t="s">
        <v>14</v>
      </c>
      <c r="B58" s="120" t="s">
        <v>458</v>
      </c>
      <c r="C58" s="119" t="s">
        <v>459</v>
      </c>
      <c r="D58" s="121">
        <f>SUM(E58,+L58)</f>
        <v>44075</v>
      </c>
      <c r="E58" s="121">
        <f>SUM(F58:I58,K58)</f>
        <v>0</v>
      </c>
      <c r="F58" s="121">
        <v>0</v>
      </c>
      <c r="G58" s="121">
        <v>0</v>
      </c>
      <c r="H58" s="121">
        <v>0</v>
      </c>
      <c r="I58" s="121">
        <v>0</v>
      </c>
      <c r="J58" s="122" t="s">
        <v>466</v>
      </c>
      <c r="K58" s="121">
        <v>0</v>
      </c>
      <c r="L58" s="121">
        <v>44075</v>
      </c>
      <c r="M58" s="121">
        <f>SUM(N58,+U58)</f>
        <v>0</v>
      </c>
      <c r="N58" s="121">
        <f>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2" t="s">
        <v>466</v>
      </c>
      <c r="T58" s="121">
        <v>0</v>
      </c>
      <c r="U58" s="121">
        <v>0</v>
      </c>
      <c r="V58" s="121">
        <f>+SUM(D58,M58)</f>
        <v>44075</v>
      </c>
      <c r="W58" s="121">
        <f>+SUM(E58,N58)</f>
        <v>0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0</v>
      </c>
      <c r="AB58" s="122" t="str">
        <f>IF(+SUM(J58,S58)=0,"-",+SUM(J58,S58))</f>
        <v>-</v>
      </c>
      <c r="AC58" s="121">
        <f>+SUM(K58,T58)</f>
        <v>0</v>
      </c>
      <c r="AD58" s="121">
        <f>+SUM(L58,U58)</f>
        <v>44075</v>
      </c>
      <c r="AE58" s="121">
        <f>SUM(AF58,+AK58)</f>
        <v>0</v>
      </c>
      <c r="AF58" s="121">
        <f>SUM(AG58:AJ58)</f>
        <v>0</v>
      </c>
      <c r="AG58" s="121"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4230</v>
      </c>
      <c r="AM58" s="121">
        <f>SUM(AN58,AS58,AW58,AX58,BD58)</f>
        <v>0</v>
      </c>
      <c r="AN58" s="121">
        <f>SUM(AO58:AR58)</f>
        <v>0</v>
      </c>
      <c r="AO58" s="121">
        <v>0</v>
      </c>
      <c r="AP58" s="121">
        <v>0</v>
      </c>
      <c r="AQ58" s="121">
        <v>0</v>
      </c>
      <c r="AR58" s="121">
        <v>0</v>
      </c>
      <c r="AS58" s="121">
        <f>SUM(AT58:AV58)</f>
        <v>0</v>
      </c>
      <c r="AT58" s="121">
        <v>0</v>
      </c>
      <c r="AU58" s="121">
        <v>0</v>
      </c>
      <c r="AV58" s="121">
        <v>0</v>
      </c>
      <c r="AW58" s="121">
        <v>0</v>
      </c>
      <c r="AX58" s="121">
        <f>SUM(AY58:BB58)</f>
        <v>0</v>
      </c>
      <c r="AY58" s="121">
        <v>0</v>
      </c>
      <c r="AZ58" s="121">
        <v>0</v>
      </c>
      <c r="BA58" s="121">
        <v>0</v>
      </c>
      <c r="BB58" s="121">
        <v>0</v>
      </c>
      <c r="BC58" s="121">
        <v>39845</v>
      </c>
      <c r="BD58" s="121">
        <v>0</v>
      </c>
      <c r="BE58" s="121">
        <v>0</v>
      </c>
      <c r="BF58" s="121">
        <f>SUM(AE58,+AM58,+BE58)</f>
        <v>0</v>
      </c>
      <c r="BG58" s="121">
        <f>SUM(BH58,+BM58)</f>
        <v>0</v>
      </c>
      <c r="BH58" s="121">
        <f>SUM(BI58:BL58)</f>
        <v>0</v>
      </c>
      <c r="BI58" s="121">
        <v>0</v>
      </c>
      <c r="BJ58" s="121">
        <v>0</v>
      </c>
      <c r="BK58" s="121">
        <v>0</v>
      </c>
      <c r="BL58" s="121">
        <v>0</v>
      </c>
      <c r="BM58" s="121">
        <v>0</v>
      </c>
      <c r="BN58" s="121">
        <v>0</v>
      </c>
      <c r="BO58" s="121">
        <f>SUM(BP58,BU58,BY58,BZ58,CF58)</f>
        <v>0</v>
      </c>
      <c r="BP58" s="121">
        <f>SUM(BQ58:BT58)</f>
        <v>0</v>
      </c>
      <c r="BQ58" s="121">
        <v>0</v>
      </c>
      <c r="BR58" s="121">
        <v>0</v>
      </c>
      <c r="BS58" s="121">
        <v>0</v>
      </c>
      <c r="BT58" s="121">
        <v>0</v>
      </c>
      <c r="BU58" s="121">
        <f>SUM(BV58:BX58)</f>
        <v>0</v>
      </c>
      <c r="BV58" s="121">
        <v>0</v>
      </c>
      <c r="BW58" s="121">
        <v>0</v>
      </c>
      <c r="BX58" s="121">
        <v>0</v>
      </c>
      <c r="BY58" s="121">
        <v>0</v>
      </c>
      <c r="BZ58" s="121">
        <f>SUM(CA58:CD58)</f>
        <v>0</v>
      </c>
      <c r="CA58" s="121">
        <v>0</v>
      </c>
      <c r="CB58" s="121">
        <v>0</v>
      </c>
      <c r="CC58" s="121">
        <v>0</v>
      </c>
      <c r="CD58" s="121">
        <v>0</v>
      </c>
      <c r="CE58" s="121">
        <v>0</v>
      </c>
      <c r="CF58" s="121">
        <v>0</v>
      </c>
      <c r="CG58" s="121">
        <v>0</v>
      </c>
      <c r="CH58" s="121">
        <f>SUM(BG58,+BO58,+CG58)</f>
        <v>0</v>
      </c>
      <c r="CI58" s="121">
        <f>SUM(AE58,+BG58)</f>
        <v>0</v>
      </c>
      <c r="CJ58" s="121">
        <f>SUM(AF58,+BH58)</f>
        <v>0</v>
      </c>
      <c r="CK58" s="121">
        <f>SUM(AG58,+BI58)</f>
        <v>0</v>
      </c>
      <c r="CL58" s="121">
        <f>SUM(AH58,+BJ58)</f>
        <v>0</v>
      </c>
      <c r="CM58" s="121">
        <f>SUM(AI58,+BK58)</f>
        <v>0</v>
      </c>
      <c r="CN58" s="121">
        <f>SUM(AJ58,+BL58)</f>
        <v>0</v>
      </c>
      <c r="CO58" s="121">
        <f>SUM(AK58,+BM58)</f>
        <v>0</v>
      </c>
      <c r="CP58" s="121">
        <f>SUM(AL58,+BN58)</f>
        <v>4230</v>
      </c>
      <c r="CQ58" s="121">
        <f>SUM(AM58,+BO58)</f>
        <v>0</v>
      </c>
      <c r="CR58" s="121">
        <f>SUM(AN58,+BP58)</f>
        <v>0</v>
      </c>
      <c r="CS58" s="121">
        <f>SUM(AO58,+BQ58)</f>
        <v>0</v>
      </c>
      <c r="CT58" s="121">
        <f>SUM(AP58,+BR58)</f>
        <v>0</v>
      </c>
      <c r="CU58" s="121">
        <f>SUM(AQ58,+BS58)</f>
        <v>0</v>
      </c>
      <c r="CV58" s="121">
        <f>SUM(AR58,+BT58)</f>
        <v>0</v>
      </c>
      <c r="CW58" s="121">
        <f>SUM(AS58,+BU58)</f>
        <v>0</v>
      </c>
      <c r="CX58" s="121">
        <f>SUM(AT58,+BV58)</f>
        <v>0</v>
      </c>
      <c r="CY58" s="121">
        <f>SUM(AU58,+BW58)</f>
        <v>0</v>
      </c>
      <c r="CZ58" s="121">
        <f>SUM(AV58,+BX58)</f>
        <v>0</v>
      </c>
      <c r="DA58" s="121">
        <f>SUM(AW58,+BY58)</f>
        <v>0</v>
      </c>
      <c r="DB58" s="121">
        <f>SUM(AX58,+BZ58)</f>
        <v>0</v>
      </c>
      <c r="DC58" s="121">
        <f>SUM(AY58,+CA58)</f>
        <v>0</v>
      </c>
      <c r="DD58" s="121">
        <f>SUM(AZ58,+CB58)</f>
        <v>0</v>
      </c>
      <c r="DE58" s="121">
        <f>SUM(BA58,+CC58)</f>
        <v>0</v>
      </c>
      <c r="DF58" s="121">
        <f>SUM(BB58,+CD58)</f>
        <v>0</v>
      </c>
      <c r="DG58" s="121">
        <f>SUM(BC58,+CE58)</f>
        <v>39845</v>
      </c>
      <c r="DH58" s="121">
        <f>SUM(BD58,+CF58)</f>
        <v>0</v>
      </c>
      <c r="DI58" s="121">
        <f>SUM(BE58,+CG58)</f>
        <v>0</v>
      </c>
      <c r="DJ58" s="121">
        <f>SUM(BF58,+CH58)</f>
        <v>0</v>
      </c>
    </row>
    <row r="59" spans="1:114" s="136" customFormat="1" ht="13.5" customHeight="1" x14ac:dyDescent="0.15">
      <c r="A59" s="119" t="s">
        <v>14</v>
      </c>
      <c r="B59" s="120" t="s">
        <v>460</v>
      </c>
      <c r="C59" s="119" t="s">
        <v>461</v>
      </c>
      <c r="D59" s="121">
        <f>SUM(E59,+L59)</f>
        <v>280983</v>
      </c>
      <c r="E59" s="121">
        <f>SUM(F59:I59,K59)</f>
        <v>36792</v>
      </c>
      <c r="F59" s="121">
        <v>0</v>
      </c>
      <c r="G59" s="121">
        <v>0</v>
      </c>
      <c r="H59" s="121">
        <v>0</v>
      </c>
      <c r="I59" s="121">
        <v>31011</v>
      </c>
      <c r="J59" s="122" t="s">
        <v>466</v>
      </c>
      <c r="K59" s="121">
        <v>5781</v>
      </c>
      <c r="L59" s="121">
        <v>244191</v>
      </c>
      <c r="M59" s="121">
        <f>SUM(N59,+U59)</f>
        <v>20914</v>
      </c>
      <c r="N59" s="121">
        <f>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2" t="s">
        <v>466</v>
      </c>
      <c r="T59" s="121">
        <v>0</v>
      </c>
      <c r="U59" s="121">
        <v>20914</v>
      </c>
      <c r="V59" s="121">
        <f>+SUM(D59,M59)</f>
        <v>301897</v>
      </c>
      <c r="W59" s="121">
        <f>+SUM(E59,N59)</f>
        <v>36792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31011</v>
      </c>
      <c r="AB59" s="122" t="str">
        <f>IF(+SUM(J59,S59)=0,"-",+SUM(J59,S59))</f>
        <v>-</v>
      </c>
      <c r="AC59" s="121">
        <f>+SUM(K59,T59)</f>
        <v>5781</v>
      </c>
      <c r="AD59" s="121">
        <f>+SUM(L59,U59)</f>
        <v>265105</v>
      </c>
      <c r="AE59" s="121">
        <f>SUM(AF59,+AK59)</f>
        <v>0</v>
      </c>
      <c r="AF59" s="121">
        <f>SUM(AG59:AJ59)</f>
        <v>0</v>
      </c>
      <c r="AG59" s="121"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f>SUM(AN59,AS59,AW59,AX59,BD59)</f>
        <v>102559</v>
      </c>
      <c r="AN59" s="121">
        <f>SUM(AO59:AR59)</f>
        <v>33918</v>
      </c>
      <c r="AO59" s="121">
        <v>13260</v>
      </c>
      <c r="AP59" s="121">
        <v>0</v>
      </c>
      <c r="AQ59" s="121">
        <v>20658</v>
      </c>
      <c r="AR59" s="121">
        <v>0</v>
      </c>
      <c r="AS59" s="121">
        <f>SUM(AT59:AV59)</f>
        <v>0</v>
      </c>
      <c r="AT59" s="121">
        <v>0</v>
      </c>
      <c r="AU59" s="121">
        <v>0</v>
      </c>
      <c r="AV59" s="121">
        <v>0</v>
      </c>
      <c r="AW59" s="121">
        <v>0</v>
      </c>
      <c r="AX59" s="121">
        <f>SUM(AY59:BB59)</f>
        <v>68641</v>
      </c>
      <c r="AY59" s="121">
        <v>39028</v>
      </c>
      <c r="AZ59" s="121">
        <v>0</v>
      </c>
      <c r="BA59" s="121">
        <v>11289</v>
      </c>
      <c r="BB59" s="121">
        <v>18324</v>
      </c>
      <c r="BC59" s="121">
        <v>0</v>
      </c>
      <c r="BD59" s="121">
        <v>0</v>
      </c>
      <c r="BE59" s="121">
        <v>178424</v>
      </c>
      <c r="BF59" s="121">
        <f>SUM(AE59,+AM59,+BE59)</f>
        <v>280983</v>
      </c>
      <c r="BG59" s="121">
        <f>SUM(BH59,+BM59)</f>
        <v>0</v>
      </c>
      <c r="BH59" s="121">
        <f>SUM(BI59:BL59)</f>
        <v>0</v>
      </c>
      <c r="BI59" s="121">
        <v>0</v>
      </c>
      <c r="BJ59" s="121">
        <v>0</v>
      </c>
      <c r="BK59" s="121">
        <v>0</v>
      </c>
      <c r="BL59" s="121">
        <v>0</v>
      </c>
      <c r="BM59" s="121">
        <v>0</v>
      </c>
      <c r="BN59" s="121">
        <v>0</v>
      </c>
      <c r="BO59" s="121">
        <f>SUM(BP59,BU59,BY59,BZ59,CF59)</f>
        <v>0</v>
      </c>
      <c r="BP59" s="121">
        <f>SUM(BQ59:BT59)</f>
        <v>0</v>
      </c>
      <c r="BQ59" s="121">
        <v>0</v>
      </c>
      <c r="BR59" s="121">
        <v>0</v>
      </c>
      <c r="BS59" s="121">
        <v>0</v>
      </c>
      <c r="BT59" s="121">
        <v>0</v>
      </c>
      <c r="BU59" s="121">
        <f>SUM(BV59:BX59)</f>
        <v>0</v>
      </c>
      <c r="BV59" s="121">
        <v>0</v>
      </c>
      <c r="BW59" s="121">
        <v>0</v>
      </c>
      <c r="BX59" s="121">
        <v>0</v>
      </c>
      <c r="BY59" s="121">
        <v>0</v>
      </c>
      <c r="BZ59" s="121">
        <f>SUM(CA59:CD59)</f>
        <v>0</v>
      </c>
      <c r="CA59" s="121">
        <v>0</v>
      </c>
      <c r="CB59" s="121">
        <v>0</v>
      </c>
      <c r="CC59" s="121">
        <v>0</v>
      </c>
      <c r="CD59" s="121">
        <v>0</v>
      </c>
      <c r="CE59" s="121">
        <v>20914</v>
      </c>
      <c r="CF59" s="121">
        <v>0</v>
      </c>
      <c r="CG59" s="121">
        <v>0</v>
      </c>
      <c r="CH59" s="121">
        <f>SUM(BG59,+BO59,+CG59)</f>
        <v>0</v>
      </c>
      <c r="CI59" s="121">
        <f>SUM(AE59,+BG59)</f>
        <v>0</v>
      </c>
      <c r="CJ59" s="121">
        <f>SUM(AF59,+BH59)</f>
        <v>0</v>
      </c>
      <c r="CK59" s="121">
        <f>SUM(AG59,+BI59)</f>
        <v>0</v>
      </c>
      <c r="CL59" s="121">
        <f>SUM(AH59,+BJ59)</f>
        <v>0</v>
      </c>
      <c r="CM59" s="121">
        <f>SUM(AI59,+BK59)</f>
        <v>0</v>
      </c>
      <c r="CN59" s="121">
        <f>SUM(AJ59,+BL59)</f>
        <v>0</v>
      </c>
      <c r="CO59" s="121">
        <f>SUM(AK59,+BM59)</f>
        <v>0</v>
      </c>
      <c r="CP59" s="121">
        <f>SUM(AL59,+BN59)</f>
        <v>0</v>
      </c>
      <c r="CQ59" s="121">
        <f>SUM(AM59,+BO59)</f>
        <v>102559</v>
      </c>
      <c r="CR59" s="121">
        <f>SUM(AN59,+BP59)</f>
        <v>33918</v>
      </c>
      <c r="CS59" s="121">
        <f>SUM(AO59,+BQ59)</f>
        <v>13260</v>
      </c>
      <c r="CT59" s="121">
        <f>SUM(AP59,+BR59)</f>
        <v>0</v>
      </c>
      <c r="CU59" s="121">
        <f>SUM(AQ59,+BS59)</f>
        <v>20658</v>
      </c>
      <c r="CV59" s="121">
        <f>SUM(AR59,+BT59)</f>
        <v>0</v>
      </c>
      <c r="CW59" s="121">
        <f>SUM(AS59,+BU59)</f>
        <v>0</v>
      </c>
      <c r="CX59" s="121">
        <f>SUM(AT59,+BV59)</f>
        <v>0</v>
      </c>
      <c r="CY59" s="121">
        <f>SUM(AU59,+BW59)</f>
        <v>0</v>
      </c>
      <c r="CZ59" s="121">
        <f>SUM(AV59,+BX59)</f>
        <v>0</v>
      </c>
      <c r="DA59" s="121">
        <f>SUM(AW59,+BY59)</f>
        <v>0</v>
      </c>
      <c r="DB59" s="121">
        <f>SUM(AX59,+BZ59)</f>
        <v>68641</v>
      </c>
      <c r="DC59" s="121">
        <f>SUM(AY59,+CA59)</f>
        <v>39028</v>
      </c>
      <c r="DD59" s="121">
        <f>SUM(AZ59,+CB59)</f>
        <v>0</v>
      </c>
      <c r="DE59" s="121">
        <f>SUM(BA59,+CC59)</f>
        <v>11289</v>
      </c>
      <c r="DF59" s="121">
        <f>SUM(BB59,+CD59)</f>
        <v>18324</v>
      </c>
      <c r="DG59" s="121">
        <f>SUM(BC59,+CE59)</f>
        <v>20914</v>
      </c>
      <c r="DH59" s="121">
        <f>SUM(BD59,+CF59)</f>
        <v>0</v>
      </c>
      <c r="DI59" s="121">
        <f>SUM(BE59,+CG59)</f>
        <v>178424</v>
      </c>
      <c r="DJ59" s="121">
        <f>SUM(BF59,+CH59)</f>
        <v>280983</v>
      </c>
    </row>
    <row r="60" spans="1:114" s="136" customFormat="1" ht="13.5" customHeight="1" x14ac:dyDescent="0.15">
      <c r="A60" s="119" t="s">
        <v>14</v>
      </c>
      <c r="B60" s="120" t="s">
        <v>462</v>
      </c>
      <c r="C60" s="119" t="s">
        <v>463</v>
      </c>
      <c r="D60" s="121">
        <f>SUM(E60,+L60)</f>
        <v>355236</v>
      </c>
      <c r="E60" s="121">
        <f>SUM(F60:I60,K60)</f>
        <v>244075</v>
      </c>
      <c r="F60" s="121">
        <v>0</v>
      </c>
      <c r="G60" s="121">
        <v>0</v>
      </c>
      <c r="H60" s="121">
        <v>55700</v>
      </c>
      <c r="I60" s="121">
        <v>20672</v>
      </c>
      <c r="J60" s="122" t="s">
        <v>466</v>
      </c>
      <c r="K60" s="121">
        <v>167703</v>
      </c>
      <c r="L60" s="121">
        <v>111161</v>
      </c>
      <c r="M60" s="121">
        <f>SUM(N60,+U60)</f>
        <v>18621</v>
      </c>
      <c r="N60" s="121">
        <f>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2" t="s">
        <v>466</v>
      </c>
      <c r="T60" s="121">
        <v>0</v>
      </c>
      <c r="U60" s="121">
        <v>18621</v>
      </c>
      <c r="V60" s="121">
        <f>+SUM(D60,M60)</f>
        <v>373857</v>
      </c>
      <c r="W60" s="121">
        <f>+SUM(E60,N60)</f>
        <v>244075</v>
      </c>
      <c r="X60" s="121">
        <f>+SUM(F60,O60)</f>
        <v>0</v>
      </c>
      <c r="Y60" s="121">
        <f>+SUM(G60,P60)</f>
        <v>0</v>
      </c>
      <c r="Z60" s="121">
        <f>+SUM(H60,Q60)</f>
        <v>55700</v>
      </c>
      <c r="AA60" s="121">
        <f>+SUM(I60,R60)</f>
        <v>20672</v>
      </c>
      <c r="AB60" s="122" t="str">
        <f>IF(+SUM(J60,S60)=0,"-",+SUM(J60,S60))</f>
        <v>-</v>
      </c>
      <c r="AC60" s="121">
        <f>+SUM(K60,T60)</f>
        <v>167703</v>
      </c>
      <c r="AD60" s="121">
        <f>+SUM(L60,U60)</f>
        <v>129782</v>
      </c>
      <c r="AE60" s="121">
        <f>SUM(AF60,+AK60)</f>
        <v>0</v>
      </c>
      <c r="AF60" s="121">
        <f>SUM(AG60:AJ60)</f>
        <v>0</v>
      </c>
      <c r="AG60" s="121"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f>SUM(AN60,AS60,AW60,AX60,BD60)</f>
        <v>355236</v>
      </c>
      <c r="AN60" s="121">
        <f>SUM(AO60:AR60)</f>
        <v>32524</v>
      </c>
      <c r="AO60" s="121">
        <v>15867</v>
      </c>
      <c r="AP60" s="121">
        <v>4882</v>
      </c>
      <c r="AQ60" s="121">
        <v>11775</v>
      </c>
      <c r="AR60" s="121">
        <v>0</v>
      </c>
      <c r="AS60" s="121">
        <f>SUM(AT60:AV60)</f>
        <v>102839</v>
      </c>
      <c r="AT60" s="121">
        <v>2901</v>
      </c>
      <c r="AU60" s="121">
        <v>99938</v>
      </c>
      <c r="AV60" s="121">
        <v>0</v>
      </c>
      <c r="AW60" s="121">
        <v>0</v>
      </c>
      <c r="AX60" s="121">
        <f>SUM(AY60:BB60)</f>
        <v>219873</v>
      </c>
      <c r="AY60" s="121">
        <v>18548</v>
      </c>
      <c r="AZ60" s="121">
        <v>201325</v>
      </c>
      <c r="BA60" s="121">
        <v>0</v>
      </c>
      <c r="BB60" s="121">
        <v>0</v>
      </c>
      <c r="BC60" s="121">
        <v>0</v>
      </c>
      <c r="BD60" s="121">
        <v>0</v>
      </c>
      <c r="BE60" s="121">
        <v>0</v>
      </c>
      <c r="BF60" s="121">
        <f>SUM(AE60,+AM60,+BE60)</f>
        <v>355236</v>
      </c>
      <c r="BG60" s="121">
        <f>SUM(BH60,+BM60)</f>
        <v>0</v>
      </c>
      <c r="BH60" s="121">
        <f>SUM(BI60:BL60)</f>
        <v>0</v>
      </c>
      <c r="BI60" s="121">
        <v>0</v>
      </c>
      <c r="BJ60" s="121">
        <v>0</v>
      </c>
      <c r="BK60" s="121">
        <v>0</v>
      </c>
      <c r="BL60" s="121">
        <v>0</v>
      </c>
      <c r="BM60" s="121">
        <v>0</v>
      </c>
      <c r="BN60" s="121">
        <v>0</v>
      </c>
      <c r="BO60" s="121">
        <f>SUM(BP60,BU60,BY60,BZ60,CF60)</f>
        <v>0</v>
      </c>
      <c r="BP60" s="121">
        <f>SUM(BQ60:BT60)</f>
        <v>0</v>
      </c>
      <c r="BQ60" s="121">
        <v>0</v>
      </c>
      <c r="BR60" s="121">
        <v>0</v>
      </c>
      <c r="BS60" s="121">
        <v>0</v>
      </c>
      <c r="BT60" s="121">
        <v>0</v>
      </c>
      <c r="BU60" s="121">
        <f>SUM(BV60:BX60)</f>
        <v>0</v>
      </c>
      <c r="BV60" s="121">
        <v>0</v>
      </c>
      <c r="BW60" s="121">
        <v>0</v>
      </c>
      <c r="BX60" s="121">
        <v>0</v>
      </c>
      <c r="BY60" s="121">
        <v>0</v>
      </c>
      <c r="BZ60" s="121">
        <f>SUM(CA60:CD60)</f>
        <v>0</v>
      </c>
      <c r="CA60" s="121">
        <v>0</v>
      </c>
      <c r="CB60" s="121">
        <v>0</v>
      </c>
      <c r="CC60" s="121">
        <v>0</v>
      </c>
      <c r="CD60" s="121">
        <v>0</v>
      </c>
      <c r="CE60" s="121">
        <v>18621</v>
      </c>
      <c r="CF60" s="121">
        <v>0</v>
      </c>
      <c r="CG60" s="121">
        <v>0</v>
      </c>
      <c r="CH60" s="121">
        <f>SUM(BG60,+BO60,+CG60)</f>
        <v>0</v>
      </c>
      <c r="CI60" s="121">
        <f>SUM(AE60,+BG60)</f>
        <v>0</v>
      </c>
      <c r="CJ60" s="121">
        <f>SUM(AF60,+BH60)</f>
        <v>0</v>
      </c>
      <c r="CK60" s="121">
        <f>SUM(AG60,+BI60)</f>
        <v>0</v>
      </c>
      <c r="CL60" s="121">
        <f>SUM(AH60,+BJ60)</f>
        <v>0</v>
      </c>
      <c r="CM60" s="121">
        <f>SUM(AI60,+BK60)</f>
        <v>0</v>
      </c>
      <c r="CN60" s="121">
        <f>SUM(AJ60,+BL60)</f>
        <v>0</v>
      </c>
      <c r="CO60" s="121">
        <f>SUM(AK60,+BM60)</f>
        <v>0</v>
      </c>
      <c r="CP60" s="121">
        <f>SUM(AL60,+BN60)</f>
        <v>0</v>
      </c>
      <c r="CQ60" s="121">
        <f>SUM(AM60,+BO60)</f>
        <v>355236</v>
      </c>
      <c r="CR60" s="121">
        <f>SUM(AN60,+BP60)</f>
        <v>32524</v>
      </c>
      <c r="CS60" s="121">
        <f>SUM(AO60,+BQ60)</f>
        <v>15867</v>
      </c>
      <c r="CT60" s="121">
        <f>SUM(AP60,+BR60)</f>
        <v>4882</v>
      </c>
      <c r="CU60" s="121">
        <f>SUM(AQ60,+BS60)</f>
        <v>11775</v>
      </c>
      <c r="CV60" s="121">
        <f>SUM(AR60,+BT60)</f>
        <v>0</v>
      </c>
      <c r="CW60" s="121">
        <f>SUM(AS60,+BU60)</f>
        <v>102839</v>
      </c>
      <c r="CX60" s="121">
        <f>SUM(AT60,+BV60)</f>
        <v>2901</v>
      </c>
      <c r="CY60" s="121">
        <f>SUM(AU60,+BW60)</f>
        <v>99938</v>
      </c>
      <c r="CZ60" s="121">
        <f>SUM(AV60,+BX60)</f>
        <v>0</v>
      </c>
      <c r="DA60" s="121">
        <f>SUM(AW60,+BY60)</f>
        <v>0</v>
      </c>
      <c r="DB60" s="121">
        <f>SUM(AX60,+BZ60)</f>
        <v>219873</v>
      </c>
      <c r="DC60" s="121">
        <f>SUM(AY60,+CA60)</f>
        <v>18548</v>
      </c>
      <c r="DD60" s="121">
        <f>SUM(AZ60,+CB60)</f>
        <v>201325</v>
      </c>
      <c r="DE60" s="121">
        <f>SUM(BA60,+CC60)</f>
        <v>0</v>
      </c>
      <c r="DF60" s="121">
        <f>SUM(BB60,+CD60)</f>
        <v>0</v>
      </c>
      <c r="DG60" s="121">
        <f>SUM(BC60,+CE60)</f>
        <v>18621</v>
      </c>
      <c r="DH60" s="121">
        <f>SUM(BD60,+CF60)</f>
        <v>0</v>
      </c>
      <c r="DI60" s="121">
        <f>SUM(BE60,+CG60)</f>
        <v>0</v>
      </c>
      <c r="DJ60" s="121">
        <f>SUM(BF60,+CH60)</f>
        <v>355236</v>
      </c>
    </row>
    <row r="61" spans="1:114" s="136" customFormat="1" ht="13.5" customHeight="1" x14ac:dyDescent="0.15">
      <c r="A61" s="119" t="s">
        <v>14</v>
      </c>
      <c r="B61" s="120" t="s">
        <v>464</v>
      </c>
      <c r="C61" s="119" t="s">
        <v>465</v>
      </c>
      <c r="D61" s="121">
        <f>SUM(E61,+L61)</f>
        <v>113944</v>
      </c>
      <c r="E61" s="121">
        <f>SUM(F61:I61,K61)</f>
        <v>0</v>
      </c>
      <c r="F61" s="121">
        <v>0</v>
      </c>
      <c r="G61" s="121">
        <v>0</v>
      </c>
      <c r="H61" s="121">
        <v>0</v>
      </c>
      <c r="I61" s="121">
        <v>0</v>
      </c>
      <c r="J61" s="122" t="s">
        <v>466</v>
      </c>
      <c r="K61" s="121">
        <v>0</v>
      </c>
      <c r="L61" s="121">
        <v>113944</v>
      </c>
      <c r="M61" s="121">
        <f>SUM(N61,+U61)</f>
        <v>34020</v>
      </c>
      <c r="N61" s="121">
        <f>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2" t="s">
        <v>466</v>
      </c>
      <c r="T61" s="121">
        <v>0</v>
      </c>
      <c r="U61" s="121">
        <v>34020</v>
      </c>
      <c r="V61" s="121">
        <f>+SUM(D61,M61)</f>
        <v>147964</v>
      </c>
      <c r="W61" s="121">
        <f>+SUM(E61,N61)</f>
        <v>0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0</v>
      </c>
      <c r="AB61" s="122" t="str">
        <f>IF(+SUM(J61,S61)=0,"-",+SUM(J61,S61))</f>
        <v>-</v>
      </c>
      <c r="AC61" s="121">
        <f>+SUM(K61,T61)</f>
        <v>0</v>
      </c>
      <c r="AD61" s="121">
        <f>+SUM(L61,U61)</f>
        <v>147964</v>
      </c>
      <c r="AE61" s="121">
        <f>SUM(AF61,+AK61)</f>
        <v>0</v>
      </c>
      <c r="AF61" s="121">
        <f>SUM(AG61:AJ61)</f>
        <v>0</v>
      </c>
      <c r="AG61" s="121"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0</v>
      </c>
      <c r="AM61" s="121">
        <f>SUM(AN61,AS61,AW61,AX61,BD61)</f>
        <v>0</v>
      </c>
      <c r="AN61" s="121">
        <f>SUM(AO61:AR61)</f>
        <v>0</v>
      </c>
      <c r="AO61" s="121">
        <v>0</v>
      </c>
      <c r="AP61" s="121">
        <v>0</v>
      </c>
      <c r="AQ61" s="121">
        <v>0</v>
      </c>
      <c r="AR61" s="121">
        <v>0</v>
      </c>
      <c r="AS61" s="121">
        <f>SUM(AT61:AV61)</f>
        <v>0</v>
      </c>
      <c r="AT61" s="121">
        <v>0</v>
      </c>
      <c r="AU61" s="121">
        <v>0</v>
      </c>
      <c r="AV61" s="121">
        <v>0</v>
      </c>
      <c r="AW61" s="121">
        <v>0</v>
      </c>
      <c r="AX61" s="121">
        <f>SUM(AY61:BB61)</f>
        <v>0</v>
      </c>
      <c r="AY61" s="121">
        <v>0</v>
      </c>
      <c r="AZ61" s="121">
        <v>0</v>
      </c>
      <c r="BA61" s="121">
        <v>0</v>
      </c>
      <c r="BB61" s="121">
        <v>0</v>
      </c>
      <c r="BC61" s="121">
        <v>113944</v>
      </c>
      <c r="BD61" s="121">
        <v>0</v>
      </c>
      <c r="BE61" s="121">
        <v>0</v>
      </c>
      <c r="BF61" s="121">
        <f>SUM(AE61,+AM61,+BE61)</f>
        <v>0</v>
      </c>
      <c r="BG61" s="121">
        <f>SUM(BH61,+BM61)</f>
        <v>0</v>
      </c>
      <c r="BH61" s="121">
        <f>SUM(BI61:BL61)</f>
        <v>0</v>
      </c>
      <c r="BI61" s="121">
        <v>0</v>
      </c>
      <c r="BJ61" s="121">
        <v>0</v>
      </c>
      <c r="BK61" s="121">
        <v>0</v>
      </c>
      <c r="BL61" s="121">
        <v>0</v>
      </c>
      <c r="BM61" s="121">
        <v>0</v>
      </c>
      <c r="BN61" s="121">
        <v>0</v>
      </c>
      <c r="BO61" s="121">
        <f>SUM(BP61,BU61,BY61,BZ61,CF61)</f>
        <v>0</v>
      </c>
      <c r="BP61" s="121">
        <f>SUM(BQ61:BT61)</f>
        <v>0</v>
      </c>
      <c r="BQ61" s="121">
        <v>0</v>
      </c>
      <c r="BR61" s="121">
        <v>0</v>
      </c>
      <c r="BS61" s="121">
        <v>0</v>
      </c>
      <c r="BT61" s="121">
        <v>0</v>
      </c>
      <c r="BU61" s="121">
        <f>SUM(BV61:BX61)</f>
        <v>0</v>
      </c>
      <c r="BV61" s="121">
        <v>0</v>
      </c>
      <c r="BW61" s="121">
        <v>0</v>
      </c>
      <c r="BX61" s="121">
        <v>0</v>
      </c>
      <c r="BY61" s="121">
        <v>0</v>
      </c>
      <c r="BZ61" s="121">
        <f>SUM(CA61:CD61)</f>
        <v>0</v>
      </c>
      <c r="CA61" s="121">
        <v>0</v>
      </c>
      <c r="CB61" s="121">
        <v>0</v>
      </c>
      <c r="CC61" s="121">
        <v>0</v>
      </c>
      <c r="CD61" s="121">
        <v>0</v>
      </c>
      <c r="CE61" s="121">
        <v>34020</v>
      </c>
      <c r="CF61" s="121">
        <v>0</v>
      </c>
      <c r="CG61" s="121">
        <v>0</v>
      </c>
      <c r="CH61" s="121">
        <f>SUM(BG61,+BO61,+CG61)</f>
        <v>0</v>
      </c>
      <c r="CI61" s="121">
        <f>SUM(AE61,+BG61)</f>
        <v>0</v>
      </c>
      <c r="CJ61" s="121">
        <f>SUM(AF61,+BH61)</f>
        <v>0</v>
      </c>
      <c r="CK61" s="121">
        <f>SUM(AG61,+BI61)</f>
        <v>0</v>
      </c>
      <c r="CL61" s="121">
        <f>SUM(AH61,+BJ61)</f>
        <v>0</v>
      </c>
      <c r="CM61" s="121">
        <f>SUM(AI61,+BK61)</f>
        <v>0</v>
      </c>
      <c r="CN61" s="121">
        <f>SUM(AJ61,+BL61)</f>
        <v>0</v>
      </c>
      <c r="CO61" s="121">
        <f>SUM(AK61,+BM61)</f>
        <v>0</v>
      </c>
      <c r="CP61" s="121">
        <f>SUM(AL61,+BN61)</f>
        <v>0</v>
      </c>
      <c r="CQ61" s="121">
        <f>SUM(AM61,+BO61)</f>
        <v>0</v>
      </c>
      <c r="CR61" s="121">
        <f>SUM(AN61,+BP61)</f>
        <v>0</v>
      </c>
      <c r="CS61" s="121">
        <f>SUM(AO61,+BQ61)</f>
        <v>0</v>
      </c>
      <c r="CT61" s="121">
        <f>SUM(AP61,+BR61)</f>
        <v>0</v>
      </c>
      <c r="CU61" s="121">
        <f>SUM(AQ61,+BS61)</f>
        <v>0</v>
      </c>
      <c r="CV61" s="121">
        <f>SUM(AR61,+BT61)</f>
        <v>0</v>
      </c>
      <c r="CW61" s="121">
        <f>SUM(AS61,+BU61)</f>
        <v>0</v>
      </c>
      <c r="CX61" s="121">
        <f>SUM(AT61,+BV61)</f>
        <v>0</v>
      </c>
      <c r="CY61" s="121">
        <f>SUM(AU61,+BW61)</f>
        <v>0</v>
      </c>
      <c r="CZ61" s="121">
        <f>SUM(AV61,+BX61)</f>
        <v>0</v>
      </c>
      <c r="DA61" s="121">
        <f>SUM(AW61,+BY61)</f>
        <v>0</v>
      </c>
      <c r="DB61" s="121">
        <f>SUM(AX61,+BZ61)</f>
        <v>0</v>
      </c>
      <c r="DC61" s="121">
        <f>SUM(AY61,+CA61)</f>
        <v>0</v>
      </c>
      <c r="DD61" s="121">
        <f>SUM(AZ61,+CB61)</f>
        <v>0</v>
      </c>
      <c r="DE61" s="121">
        <f>SUM(BA61,+CC61)</f>
        <v>0</v>
      </c>
      <c r="DF61" s="121">
        <f>SUM(BB61,+CD61)</f>
        <v>0</v>
      </c>
      <c r="DG61" s="121">
        <f>SUM(BC61,+CE61)</f>
        <v>147964</v>
      </c>
      <c r="DH61" s="121">
        <f>SUM(BD61,+CF61)</f>
        <v>0</v>
      </c>
      <c r="DI61" s="121">
        <f>SUM(BE61,+CG61)</f>
        <v>0</v>
      </c>
      <c r="DJ61" s="121">
        <f>SUM(BF61,+CH61)</f>
        <v>0</v>
      </c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61">
    <sortCondition ref="A8:A61"/>
    <sortCondition ref="B8:B61"/>
    <sortCondition ref="C8:C61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&amp;L廃棄物処理事業経費（市区町村の合計）（令和1年度実績）</oddHeader>
  </headerFooter>
  <colBreaks count="5" manualBreakCount="5">
    <brk id="21" min="1" max="60" man="1"/>
    <brk id="30" min="1" max="60" man="1"/>
    <brk id="38" min="1" max="60" man="1"/>
    <brk id="66" min="1" max="60" man="1"/>
    <brk id="94" min="1" max="6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千葉県</v>
      </c>
      <c r="B7" s="139" t="str">
        <f>'廃棄物事業経費（市町村）'!B7</f>
        <v>12000</v>
      </c>
      <c r="C7" s="138" t="s">
        <v>33</v>
      </c>
      <c r="D7" s="140">
        <f>SUM(E7,+L7)</f>
        <v>6215660</v>
      </c>
      <c r="E7" s="140">
        <f>SUM(F7:I7)+K7</f>
        <v>5506499</v>
      </c>
      <c r="F7" s="140">
        <f t="shared" ref="F7:L7" si="0">SUM(F$8:F$57)</f>
        <v>2548267</v>
      </c>
      <c r="G7" s="140">
        <f t="shared" si="0"/>
        <v>0</v>
      </c>
      <c r="H7" s="140">
        <f t="shared" si="0"/>
        <v>187400</v>
      </c>
      <c r="I7" s="140">
        <f t="shared" si="0"/>
        <v>2601741</v>
      </c>
      <c r="J7" s="140">
        <f t="shared" si="0"/>
        <v>11988267</v>
      </c>
      <c r="K7" s="140">
        <f t="shared" si="0"/>
        <v>169091</v>
      </c>
      <c r="L7" s="140">
        <f t="shared" si="0"/>
        <v>709161</v>
      </c>
      <c r="M7" s="140">
        <f>SUM(N7,+U7)</f>
        <v>1577877</v>
      </c>
      <c r="N7" s="140">
        <f>SUM(O7:R7,T7)</f>
        <v>1482566</v>
      </c>
      <c r="O7" s="140">
        <f t="shared" ref="O7:U7" si="1">SUM(O$8:O$57)</f>
        <v>2833</v>
      </c>
      <c r="P7" s="140">
        <f t="shared" si="1"/>
        <v>0</v>
      </c>
      <c r="Q7" s="140">
        <f t="shared" si="1"/>
        <v>26271</v>
      </c>
      <c r="R7" s="140">
        <f t="shared" si="1"/>
        <v>1452936</v>
      </c>
      <c r="S7" s="140">
        <f t="shared" si="1"/>
        <v>1460515</v>
      </c>
      <c r="T7" s="140">
        <f t="shared" si="1"/>
        <v>526</v>
      </c>
      <c r="U7" s="140">
        <f t="shared" si="1"/>
        <v>95311</v>
      </c>
      <c r="V7" s="140">
        <f t="shared" ref="V7:AD7" si="2">+SUM(D7,M7)</f>
        <v>7793537</v>
      </c>
      <c r="W7" s="140">
        <f t="shared" si="2"/>
        <v>6989065</v>
      </c>
      <c r="X7" s="140">
        <f t="shared" si="2"/>
        <v>2551100</v>
      </c>
      <c r="Y7" s="140">
        <f t="shared" si="2"/>
        <v>0</v>
      </c>
      <c r="Z7" s="140">
        <f t="shared" si="2"/>
        <v>213671</v>
      </c>
      <c r="AA7" s="140">
        <f t="shared" si="2"/>
        <v>4054677</v>
      </c>
      <c r="AB7" s="140">
        <f t="shared" si="2"/>
        <v>13448782</v>
      </c>
      <c r="AC7" s="140">
        <f t="shared" si="2"/>
        <v>169617</v>
      </c>
      <c r="AD7" s="140">
        <f t="shared" si="2"/>
        <v>804472</v>
      </c>
      <c r="AE7" s="140">
        <f>SUM(AF7,+AK7)</f>
        <v>6955439</v>
      </c>
      <c r="AF7" s="140">
        <f>SUM(AG7:AJ7)</f>
        <v>6938065</v>
      </c>
      <c r="AG7" s="140">
        <f>SUM(AG$8:AG$57)</f>
        <v>0</v>
      </c>
      <c r="AH7" s="140">
        <f>SUM(AH$8:AH$57)</f>
        <v>6027920</v>
      </c>
      <c r="AI7" s="140">
        <f>SUM(AI$8:AI$57)</f>
        <v>908984</v>
      </c>
      <c r="AJ7" s="140">
        <f>SUM(AJ$8:AJ$57)</f>
        <v>1161</v>
      </c>
      <c r="AK7" s="140">
        <f>SUM(AK$8:AK$57)</f>
        <v>17374</v>
      </c>
      <c r="AL7" s="143" t="s">
        <v>314</v>
      </c>
      <c r="AM7" s="140">
        <f>SUM(AN7,AS7,AW7,AX7,BD7)</f>
        <v>10160412</v>
      </c>
      <c r="AN7" s="140">
        <f>SUM(AO7:AR7)</f>
        <v>1205031</v>
      </c>
      <c r="AO7" s="140">
        <f>SUM(AO$8:AO$57)</f>
        <v>946176</v>
      </c>
      <c r="AP7" s="140">
        <f>SUM(AP$8:AP$57)</f>
        <v>0</v>
      </c>
      <c r="AQ7" s="140">
        <f>SUM(AQ$8:AQ$57)</f>
        <v>224231</v>
      </c>
      <c r="AR7" s="140">
        <f>SUM(AR$8:AR$57)</f>
        <v>34624</v>
      </c>
      <c r="AS7" s="140">
        <f>SUM(AT7:AV7)</f>
        <v>2723185</v>
      </c>
      <c r="AT7" s="140">
        <f>SUM(AT$8:AT$57)</f>
        <v>40778</v>
      </c>
      <c r="AU7" s="140">
        <f>SUM(AU$8:AU$57)</f>
        <v>2495923</v>
      </c>
      <c r="AV7" s="140">
        <f>SUM(AV$8:AV$57)</f>
        <v>186484</v>
      </c>
      <c r="AW7" s="140">
        <f>SUM(AW$8:AW$57)</f>
        <v>6270</v>
      </c>
      <c r="AX7" s="140">
        <f>SUM(AY7:BB7)</f>
        <v>6225926</v>
      </c>
      <c r="AY7" s="140">
        <f>SUM(AY$8:AY$57)</f>
        <v>2043081</v>
      </c>
      <c r="AZ7" s="140">
        <f>SUM(AZ$8:AZ$57)</f>
        <v>3773002</v>
      </c>
      <c r="BA7" s="140">
        <f>SUM(BA$8:BA$57)</f>
        <v>259573</v>
      </c>
      <c r="BB7" s="140">
        <f>SUM(BB$8:BB$57)</f>
        <v>150270</v>
      </c>
      <c r="BC7" s="143" t="s">
        <v>315</v>
      </c>
      <c r="BD7" s="140">
        <f>SUM(BD$8:BD$57)</f>
        <v>0</v>
      </c>
      <c r="BE7" s="140">
        <f>SUM(BE$8:BE$57)</f>
        <v>1088076</v>
      </c>
      <c r="BF7" s="140">
        <f>SUM(AE7,+AM7,+BE7)</f>
        <v>18203927</v>
      </c>
      <c r="BG7" s="140">
        <f>SUM(BH7,+BM7)</f>
        <v>80216</v>
      </c>
      <c r="BH7" s="140">
        <f>SUM(BI7:BL7)</f>
        <v>80216</v>
      </c>
      <c r="BI7" s="140">
        <f>SUM(BI$8:BI$57)</f>
        <v>0</v>
      </c>
      <c r="BJ7" s="140">
        <f>SUM(BJ$8:BJ$57)</f>
        <v>80216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2867766</v>
      </c>
      <c r="BP7" s="140">
        <f>SUM(BQ7:BT7)</f>
        <v>689624</v>
      </c>
      <c r="BQ7" s="140">
        <f>SUM(BQ$8:BQ$57)</f>
        <v>490722</v>
      </c>
      <c r="BR7" s="140">
        <f>SUM(BR$8:BR$57)</f>
        <v>114969</v>
      </c>
      <c r="BS7" s="140">
        <f>SUM(BS$8:BS$57)</f>
        <v>83933</v>
      </c>
      <c r="BT7" s="140">
        <f>SUM(BT$8:BT$57)</f>
        <v>0</v>
      </c>
      <c r="BU7" s="140">
        <f>SUM(BV7:BX7)</f>
        <v>1166559</v>
      </c>
      <c r="BV7" s="140">
        <f>SUM(BV$8:BV$57)</f>
        <v>36253</v>
      </c>
      <c r="BW7" s="140">
        <f>SUM(BW$8:BW$57)</f>
        <v>1100792</v>
      </c>
      <c r="BX7" s="140">
        <f>SUM(BX$8:BX$57)</f>
        <v>29514</v>
      </c>
      <c r="BY7" s="140">
        <f>SUM(BY$8:BY$57)</f>
        <v>736</v>
      </c>
      <c r="BZ7" s="140">
        <f>SUM(CA7:CD7)</f>
        <v>1010847</v>
      </c>
      <c r="CA7" s="140">
        <f>SUM(CA$8:CA$57)</f>
        <v>296148</v>
      </c>
      <c r="CB7" s="140">
        <f>SUM(CB$8:CB$57)</f>
        <v>660741</v>
      </c>
      <c r="CC7" s="140">
        <f>SUM(CC$8:CC$57)</f>
        <v>38424</v>
      </c>
      <c r="CD7" s="140">
        <f>SUM(CD$8:CD$57)</f>
        <v>15534</v>
      </c>
      <c r="CE7" s="143" t="s">
        <v>314</v>
      </c>
      <c r="CF7" s="140">
        <f>SUM(CF$8:CF$57)</f>
        <v>0</v>
      </c>
      <c r="CG7" s="140">
        <f>SUM(CG$8:CG$57)</f>
        <v>90410</v>
      </c>
      <c r="CH7" s="140">
        <f>SUM(BG7,+BO7,+CG7)</f>
        <v>3038392</v>
      </c>
      <c r="CI7" s="140">
        <f t="shared" ref="CI7:CO7" si="3">SUM(AE7,+BG7)</f>
        <v>7035655</v>
      </c>
      <c r="CJ7" s="140">
        <f t="shared" si="3"/>
        <v>7018281</v>
      </c>
      <c r="CK7" s="140">
        <f t="shared" si="3"/>
        <v>0</v>
      </c>
      <c r="CL7" s="140">
        <f t="shared" si="3"/>
        <v>6108136</v>
      </c>
      <c r="CM7" s="140">
        <f t="shared" si="3"/>
        <v>908984</v>
      </c>
      <c r="CN7" s="140">
        <f t="shared" si="3"/>
        <v>1161</v>
      </c>
      <c r="CO7" s="140">
        <f t="shared" si="3"/>
        <v>17374</v>
      </c>
      <c r="CP7" s="143" t="s">
        <v>314</v>
      </c>
      <c r="CQ7" s="140">
        <f t="shared" ref="CQ7:DF7" si="4">SUM(AM7,+BO7)</f>
        <v>13028178</v>
      </c>
      <c r="CR7" s="140">
        <f t="shared" si="4"/>
        <v>1894655</v>
      </c>
      <c r="CS7" s="140">
        <f t="shared" si="4"/>
        <v>1436898</v>
      </c>
      <c r="CT7" s="140">
        <f t="shared" si="4"/>
        <v>114969</v>
      </c>
      <c r="CU7" s="140">
        <f t="shared" si="4"/>
        <v>308164</v>
      </c>
      <c r="CV7" s="140">
        <f t="shared" si="4"/>
        <v>34624</v>
      </c>
      <c r="CW7" s="140">
        <f t="shared" si="4"/>
        <v>3889744</v>
      </c>
      <c r="CX7" s="140">
        <f t="shared" si="4"/>
        <v>77031</v>
      </c>
      <c r="CY7" s="140">
        <f t="shared" si="4"/>
        <v>3596715</v>
      </c>
      <c r="CZ7" s="140">
        <f t="shared" si="4"/>
        <v>215998</v>
      </c>
      <c r="DA7" s="140">
        <f t="shared" si="4"/>
        <v>7006</v>
      </c>
      <c r="DB7" s="140">
        <f t="shared" si="4"/>
        <v>7236773</v>
      </c>
      <c r="DC7" s="140">
        <f t="shared" si="4"/>
        <v>2339229</v>
      </c>
      <c r="DD7" s="140">
        <f t="shared" si="4"/>
        <v>4433743</v>
      </c>
      <c r="DE7" s="140">
        <f t="shared" si="4"/>
        <v>297997</v>
      </c>
      <c r="DF7" s="140">
        <f t="shared" si="4"/>
        <v>165804</v>
      </c>
      <c r="DG7" s="143" t="s">
        <v>314</v>
      </c>
      <c r="DH7" s="140">
        <f>SUM(BD7,+CF7)</f>
        <v>0</v>
      </c>
      <c r="DI7" s="140">
        <f>SUM(BE7,+CG7)</f>
        <v>1178486</v>
      </c>
      <c r="DJ7" s="140">
        <f>SUM(BF7,+CH7)</f>
        <v>21242319</v>
      </c>
    </row>
    <row r="8" spans="1:114" s="136" customFormat="1" ht="13.5" customHeight="1" x14ac:dyDescent="0.15">
      <c r="A8" s="119" t="s">
        <v>14</v>
      </c>
      <c r="B8" s="120" t="s">
        <v>412</v>
      </c>
      <c r="C8" s="119" t="s">
        <v>413</v>
      </c>
      <c r="D8" s="121">
        <f>SUM(E8,+L8)</f>
        <v>99583</v>
      </c>
      <c r="E8" s="121">
        <f>SUM(F8:I8)+K8</f>
        <v>90144</v>
      </c>
      <c r="F8" s="121">
        <v>6561</v>
      </c>
      <c r="G8" s="121">
        <v>0</v>
      </c>
      <c r="H8" s="121">
        <v>0</v>
      </c>
      <c r="I8" s="121">
        <v>83583</v>
      </c>
      <c r="J8" s="121">
        <v>296711</v>
      </c>
      <c r="K8" s="121">
        <v>0</v>
      </c>
      <c r="L8" s="121">
        <v>9439</v>
      </c>
      <c r="M8" s="121">
        <f>SUM(N8,+U8)</f>
        <v>98374</v>
      </c>
      <c r="N8" s="121">
        <f>SUM(O8:R8,T8)</f>
        <v>97460</v>
      </c>
      <c r="O8" s="121">
        <v>2833</v>
      </c>
      <c r="P8" s="121">
        <v>0</v>
      </c>
      <c r="Q8" s="121">
        <v>0</v>
      </c>
      <c r="R8" s="121">
        <v>94627</v>
      </c>
      <c r="S8" s="121">
        <v>90289</v>
      </c>
      <c r="T8" s="121">
        <v>0</v>
      </c>
      <c r="U8" s="121">
        <v>914</v>
      </c>
      <c r="V8" s="121">
        <f>+SUM(D8,M8)</f>
        <v>197957</v>
      </c>
      <c r="W8" s="121">
        <f>+SUM(E8,N8)</f>
        <v>187604</v>
      </c>
      <c r="X8" s="121">
        <f>+SUM(F8,O8)</f>
        <v>9394</v>
      </c>
      <c r="Y8" s="121">
        <f>+SUM(G8,P8)</f>
        <v>0</v>
      </c>
      <c r="Z8" s="121">
        <f>+SUM(H8,Q8)</f>
        <v>0</v>
      </c>
      <c r="AA8" s="121">
        <f>+SUM(I8,R8)</f>
        <v>178210</v>
      </c>
      <c r="AB8" s="121">
        <f>+SUM(J8,S8)</f>
        <v>387000</v>
      </c>
      <c r="AC8" s="121">
        <f>+SUM(K8,T8)</f>
        <v>0</v>
      </c>
      <c r="AD8" s="121">
        <f>+SUM(L8,U8)</f>
        <v>10353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466</v>
      </c>
      <c r="AM8" s="121">
        <f>SUM(AN8,AS8,AW8,AX8,BD8)</f>
        <v>345471</v>
      </c>
      <c r="AN8" s="121">
        <f>SUM(AO8:AR8)</f>
        <v>180764</v>
      </c>
      <c r="AO8" s="121">
        <v>180764</v>
      </c>
      <c r="AP8" s="121">
        <v>0</v>
      </c>
      <c r="AQ8" s="121">
        <v>0</v>
      </c>
      <c r="AR8" s="121">
        <v>0</v>
      </c>
      <c r="AS8" s="121">
        <f>SUM(AT8:AV8)</f>
        <v>100890</v>
      </c>
      <c r="AT8" s="121">
        <v>24674</v>
      </c>
      <c r="AU8" s="121">
        <v>69946</v>
      </c>
      <c r="AV8" s="121">
        <v>6270</v>
      </c>
      <c r="AW8" s="121">
        <v>6270</v>
      </c>
      <c r="AX8" s="121">
        <f>SUM(AY8:BB8)</f>
        <v>57547</v>
      </c>
      <c r="AY8" s="121">
        <v>29863</v>
      </c>
      <c r="AZ8" s="121">
        <v>23129</v>
      </c>
      <c r="BA8" s="121">
        <v>4555</v>
      </c>
      <c r="BB8" s="121">
        <v>0</v>
      </c>
      <c r="BC8" s="122" t="s">
        <v>466</v>
      </c>
      <c r="BD8" s="121">
        <v>0</v>
      </c>
      <c r="BE8" s="121">
        <v>50823</v>
      </c>
      <c r="BF8" s="121">
        <f>SUM(AE8,+AM8,+BE8)</f>
        <v>396294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466</v>
      </c>
      <c r="BO8" s="121">
        <f>SUM(BP8,BU8,BY8,BZ8,CF8)</f>
        <v>186279</v>
      </c>
      <c r="BP8" s="121">
        <f>SUM(BQ8:BT8)</f>
        <v>78193</v>
      </c>
      <c r="BQ8" s="121">
        <v>78193</v>
      </c>
      <c r="BR8" s="121">
        <v>0</v>
      </c>
      <c r="BS8" s="121">
        <v>0</v>
      </c>
      <c r="BT8" s="121">
        <v>0</v>
      </c>
      <c r="BU8" s="121">
        <f>SUM(BV8:BX8)</f>
        <v>65379</v>
      </c>
      <c r="BV8" s="121">
        <v>3641</v>
      </c>
      <c r="BW8" s="121">
        <v>61738</v>
      </c>
      <c r="BX8" s="121">
        <v>0</v>
      </c>
      <c r="BY8" s="121">
        <v>0</v>
      </c>
      <c r="BZ8" s="121">
        <f>SUM(CA8:CD8)</f>
        <v>42707</v>
      </c>
      <c r="CA8" s="121">
        <v>0</v>
      </c>
      <c r="CB8" s="121">
        <v>42707</v>
      </c>
      <c r="CC8" s="121">
        <v>0</v>
      </c>
      <c r="CD8" s="121">
        <v>0</v>
      </c>
      <c r="CE8" s="122" t="s">
        <v>466</v>
      </c>
      <c r="CF8" s="121">
        <v>0</v>
      </c>
      <c r="CG8" s="121">
        <v>2384</v>
      </c>
      <c r="CH8" s="121">
        <f>SUM(BG8,+BO8,+CG8)</f>
        <v>188663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466</v>
      </c>
      <c r="CQ8" s="121">
        <f>SUM(AM8,+BO8)</f>
        <v>531750</v>
      </c>
      <c r="CR8" s="121">
        <f>SUM(AN8,+BP8)</f>
        <v>258957</v>
      </c>
      <c r="CS8" s="121">
        <f>SUM(AO8,+BQ8)</f>
        <v>258957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166269</v>
      </c>
      <c r="CX8" s="121">
        <f>SUM(AT8,+BV8)</f>
        <v>28315</v>
      </c>
      <c r="CY8" s="121">
        <f>SUM(AU8,+BW8)</f>
        <v>131684</v>
      </c>
      <c r="CZ8" s="121">
        <f>SUM(AV8,+BX8)</f>
        <v>6270</v>
      </c>
      <c r="DA8" s="121">
        <f>SUM(AW8,+BY8)</f>
        <v>6270</v>
      </c>
      <c r="DB8" s="121">
        <f>SUM(AX8,+BZ8)</f>
        <v>100254</v>
      </c>
      <c r="DC8" s="121">
        <f>SUM(AY8,+CA8)</f>
        <v>29863</v>
      </c>
      <c r="DD8" s="121">
        <f>SUM(AZ8,+CB8)</f>
        <v>65836</v>
      </c>
      <c r="DE8" s="121">
        <f>SUM(BA8,+CC8)</f>
        <v>4555</v>
      </c>
      <c r="DF8" s="121">
        <f>SUM(BB8,+CD8)</f>
        <v>0</v>
      </c>
      <c r="DG8" s="122" t="s">
        <v>466</v>
      </c>
      <c r="DH8" s="121">
        <f>SUM(BD8,+CF8)</f>
        <v>0</v>
      </c>
      <c r="DI8" s="121">
        <f>SUM(BE8,+CG8)</f>
        <v>53207</v>
      </c>
      <c r="DJ8" s="121">
        <f>SUM(BF8,+CH8)</f>
        <v>584957</v>
      </c>
    </row>
    <row r="9" spans="1:114" s="136" customFormat="1" ht="13.5" customHeight="1" x14ac:dyDescent="0.15">
      <c r="A9" s="119" t="s">
        <v>14</v>
      </c>
      <c r="B9" s="120" t="s">
        <v>353</v>
      </c>
      <c r="C9" s="119" t="s">
        <v>354</v>
      </c>
      <c r="D9" s="121">
        <f>SUM(E9,+L9)</f>
        <v>570329</v>
      </c>
      <c r="E9" s="121">
        <f>SUM(F9:I9)+K9</f>
        <v>477829</v>
      </c>
      <c r="F9" s="121">
        <v>21537</v>
      </c>
      <c r="G9" s="121">
        <v>0</v>
      </c>
      <c r="H9" s="121">
        <v>0</v>
      </c>
      <c r="I9" s="121">
        <v>456292</v>
      </c>
      <c r="J9" s="121">
        <v>665048</v>
      </c>
      <c r="K9" s="121">
        <v>0</v>
      </c>
      <c r="L9" s="121">
        <v>92500</v>
      </c>
      <c r="M9" s="121">
        <f>SUM(N9,+U9)</f>
        <v>0</v>
      </c>
      <c r="N9" s="121">
        <f>SUM(O9:R9,T9)</f>
        <v>0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  <c r="V9" s="121">
        <f>+SUM(D9,M9)</f>
        <v>570329</v>
      </c>
      <c r="W9" s="121">
        <f>+SUM(E9,N9)</f>
        <v>477829</v>
      </c>
      <c r="X9" s="121">
        <f>+SUM(F9,O9)</f>
        <v>21537</v>
      </c>
      <c r="Y9" s="121">
        <f>+SUM(G9,P9)</f>
        <v>0</v>
      </c>
      <c r="Z9" s="121">
        <f>+SUM(H9,Q9)</f>
        <v>0</v>
      </c>
      <c r="AA9" s="121">
        <f>+SUM(I9,R9)</f>
        <v>456292</v>
      </c>
      <c r="AB9" s="121">
        <f>+SUM(J9,S9)</f>
        <v>665048</v>
      </c>
      <c r="AC9" s="121">
        <f>+SUM(K9,T9)</f>
        <v>0</v>
      </c>
      <c r="AD9" s="121">
        <f>+SUM(L9,U9)</f>
        <v>92500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466</v>
      </c>
      <c r="AM9" s="121">
        <f>SUM(AN9,AS9,AW9,AX9,BD9)</f>
        <v>793568</v>
      </c>
      <c r="AN9" s="121">
        <f>SUM(AO9:AR9)</f>
        <v>124474</v>
      </c>
      <c r="AO9" s="121">
        <v>124474</v>
      </c>
      <c r="AP9" s="121">
        <v>0</v>
      </c>
      <c r="AQ9" s="121">
        <v>0</v>
      </c>
      <c r="AR9" s="121">
        <v>0</v>
      </c>
      <c r="AS9" s="121">
        <f>SUM(AT9:AV9)</f>
        <v>78700</v>
      </c>
      <c r="AT9" s="121">
        <v>0</v>
      </c>
      <c r="AU9" s="121">
        <v>71958</v>
      </c>
      <c r="AV9" s="121">
        <v>6742</v>
      </c>
      <c r="AW9" s="121">
        <v>0</v>
      </c>
      <c r="AX9" s="121">
        <f>SUM(AY9:BB9)</f>
        <v>590394</v>
      </c>
      <c r="AY9" s="121">
        <v>0</v>
      </c>
      <c r="AZ9" s="121">
        <v>572875</v>
      </c>
      <c r="BA9" s="121">
        <v>9867</v>
      </c>
      <c r="BB9" s="121">
        <v>7652</v>
      </c>
      <c r="BC9" s="122" t="s">
        <v>466</v>
      </c>
      <c r="BD9" s="121">
        <v>0</v>
      </c>
      <c r="BE9" s="121">
        <v>441809</v>
      </c>
      <c r="BF9" s="121">
        <f>SUM(AE9,+AM9,+BE9)</f>
        <v>1235377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466</v>
      </c>
      <c r="BO9" s="121">
        <f>SUM(BP9,BU9,BY9,BZ9,CF9)</f>
        <v>0</v>
      </c>
      <c r="BP9" s="121">
        <f>SUM(BQ9:BT9)</f>
        <v>0</v>
      </c>
      <c r="BQ9" s="121">
        <v>0</v>
      </c>
      <c r="BR9" s="121">
        <v>0</v>
      </c>
      <c r="BS9" s="121">
        <v>0</v>
      </c>
      <c r="BT9" s="121">
        <v>0</v>
      </c>
      <c r="BU9" s="121">
        <f>SUM(BV9:BX9)</f>
        <v>0</v>
      </c>
      <c r="BV9" s="121">
        <v>0</v>
      </c>
      <c r="BW9" s="121">
        <v>0</v>
      </c>
      <c r="BX9" s="121">
        <v>0</v>
      </c>
      <c r="BY9" s="121">
        <v>0</v>
      </c>
      <c r="BZ9" s="121">
        <f>SUM(CA9:CD9)</f>
        <v>0</v>
      </c>
      <c r="CA9" s="121">
        <v>0</v>
      </c>
      <c r="CB9" s="121">
        <v>0</v>
      </c>
      <c r="CC9" s="121">
        <v>0</v>
      </c>
      <c r="CD9" s="121">
        <v>0</v>
      </c>
      <c r="CE9" s="122" t="s">
        <v>466</v>
      </c>
      <c r="CF9" s="121">
        <v>0</v>
      </c>
      <c r="CG9" s="121">
        <v>0</v>
      </c>
      <c r="CH9" s="121">
        <f>SUM(BG9,+BO9,+CG9)</f>
        <v>0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466</v>
      </c>
      <c r="CQ9" s="121">
        <f>SUM(AM9,+BO9)</f>
        <v>793568</v>
      </c>
      <c r="CR9" s="121">
        <f>SUM(AN9,+BP9)</f>
        <v>124474</v>
      </c>
      <c r="CS9" s="121">
        <f>SUM(AO9,+BQ9)</f>
        <v>124474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78700</v>
      </c>
      <c r="CX9" s="121">
        <f>SUM(AT9,+BV9)</f>
        <v>0</v>
      </c>
      <c r="CY9" s="121">
        <f>SUM(AU9,+BW9)</f>
        <v>71958</v>
      </c>
      <c r="CZ9" s="121">
        <f>SUM(AV9,+BX9)</f>
        <v>6742</v>
      </c>
      <c r="DA9" s="121">
        <f>SUM(AW9,+BY9)</f>
        <v>0</v>
      </c>
      <c r="DB9" s="121">
        <f>SUM(AX9,+BZ9)</f>
        <v>590394</v>
      </c>
      <c r="DC9" s="121">
        <f>SUM(AY9,+CA9)</f>
        <v>0</v>
      </c>
      <c r="DD9" s="121">
        <f>SUM(AZ9,+CB9)</f>
        <v>572875</v>
      </c>
      <c r="DE9" s="121">
        <f>SUM(BA9,+CC9)</f>
        <v>9867</v>
      </c>
      <c r="DF9" s="121">
        <f>SUM(BB9,+CD9)</f>
        <v>7652</v>
      </c>
      <c r="DG9" s="122" t="s">
        <v>466</v>
      </c>
      <c r="DH9" s="121">
        <f>SUM(BD9,+CF9)</f>
        <v>0</v>
      </c>
      <c r="DI9" s="121">
        <f>SUM(BE9,+CG9)</f>
        <v>441809</v>
      </c>
      <c r="DJ9" s="121">
        <f>SUM(BF9,+CH9)</f>
        <v>1235377</v>
      </c>
    </row>
    <row r="10" spans="1:114" s="136" customFormat="1" ht="13.5" customHeight="1" x14ac:dyDescent="0.15">
      <c r="A10" s="119" t="s">
        <v>14</v>
      </c>
      <c r="B10" s="120" t="s">
        <v>361</v>
      </c>
      <c r="C10" s="119" t="s">
        <v>362</v>
      </c>
      <c r="D10" s="121">
        <f>SUM(E10,+L10)</f>
        <v>362174</v>
      </c>
      <c r="E10" s="121">
        <f>SUM(F10:I10)+K10</f>
        <v>211418</v>
      </c>
      <c r="F10" s="121">
        <v>8935</v>
      </c>
      <c r="G10" s="121">
        <v>0</v>
      </c>
      <c r="H10" s="121">
        <v>7100</v>
      </c>
      <c r="I10" s="121">
        <v>162441</v>
      </c>
      <c r="J10" s="121">
        <v>1008956</v>
      </c>
      <c r="K10" s="121">
        <v>32942</v>
      </c>
      <c r="L10" s="121">
        <v>150756</v>
      </c>
      <c r="M10" s="121">
        <f>SUM(N10,+U10)</f>
        <v>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  <c r="V10" s="121">
        <f>+SUM(D10,M10)</f>
        <v>362174</v>
      </c>
      <c r="W10" s="121">
        <f>+SUM(E10,N10)</f>
        <v>211418</v>
      </c>
      <c r="X10" s="121">
        <f>+SUM(F10,O10)</f>
        <v>8935</v>
      </c>
      <c r="Y10" s="121">
        <f>+SUM(G10,P10)</f>
        <v>0</v>
      </c>
      <c r="Z10" s="121">
        <f>+SUM(H10,Q10)</f>
        <v>7100</v>
      </c>
      <c r="AA10" s="121">
        <f>+SUM(I10,R10)</f>
        <v>162441</v>
      </c>
      <c r="AB10" s="121">
        <f>+SUM(J10,S10)</f>
        <v>1008956</v>
      </c>
      <c r="AC10" s="121">
        <f>+SUM(K10,T10)</f>
        <v>32942</v>
      </c>
      <c r="AD10" s="121">
        <f>+SUM(L10,U10)</f>
        <v>150756</v>
      </c>
      <c r="AE10" s="121">
        <f>SUM(AF10,+AK10)</f>
        <v>60055</v>
      </c>
      <c r="AF10" s="121">
        <f>SUM(AG10:AJ10)</f>
        <v>60055</v>
      </c>
      <c r="AG10" s="121">
        <v>0</v>
      </c>
      <c r="AH10" s="121">
        <v>60055</v>
      </c>
      <c r="AI10" s="121">
        <v>0</v>
      </c>
      <c r="AJ10" s="121">
        <v>0</v>
      </c>
      <c r="AK10" s="121">
        <v>0</v>
      </c>
      <c r="AL10" s="122" t="s">
        <v>466</v>
      </c>
      <c r="AM10" s="121">
        <f>SUM(AN10,AS10,AW10,AX10,BD10)</f>
        <v>1120992</v>
      </c>
      <c r="AN10" s="121">
        <f>SUM(AO10:AR10)</f>
        <v>127347</v>
      </c>
      <c r="AO10" s="121">
        <v>127347</v>
      </c>
      <c r="AP10" s="121">
        <v>0</v>
      </c>
      <c r="AQ10" s="121">
        <v>0</v>
      </c>
      <c r="AR10" s="121">
        <v>0</v>
      </c>
      <c r="AS10" s="121">
        <f>SUM(AT10:AV10)</f>
        <v>386032</v>
      </c>
      <c r="AT10" s="121">
        <v>0</v>
      </c>
      <c r="AU10" s="121">
        <v>377921</v>
      </c>
      <c r="AV10" s="121">
        <v>8111</v>
      </c>
      <c r="AW10" s="121">
        <v>0</v>
      </c>
      <c r="AX10" s="121">
        <f>SUM(AY10:BB10)</f>
        <v>607613</v>
      </c>
      <c r="AY10" s="121">
        <v>17214</v>
      </c>
      <c r="AZ10" s="121">
        <v>572509</v>
      </c>
      <c r="BA10" s="121">
        <v>17890</v>
      </c>
      <c r="BB10" s="121">
        <v>0</v>
      </c>
      <c r="BC10" s="122" t="s">
        <v>466</v>
      </c>
      <c r="BD10" s="121">
        <v>0</v>
      </c>
      <c r="BE10" s="121">
        <v>190083</v>
      </c>
      <c r="BF10" s="121">
        <f>SUM(AE10,+AM10,+BE10)</f>
        <v>1371130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466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2" t="s">
        <v>466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60055</v>
      </c>
      <c r="CJ10" s="121">
        <f>SUM(AF10,+BH10)</f>
        <v>60055</v>
      </c>
      <c r="CK10" s="121">
        <f>SUM(AG10,+BI10)</f>
        <v>0</v>
      </c>
      <c r="CL10" s="121">
        <f>SUM(AH10,+BJ10)</f>
        <v>60055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466</v>
      </c>
      <c r="CQ10" s="121">
        <f>SUM(AM10,+BO10)</f>
        <v>1120992</v>
      </c>
      <c r="CR10" s="121">
        <f>SUM(AN10,+BP10)</f>
        <v>127347</v>
      </c>
      <c r="CS10" s="121">
        <f>SUM(AO10,+BQ10)</f>
        <v>127347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386032</v>
      </c>
      <c r="CX10" s="121">
        <f>SUM(AT10,+BV10)</f>
        <v>0</v>
      </c>
      <c r="CY10" s="121">
        <f>SUM(AU10,+BW10)</f>
        <v>377921</v>
      </c>
      <c r="CZ10" s="121">
        <f>SUM(AV10,+BX10)</f>
        <v>8111</v>
      </c>
      <c r="DA10" s="121">
        <f>SUM(AW10,+BY10)</f>
        <v>0</v>
      </c>
      <c r="DB10" s="121">
        <f>SUM(AX10,+BZ10)</f>
        <v>607613</v>
      </c>
      <c r="DC10" s="121">
        <f>SUM(AY10,+CA10)</f>
        <v>17214</v>
      </c>
      <c r="DD10" s="121">
        <f>SUM(AZ10,+CB10)</f>
        <v>572509</v>
      </c>
      <c r="DE10" s="121">
        <f>SUM(BA10,+CC10)</f>
        <v>17890</v>
      </c>
      <c r="DF10" s="121">
        <f>SUM(BB10,+CD10)</f>
        <v>0</v>
      </c>
      <c r="DG10" s="122" t="s">
        <v>466</v>
      </c>
      <c r="DH10" s="121">
        <f>SUM(BD10,+CF10)</f>
        <v>0</v>
      </c>
      <c r="DI10" s="121">
        <f>SUM(BE10,+CG10)</f>
        <v>190083</v>
      </c>
      <c r="DJ10" s="121">
        <f>SUM(BF10,+CH10)</f>
        <v>1371130</v>
      </c>
    </row>
    <row r="11" spans="1:114" s="136" customFormat="1" ht="13.5" customHeight="1" x14ac:dyDescent="0.15">
      <c r="A11" s="119" t="s">
        <v>14</v>
      </c>
      <c r="B11" s="120" t="s">
        <v>424</v>
      </c>
      <c r="C11" s="119" t="s">
        <v>425</v>
      </c>
      <c r="D11" s="121">
        <f>SUM(E11,+L11)</f>
        <v>268685</v>
      </c>
      <c r="E11" s="121">
        <f>SUM(F11:I11)+K11</f>
        <v>184164</v>
      </c>
      <c r="F11" s="121">
        <v>792</v>
      </c>
      <c r="G11" s="121">
        <v>0</v>
      </c>
      <c r="H11" s="121">
        <v>0</v>
      </c>
      <c r="I11" s="121">
        <v>183372</v>
      </c>
      <c r="J11" s="121">
        <v>588000</v>
      </c>
      <c r="K11" s="121">
        <v>0</v>
      </c>
      <c r="L11" s="121">
        <v>84521</v>
      </c>
      <c r="M11" s="121">
        <f>SUM(N11,+U11)</f>
        <v>0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f>+SUM(D11,M11)</f>
        <v>268685</v>
      </c>
      <c r="W11" s="121">
        <f>+SUM(E11,N11)</f>
        <v>184164</v>
      </c>
      <c r="X11" s="121">
        <f>+SUM(F11,O11)</f>
        <v>792</v>
      </c>
      <c r="Y11" s="121">
        <f>+SUM(G11,P11)</f>
        <v>0</v>
      </c>
      <c r="Z11" s="121">
        <f>+SUM(H11,Q11)</f>
        <v>0</v>
      </c>
      <c r="AA11" s="121">
        <f>+SUM(I11,R11)</f>
        <v>183372</v>
      </c>
      <c r="AB11" s="121">
        <f>+SUM(J11,S11)</f>
        <v>588000</v>
      </c>
      <c r="AC11" s="121">
        <f>+SUM(K11,T11)</f>
        <v>0</v>
      </c>
      <c r="AD11" s="121">
        <f>+SUM(L11,U11)</f>
        <v>84521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466</v>
      </c>
      <c r="AM11" s="121">
        <f>SUM(AN11,AS11,AW11,AX11,BD11)</f>
        <v>745250</v>
      </c>
      <c r="AN11" s="121">
        <f>SUM(AO11:AR11)</f>
        <v>84765</v>
      </c>
      <c r="AO11" s="121">
        <v>84765</v>
      </c>
      <c r="AP11" s="121">
        <v>0</v>
      </c>
      <c r="AQ11" s="121">
        <v>0</v>
      </c>
      <c r="AR11" s="121">
        <v>0</v>
      </c>
      <c r="AS11" s="121">
        <f>SUM(AT11:AV11)</f>
        <v>298837</v>
      </c>
      <c r="AT11" s="121">
        <v>576</v>
      </c>
      <c r="AU11" s="121">
        <v>286126</v>
      </c>
      <c r="AV11" s="121">
        <v>12135</v>
      </c>
      <c r="AW11" s="121">
        <v>0</v>
      </c>
      <c r="AX11" s="121">
        <f>SUM(AY11:BB11)</f>
        <v>361648</v>
      </c>
      <c r="AY11" s="121">
        <v>67323</v>
      </c>
      <c r="AZ11" s="121">
        <v>272800</v>
      </c>
      <c r="BA11" s="121">
        <v>6155</v>
      </c>
      <c r="BB11" s="121">
        <v>15370</v>
      </c>
      <c r="BC11" s="122" t="s">
        <v>466</v>
      </c>
      <c r="BD11" s="121">
        <v>0</v>
      </c>
      <c r="BE11" s="121">
        <v>111435</v>
      </c>
      <c r="BF11" s="121">
        <f>SUM(AE11,+AM11,+BE11)</f>
        <v>856685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466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466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466</v>
      </c>
      <c r="CQ11" s="121">
        <f>SUM(AM11,+BO11)</f>
        <v>745250</v>
      </c>
      <c r="CR11" s="121">
        <f>SUM(AN11,+BP11)</f>
        <v>84765</v>
      </c>
      <c r="CS11" s="121">
        <f>SUM(AO11,+BQ11)</f>
        <v>84765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298837</v>
      </c>
      <c r="CX11" s="121">
        <f>SUM(AT11,+BV11)</f>
        <v>576</v>
      </c>
      <c r="CY11" s="121">
        <f>SUM(AU11,+BW11)</f>
        <v>286126</v>
      </c>
      <c r="CZ11" s="121">
        <f>SUM(AV11,+BX11)</f>
        <v>12135</v>
      </c>
      <c r="DA11" s="121">
        <f>SUM(AW11,+BY11)</f>
        <v>0</v>
      </c>
      <c r="DB11" s="121">
        <f>SUM(AX11,+BZ11)</f>
        <v>361648</v>
      </c>
      <c r="DC11" s="121">
        <f>SUM(AY11,+CA11)</f>
        <v>67323</v>
      </c>
      <c r="DD11" s="121">
        <f>SUM(AZ11,+CB11)</f>
        <v>272800</v>
      </c>
      <c r="DE11" s="121">
        <f>SUM(BA11,+CC11)</f>
        <v>6155</v>
      </c>
      <c r="DF11" s="121">
        <f>SUM(BB11,+CD11)</f>
        <v>15370</v>
      </c>
      <c r="DG11" s="122" t="s">
        <v>466</v>
      </c>
      <c r="DH11" s="121">
        <f>SUM(BD11,+CF11)</f>
        <v>0</v>
      </c>
      <c r="DI11" s="121">
        <f>SUM(BE11,+CG11)</f>
        <v>111435</v>
      </c>
      <c r="DJ11" s="121">
        <f>SUM(BF11,+CH11)</f>
        <v>856685</v>
      </c>
    </row>
    <row r="12" spans="1:114" s="136" customFormat="1" ht="13.5" customHeight="1" x14ac:dyDescent="0.15">
      <c r="A12" s="119" t="s">
        <v>14</v>
      </c>
      <c r="B12" s="120" t="s">
        <v>372</v>
      </c>
      <c r="C12" s="119" t="s">
        <v>373</v>
      </c>
      <c r="D12" s="121">
        <f>SUM(E12,+L12)</f>
        <v>326295</v>
      </c>
      <c r="E12" s="121">
        <f>SUM(F12:I12)+K12</f>
        <v>260001</v>
      </c>
      <c r="F12" s="121">
        <v>0</v>
      </c>
      <c r="G12" s="121">
        <v>0</v>
      </c>
      <c r="H12" s="121">
        <v>0</v>
      </c>
      <c r="I12" s="121">
        <v>260001</v>
      </c>
      <c r="J12" s="121">
        <v>1801856</v>
      </c>
      <c r="K12" s="121">
        <v>0</v>
      </c>
      <c r="L12" s="121">
        <v>66294</v>
      </c>
      <c r="M12" s="121">
        <f>SUM(N12,+U12)</f>
        <v>9665</v>
      </c>
      <c r="N12" s="121">
        <f>SUM(O12:R12,T12)</f>
        <v>28762</v>
      </c>
      <c r="O12" s="121">
        <v>0</v>
      </c>
      <c r="P12" s="121">
        <v>0</v>
      </c>
      <c r="Q12" s="121">
        <v>0</v>
      </c>
      <c r="R12" s="121">
        <v>28762</v>
      </c>
      <c r="S12" s="121">
        <v>318685</v>
      </c>
      <c r="T12" s="121">
        <v>0</v>
      </c>
      <c r="U12" s="121">
        <v>-19097</v>
      </c>
      <c r="V12" s="121">
        <f>+SUM(D12,M12)</f>
        <v>335960</v>
      </c>
      <c r="W12" s="121">
        <f>+SUM(E12,N12)</f>
        <v>288763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288763</v>
      </c>
      <c r="AB12" s="121">
        <f>+SUM(J12,S12)</f>
        <v>2120541</v>
      </c>
      <c r="AC12" s="121">
        <f>+SUM(K12,T12)</f>
        <v>0</v>
      </c>
      <c r="AD12" s="121">
        <f>+SUM(L12,U12)</f>
        <v>47197</v>
      </c>
      <c r="AE12" s="121">
        <f>SUM(AF12,+AK12)</f>
        <v>726</v>
      </c>
      <c r="AF12" s="121">
        <f>SUM(AG12:AJ12)</f>
        <v>726</v>
      </c>
      <c r="AG12" s="121">
        <v>0</v>
      </c>
      <c r="AH12" s="121">
        <v>726</v>
      </c>
      <c r="AI12" s="121">
        <v>0</v>
      </c>
      <c r="AJ12" s="121">
        <v>0</v>
      </c>
      <c r="AK12" s="121">
        <v>0</v>
      </c>
      <c r="AL12" s="122" t="s">
        <v>466</v>
      </c>
      <c r="AM12" s="121">
        <f>SUM(AN12,AS12,AW12,AX12,BD12)</f>
        <v>2113809</v>
      </c>
      <c r="AN12" s="121">
        <f>SUM(AO12:AR12)</f>
        <v>73983</v>
      </c>
      <c r="AO12" s="121">
        <v>73983</v>
      </c>
      <c r="AP12" s="121">
        <v>0</v>
      </c>
      <c r="AQ12" s="121">
        <v>0</v>
      </c>
      <c r="AR12" s="121">
        <v>0</v>
      </c>
      <c r="AS12" s="121">
        <f>SUM(AT12:AV12)</f>
        <v>616831</v>
      </c>
      <c r="AT12" s="121">
        <v>0</v>
      </c>
      <c r="AU12" s="121">
        <v>616831</v>
      </c>
      <c r="AV12" s="121">
        <v>0</v>
      </c>
      <c r="AW12" s="121">
        <v>0</v>
      </c>
      <c r="AX12" s="121">
        <f>SUM(AY12:BB12)</f>
        <v>1422995</v>
      </c>
      <c r="AY12" s="121">
        <v>574156</v>
      </c>
      <c r="AZ12" s="121">
        <v>719423</v>
      </c>
      <c r="BA12" s="121">
        <v>116339</v>
      </c>
      <c r="BB12" s="121">
        <v>13077</v>
      </c>
      <c r="BC12" s="122" t="s">
        <v>466</v>
      </c>
      <c r="BD12" s="121">
        <v>0</v>
      </c>
      <c r="BE12" s="121">
        <v>13616</v>
      </c>
      <c r="BF12" s="121">
        <f>SUM(AE12,+AM12,+BE12)</f>
        <v>2128151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466</v>
      </c>
      <c r="BO12" s="121">
        <f>SUM(BP12,BU12,BY12,BZ12,CF12)</f>
        <v>327420</v>
      </c>
      <c r="BP12" s="121">
        <f>SUM(BQ12:BT12)</f>
        <v>25564</v>
      </c>
      <c r="BQ12" s="121">
        <v>25564</v>
      </c>
      <c r="BR12" s="121">
        <v>0</v>
      </c>
      <c r="BS12" s="121">
        <v>0</v>
      </c>
      <c r="BT12" s="121">
        <v>0</v>
      </c>
      <c r="BU12" s="121">
        <f>SUM(BV12:BX12)</f>
        <v>224166</v>
      </c>
      <c r="BV12" s="121">
        <v>0</v>
      </c>
      <c r="BW12" s="121">
        <v>224166</v>
      </c>
      <c r="BX12" s="121">
        <v>0</v>
      </c>
      <c r="BY12" s="121">
        <v>0</v>
      </c>
      <c r="BZ12" s="121">
        <f>SUM(CA12:CD12)</f>
        <v>77690</v>
      </c>
      <c r="CA12" s="121">
        <v>0</v>
      </c>
      <c r="CB12" s="121">
        <v>64348</v>
      </c>
      <c r="CC12" s="121">
        <v>5276</v>
      </c>
      <c r="CD12" s="121">
        <v>8066</v>
      </c>
      <c r="CE12" s="122" t="s">
        <v>466</v>
      </c>
      <c r="CF12" s="121">
        <v>0</v>
      </c>
      <c r="CG12" s="121">
        <v>930</v>
      </c>
      <c r="CH12" s="121">
        <f>SUM(BG12,+BO12,+CG12)</f>
        <v>328350</v>
      </c>
      <c r="CI12" s="121">
        <f>SUM(AE12,+BG12)</f>
        <v>726</v>
      </c>
      <c r="CJ12" s="121">
        <f>SUM(AF12,+BH12)</f>
        <v>726</v>
      </c>
      <c r="CK12" s="121">
        <f>SUM(AG12,+BI12)</f>
        <v>0</v>
      </c>
      <c r="CL12" s="121">
        <f>SUM(AH12,+BJ12)</f>
        <v>726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466</v>
      </c>
      <c r="CQ12" s="121">
        <f>SUM(AM12,+BO12)</f>
        <v>2441229</v>
      </c>
      <c r="CR12" s="121">
        <f>SUM(AN12,+BP12)</f>
        <v>99547</v>
      </c>
      <c r="CS12" s="121">
        <f>SUM(AO12,+BQ12)</f>
        <v>99547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840997</v>
      </c>
      <c r="CX12" s="121">
        <f>SUM(AT12,+BV12)</f>
        <v>0</v>
      </c>
      <c r="CY12" s="121">
        <f>SUM(AU12,+BW12)</f>
        <v>840997</v>
      </c>
      <c r="CZ12" s="121">
        <f>SUM(AV12,+BX12)</f>
        <v>0</v>
      </c>
      <c r="DA12" s="121">
        <f>SUM(AW12,+BY12)</f>
        <v>0</v>
      </c>
      <c r="DB12" s="121">
        <f>SUM(AX12,+BZ12)</f>
        <v>1500685</v>
      </c>
      <c r="DC12" s="121">
        <f>SUM(AY12,+CA12)</f>
        <v>574156</v>
      </c>
      <c r="DD12" s="121">
        <f>SUM(AZ12,+CB12)</f>
        <v>783771</v>
      </c>
      <c r="DE12" s="121">
        <f>SUM(BA12,+CC12)</f>
        <v>121615</v>
      </c>
      <c r="DF12" s="121">
        <f>SUM(BB12,+CD12)</f>
        <v>21143</v>
      </c>
      <c r="DG12" s="122" t="s">
        <v>466</v>
      </c>
      <c r="DH12" s="121">
        <f>SUM(BD12,+CF12)</f>
        <v>0</v>
      </c>
      <c r="DI12" s="121">
        <f>SUM(BE12,+CG12)</f>
        <v>14546</v>
      </c>
      <c r="DJ12" s="121">
        <f>SUM(BF12,+CH12)</f>
        <v>2456501</v>
      </c>
    </row>
    <row r="13" spans="1:114" s="136" customFormat="1" ht="13.5" customHeight="1" x14ac:dyDescent="0.15">
      <c r="A13" s="119" t="s">
        <v>14</v>
      </c>
      <c r="B13" s="120" t="s">
        <v>355</v>
      </c>
      <c r="C13" s="119" t="s">
        <v>356</v>
      </c>
      <c r="D13" s="121">
        <f>SUM(E13,+L13)</f>
        <v>0</v>
      </c>
      <c r="E13" s="121">
        <f>SUM(F13:I13)+K13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f>SUM(N13,+U13)</f>
        <v>35807</v>
      </c>
      <c r="N13" s="121">
        <f>SUM(O13:R13,T13)</f>
        <v>35807</v>
      </c>
      <c r="O13" s="121">
        <v>0</v>
      </c>
      <c r="P13" s="121">
        <v>0</v>
      </c>
      <c r="Q13" s="121">
        <v>0</v>
      </c>
      <c r="R13" s="121">
        <v>35807</v>
      </c>
      <c r="S13" s="121">
        <v>304598</v>
      </c>
      <c r="T13" s="121">
        <v>0</v>
      </c>
      <c r="U13" s="121">
        <v>0</v>
      </c>
      <c r="V13" s="121">
        <f>+SUM(D13,M13)</f>
        <v>35807</v>
      </c>
      <c r="W13" s="121">
        <f>+SUM(E13,N13)</f>
        <v>35807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35807</v>
      </c>
      <c r="AB13" s="121">
        <f>+SUM(J13,S13)</f>
        <v>304598</v>
      </c>
      <c r="AC13" s="121">
        <f>+SUM(K13,T13)</f>
        <v>0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466</v>
      </c>
      <c r="AM13" s="121">
        <f>SUM(AN13,AS13,AW13,AX13,BD13)</f>
        <v>0</v>
      </c>
      <c r="AN13" s="121">
        <f>SUM(AO13:AR13)</f>
        <v>0</v>
      </c>
      <c r="AO13" s="121">
        <v>0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0</v>
      </c>
      <c r="AY13" s="121">
        <v>0</v>
      </c>
      <c r="AZ13" s="121">
        <v>0</v>
      </c>
      <c r="BA13" s="121">
        <v>0</v>
      </c>
      <c r="BB13" s="121">
        <v>0</v>
      </c>
      <c r="BC13" s="122" t="s">
        <v>466</v>
      </c>
      <c r="BD13" s="121">
        <v>0</v>
      </c>
      <c r="BE13" s="121">
        <v>0</v>
      </c>
      <c r="BF13" s="121">
        <f>SUM(AE13,+AM13,+BE13)</f>
        <v>0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466</v>
      </c>
      <c r="BO13" s="121">
        <f>SUM(BP13,BU13,BY13,BZ13,CF13)</f>
        <v>335589</v>
      </c>
      <c r="BP13" s="121">
        <f>SUM(BQ13:BT13)</f>
        <v>63565</v>
      </c>
      <c r="BQ13" s="121">
        <v>63565</v>
      </c>
      <c r="BR13" s="121">
        <v>0</v>
      </c>
      <c r="BS13" s="121">
        <v>0</v>
      </c>
      <c r="BT13" s="121">
        <v>0</v>
      </c>
      <c r="BU13" s="121">
        <f>SUM(BV13:BX13)</f>
        <v>183146</v>
      </c>
      <c r="BV13" s="121">
        <v>0</v>
      </c>
      <c r="BW13" s="121">
        <v>183146</v>
      </c>
      <c r="BX13" s="121">
        <v>0</v>
      </c>
      <c r="BY13" s="121">
        <v>0</v>
      </c>
      <c r="BZ13" s="121">
        <f>SUM(CA13:CD13)</f>
        <v>88878</v>
      </c>
      <c r="CA13" s="121">
        <v>0</v>
      </c>
      <c r="CB13" s="121">
        <v>88878</v>
      </c>
      <c r="CC13" s="121">
        <v>0</v>
      </c>
      <c r="CD13" s="121">
        <v>0</v>
      </c>
      <c r="CE13" s="122" t="s">
        <v>466</v>
      </c>
      <c r="CF13" s="121">
        <v>0</v>
      </c>
      <c r="CG13" s="121">
        <v>4816</v>
      </c>
      <c r="CH13" s="121">
        <f>SUM(BG13,+BO13,+CG13)</f>
        <v>340405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466</v>
      </c>
      <c r="CQ13" s="121">
        <f>SUM(AM13,+BO13)</f>
        <v>335589</v>
      </c>
      <c r="CR13" s="121">
        <f>SUM(AN13,+BP13)</f>
        <v>63565</v>
      </c>
      <c r="CS13" s="121">
        <f>SUM(AO13,+BQ13)</f>
        <v>63565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183146</v>
      </c>
      <c r="CX13" s="121">
        <f>SUM(AT13,+BV13)</f>
        <v>0</v>
      </c>
      <c r="CY13" s="121">
        <f>SUM(AU13,+BW13)</f>
        <v>183146</v>
      </c>
      <c r="CZ13" s="121">
        <f>SUM(AV13,+BX13)</f>
        <v>0</v>
      </c>
      <c r="DA13" s="121">
        <f>SUM(AW13,+BY13)</f>
        <v>0</v>
      </c>
      <c r="DB13" s="121">
        <f>SUM(AX13,+BZ13)</f>
        <v>88878</v>
      </c>
      <c r="DC13" s="121">
        <f>SUM(AY13,+CA13)</f>
        <v>0</v>
      </c>
      <c r="DD13" s="121">
        <f>SUM(AZ13,+CB13)</f>
        <v>88878</v>
      </c>
      <c r="DE13" s="121">
        <f>SUM(BA13,+CC13)</f>
        <v>0</v>
      </c>
      <c r="DF13" s="121">
        <f>SUM(BB13,+CD13)</f>
        <v>0</v>
      </c>
      <c r="DG13" s="122" t="s">
        <v>466</v>
      </c>
      <c r="DH13" s="121">
        <f>SUM(BD13,+CF13)</f>
        <v>0</v>
      </c>
      <c r="DI13" s="121">
        <f>SUM(BE13,+CG13)</f>
        <v>4816</v>
      </c>
      <c r="DJ13" s="121">
        <f>SUM(BF13,+CH13)</f>
        <v>340405</v>
      </c>
    </row>
    <row r="14" spans="1:114" s="136" customFormat="1" ht="13.5" customHeight="1" x14ac:dyDescent="0.15">
      <c r="A14" s="119" t="s">
        <v>14</v>
      </c>
      <c r="B14" s="120" t="s">
        <v>404</v>
      </c>
      <c r="C14" s="119" t="s">
        <v>405</v>
      </c>
      <c r="D14" s="121">
        <f>SUM(E14,+L14)</f>
        <v>0</v>
      </c>
      <c r="E14" s="121">
        <f>SUM(F14:I14)+K14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f>SUM(N14,+U14)</f>
        <v>16404</v>
      </c>
      <c r="N14" s="121">
        <f>SUM(O14:R14,T14)</f>
        <v>16404</v>
      </c>
      <c r="O14" s="121">
        <v>0</v>
      </c>
      <c r="P14" s="121">
        <v>0</v>
      </c>
      <c r="Q14" s="121">
        <v>0</v>
      </c>
      <c r="R14" s="121">
        <v>16404</v>
      </c>
      <c r="S14" s="121">
        <v>124913</v>
      </c>
      <c r="T14" s="121">
        <v>0</v>
      </c>
      <c r="U14" s="121">
        <v>0</v>
      </c>
      <c r="V14" s="121">
        <f>+SUM(D14,M14)</f>
        <v>16404</v>
      </c>
      <c r="W14" s="121">
        <f>+SUM(E14,N14)</f>
        <v>16404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16404</v>
      </c>
      <c r="AB14" s="121">
        <f>+SUM(J14,S14)</f>
        <v>124913</v>
      </c>
      <c r="AC14" s="121">
        <f>+SUM(K14,T14)</f>
        <v>0</v>
      </c>
      <c r="AD14" s="121">
        <f>+SUM(L14,U14)</f>
        <v>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466</v>
      </c>
      <c r="AM14" s="121">
        <f>SUM(AN14,AS14,AW14,AX14,BD14)</f>
        <v>0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466</v>
      </c>
      <c r="BD14" s="121">
        <v>0</v>
      </c>
      <c r="BE14" s="121">
        <v>0</v>
      </c>
      <c r="BF14" s="121">
        <f>SUM(AE14,+AM14,+BE14)</f>
        <v>0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466</v>
      </c>
      <c r="BO14" s="121">
        <f>SUM(BP14,BU14,BY14,BZ14,CF14)</f>
        <v>131334</v>
      </c>
      <c r="BP14" s="121">
        <f>SUM(BQ14:BT14)</f>
        <v>51088</v>
      </c>
      <c r="BQ14" s="121">
        <v>51088</v>
      </c>
      <c r="BR14" s="121">
        <v>0</v>
      </c>
      <c r="BS14" s="121">
        <v>0</v>
      </c>
      <c r="BT14" s="121">
        <v>0</v>
      </c>
      <c r="BU14" s="121">
        <f>SUM(BV14:BX14)</f>
        <v>78283</v>
      </c>
      <c r="BV14" s="121">
        <v>0</v>
      </c>
      <c r="BW14" s="121">
        <v>48769</v>
      </c>
      <c r="BX14" s="121">
        <v>29514</v>
      </c>
      <c r="BY14" s="121">
        <v>0</v>
      </c>
      <c r="BZ14" s="121">
        <f>SUM(CA14:CD14)</f>
        <v>1963</v>
      </c>
      <c r="CA14" s="121">
        <v>0</v>
      </c>
      <c r="CB14" s="121">
        <v>1963</v>
      </c>
      <c r="CC14" s="121">
        <v>0</v>
      </c>
      <c r="CD14" s="121">
        <v>0</v>
      </c>
      <c r="CE14" s="122" t="s">
        <v>466</v>
      </c>
      <c r="CF14" s="121">
        <v>0</v>
      </c>
      <c r="CG14" s="121">
        <v>9983</v>
      </c>
      <c r="CH14" s="121">
        <f>SUM(BG14,+BO14,+CG14)</f>
        <v>141317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466</v>
      </c>
      <c r="CQ14" s="121">
        <f>SUM(AM14,+BO14)</f>
        <v>131334</v>
      </c>
      <c r="CR14" s="121">
        <f>SUM(AN14,+BP14)</f>
        <v>51088</v>
      </c>
      <c r="CS14" s="121">
        <f>SUM(AO14,+BQ14)</f>
        <v>51088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78283</v>
      </c>
      <c r="CX14" s="121">
        <f>SUM(AT14,+BV14)</f>
        <v>0</v>
      </c>
      <c r="CY14" s="121">
        <f>SUM(AU14,+BW14)</f>
        <v>48769</v>
      </c>
      <c r="CZ14" s="121">
        <f>SUM(AV14,+BX14)</f>
        <v>29514</v>
      </c>
      <c r="DA14" s="121">
        <f>SUM(AW14,+BY14)</f>
        <v>0</v>
      </c>
      <c r="DB14" s="121">
        <f>SUM(AX14,+BZ14)</f>
        <v>1963</v>
      </c>
      <c r="DC14" s="121">
        <f>SUM(AY14,+CA14)</f>
        <v>0</v>
      </c>
      <c r="DD14" s="121">
        <f>SUM(AZ14,+CB14)</f>
        <v>1963</v>
      </c>
      <c r="DE14" s="121">
        <f>SUM(BA14,+CC14)</f>
        <v>0</v>
      </c>
      <c r="DF14" s="121">
        <f>SUM(BB14,+CD14)</f>
        <v>0</v>
      </c>
      <c r="DG14" s="122" t="s">
        <v>466</v>
      </c>
      <c r="DH14" s="121">
        <f>SUM(BD14,+CF14)</f>
        <v>0</v>
      </c>
      <c r="DI14" s="121">
        <f>SUM(BE14,+CG14)</f>
        <v>9983</v>
      </c>
      <c r="DJ14" s="121">
        <f>SUM(BF14,+CH14)</f>
        <v>141317</v>
      </c>
    </row>
    <row r="15" spans="1:114" s="136" customFormat="1" ht="13.5" customHeight="1" x14ac:dyDescent="0.15">
      <c r="A15" s="119" t="s">
        <v>14</v>
      </c>
      <c r="B15" s="120" t="s">
        <v>365</v>
      </c>
      <c r="C15" s="119" t="s">
        <v>366</v>
      </c>
      <c r="D15" s="121">
        <f>SUM(E15,+L15)</f>
        <v>0</v>
      </c>
      <c r="E15" s="121">
        <f>SUM(F15:I15)+K15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f>SUM(N15,+U15)</f>
        <v>319340</v>
      </c>
      <c r="N15" s="121">
        <f>SUM(O15:R15,T15)</f>
        <v>319340</v>
      </c>
      <c r="O15" s="121">
        <v>0</v>
      </c>
      <c r="P15" s="121">
        <v>0</v>
      </c>
      <c r="Q15" s="121">
        <v>26271</v>
      </c>
      <c r="R15" s="121">
        <v>293069</v>
      </c>
      <c r="S15" s="121">
        <v>249534</v>
      </c>
      <c r="T15" s="121">
        <v>0</v>
      </c>
      <c r="U15" s="121">
        <v>0</v>
      </c>
      <c r="V15" s="121">
        <f>+SUM(D15,M15)</f>
        <v>319340</v>
      </c>
      <c r="W15" s="121">
        <f>+SUM(E15,N15)</f>
        <v>319340</v>
      </c>
      <c r="X15" s="121">
        <f>+SUM(F15,O15)</f>
        <v>0</v>
      </c>
      <c r="Y15" s="121">
        <f>+SUM(G15,P15)</f>
        <v>0</v>
      </c>
      <c r="Z15" s="121">
        <f>+SUM(H15,Q15)</f>
        <v>26271</v>
      </c>
      <c r="AA15" s="121">
        <f>+SUM(I15,R15)</f>
        <v>293069</v>
      </c>
      <c r="AB15" s="121">
        <f>+SUM(J15,S15)</f>
        <v>249534</v>
      </c>
      <c r="AC15" s="121">
        <f>+SUM(K15,T15)</f>
        <v>0</v>
      </c>
      <c r="AD15" s="121">
        <f>+SUM(L15,U15)</f>
        <v>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466</v>
      </c>
      <c r="AM15" s="121">
        <f>SUM(AN15,AS15,AW15,AX15,BD15)</f>
        <v>0</v>
      </c>
      <c r="AN15" s="121">
        <f>SUM(AO15:AR15)</f>
        <v>0</v>
      </c>
      <c r="AO15" s="121">
        <v>0</v>
      </c>
      <c r="AP15" s="121">
        <v>0</v>
      </c>
      <c r="AQ15" s="121">
        <v>0</v>
      </c>
      <c r="AR15" s="121">
        <v>0</v>
      </c>
      <c r="AS15" s="121">
        <f>SUM(AT15:AV15)</f>
        <v>0</v>
      </c>
      <c r="AT15" s="121">
        <v>0</v>
      </c>
      <c r="AU15" s="121">
        <v>0</v>
      </c>
      <c r="AV15" s="121">
        <v>0</v>
      </c>
      <c r="AW15" s="121">
        <v>0</v>
      </c>
      <c r="AX15" s="121">
        <f>SUM(AY15:BB15)</f>
        <v>0</v>
      </c>
      <c r="AY15" s="121">
        <v>0</v>
      </c>
      <c r="AZ15" s="121">
        <v>0</v>
      </c>
      <c r="BA15" s="121">
        <v>0</v>
      </c>
      <c r="BB15" s="121">
        <v>0</v>
      </c>
      <c r="BC15" s="122" t="s">
        <v>466</v>
      </c>
      <c r="BD15" s="121">
        <v>0</v>
      </c>
      <c r="BE15" s="121">
        <v>0</v>
      </c>
      <c r="BF15" s="121">
        <f>SUM(AE15,+AM15,+BE15)</f>
        <v>0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466</v>
      </c>
      <c r="BO15" s="121">
        <f>SUM(BP15,BU15,BY15,BZ15,CF15)</f>
        <v>546439</v>
      </c>
      <c r="BP15" s="121">
        <f>SUM(BQ15:BT15)</f>
        <v>102967</v>
      </c>
      <c r="BQ15" s="121">
        <v>102967</v>
      </c>
      <c r="BR15" s="121">
        <v>0</v>
      </c>
      <c r="BS15" s="121">
        <v>0</v>
      </c>
      <c r="BT15" s="121">
        <v>0</v>
      </c>
      <c r="BU15" s="121">
        <f>SUM(BV15:BX15)</f>
        <v>281199</v>
      </c>
      <c r="BV15" s="121">
        <v>1686</v>
      </c>
      <c r="BW15" s="121">
        <v>279513</v>
      </c>
      <c r="BX15" s="121">
        <v>0</v>
      </c>
      <c r="BY15" s="121">
        <v>0</v>
      </c>
      <c r="BZ15" s="121">
        <f>SUM(CA15:CD15)</f>
        <v>162273</v>
      </c>
      <c r="CA15" s="121">
        <v>54927</v>
      </c>
      <c r="CB15" s="121">
        <v>89698</v>
      </c>
      <c r="CC15" s="121">
        <v>17648</v>
      </c>
      <c r="CD15" s="121">
        <v>0</v>
      </c>
      <c r="CE15" s="122" t="s">
        <v>466</v>
      </c>
      <c r="CF15" s="121">
        <v>0</v>
      </c>
      <c r="CG15" s="121">
        <v>22435</v>
      </c>
      <c r="CH15" s="121">
        <f>SUM(BG15,+BO15,+CG15)</f>
        <v>568874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466</v>
      </c>
      <c r="CQ15" s="121">
        <f>SUM(AM15,+BO15)</f>
        <v>546439</v>
      </c>
      <c r="CR15" s="121">
        <f>SUM(AN15,+BP15)</f>
        <v>102967</v>
      </c>
      <c r="CS15" s="121">
        <f>SUM(AO15,+BQ15)</f>
        <v>102967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281199</v>
      </c>
      <c r="CX15" s="121">
        <f>SUM(AT15,+BV15)</f>
        <v>1686</v>
      </c>
      <c r="CY15" s="121">
        <f>SUM(AU15,+BW15)</f>
        <v>279513</v>
      </c>
      <c r="CZ15" s="121">
        <f>SUM(AV15,+BX15)</f>
        <v>0</v>
      </c>
      <c r="DA15" s="121">
        <f>SUM(AW15,+BY15)</f>
        <v>0</v>
      </c>
      <c r="DB15" s="121">
        <f>SUM(AX15,+BZ15)</f>
        <v>162273</v>
      </c>
      <c r="DC15" s="121">
        <f>SUM(AY15,+CA15)</f>
        <v>54927</v>
      </c>
      <c r="DD15" s="121">
        <f>SUM(AZ15,+CB15)</f>
        <v>89698</v>
      </c>
      <c r="DE15" s="121">
        <f>SUM(BA15,+CC15)</f>
        <v>17648</v>
      </c>
      <c r="DF15" s="121">
        <f>SUM(BB15,+CD15)</f>
        <v>0</v>
      </c>
      <c r="DG15" s="122" t="s">
        <v>466</v>
      </c>
      <c r="DH15" s="121">
        <f>SUM(BD15,+CF15)</f>
        <v>0</v>
      </c>
      <c r="DI15" s="121">
        <f>SUM(BE15,+CG15)</f>
        <v>22435</v>
      </c>
      <c r="DJ15" s="121">
        <f>SUM(BF15,+CH15)</f>
        <v>568874</v>
      </c>
    </row>
    <row r="16" spans="1:114" s="136" customFormat="1" ht="13.5" customHeight="1" x14ac:dyDescent="0.15">
      <c r="A16" s="119" t="s">
        <v>14</v>
      </c>
      <c r="B16" s="120" t="s">
        <v>428</v>
      </c>
      <c r="C16" s="119" t="s">
        <v>429</v>
      </c>
      <c r="D16" s="121">
        <f>SUM(E16,+L16)</f>
        <v>0</v>
      </c>
      <c r="E16" s="121">
        <f>SUM(F16:I16)+K16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f>SUM(N16,+U16)</f>
        <v>285539</v>
      </c>
      <c r="N16" s="121">
        <f>SUM(O16:R16,T16)</f>
        <v>224284</v>
      </c>
      <c r="O16" s="121">
        <v>0</v>
      </c>
      <c r="P16" s="121">
        <v>0</v>
      </c>
      <c r="Q16" s="121">
        <v>0</v>
      </c>
      <c r="R16" s="121">
        <v>224284</v>
      </c>
      <c r="S16" s="121">
        <v>121995</v>
      </c>
      <c r="T16" s="121">
        <v>0</v>
      </c>
      <c r="U16" s="121">
        <v>61255</v>
      </c>
      <c r="V16" s="121">
        <f>+SUM(D16,M16)</f>
        <v>285539</v>
      </c>
      <c r="W16" s="121">
        <f>+SUM(E16,N16)</f>
        <v>224284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224284</v>
      </c>
      <c r="AB16" s="121">
        <f>+SUM(J16,S16)</f>
        <v>121995</v>
      </c>
      <c r="AC16" s="121">
        <f>+SUM(K16,T16)</f>
        <v>0</v>
      </c>
      <c r="AD16" s="121">
        <f>+SUM(L16,U16)</f>
        <v>61255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466</v>
      </c>
      <c r="AM16" s="121">
        <f>SUM(AN16,AS16,AW16,AX16,BD16)</f>
        <v>0</v>
      </c>
      <c r="AN16" s="121">
        <f>SUM(AO16:AR16)</f>
        <v>0</v>
      </c>
      <c r="AO16" s="121">
        <v>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2" t="s">
        <v>466</v>
      </c>
      <c r="BD16" s="121">
        <v>0</v>
      </c>
      <c r="BE16" s="121">
        <v>0</v>
      </c>
      <c r="BF16" s="121">
        <f>SUM(AE16,+AM16,+BE16)</f>
        <v>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466</v>
      </c>
      <c r="BO16" s="121">
        <f>SUM(BP16,BU16,BY16,BZ16,CF16)</f>
        <v>391108</v>
      </c>
      <c r="BP16" s="121">
        <f>SUM(BQ16:BT16)</f>
        <v>152232</v>
      </c>
      <c r="BQ16" s="121">
        <v>42352</v>
      </c>
      <c r="BR16" s="121">
        <v>80563</v>
      </c>
      <c r="BS16" s="121">
        <v>29317</v>
      </c>
      <c r="BT16" s="121">
        <v>0</v>
      </c>
      <c r="BU16" s="121">
        <f>SUM(BV16:BX16)</f>
        <v>149349</v>
      </c>
      <c r="BV16" s="121">
        <v>27959</v>
      </c>
      <c r="BW16" s="121">
        <v>121390</v>
      </c>
      <c r="BX16" s="121">
        <v>0</v>
      </c>
      <c r="BY16" s="121">
        <v>0</v>
      </c>
      <c r="BZ16" s="121">
        <f>SUM(CA16:CD16)</f>
        <v>89527</v>
      </c>
      <c r="CA16" s="121">
        <v>87547</v>
      </c>
      <c r="CB16" s="121">
        <v>1980</v>
      </c>
      <c r="CC16" s="121">
        <v>0</v>
      </c>
      <c r="CD16" s="121">
        <v>0</v>
      </c>
      <c r="CE16" s="122" t="s">
        <v>466</v>
      </c>
      <c r="CF16" s="121">
        <v>0</v>
      </c>
      <c r="CG16" s="121">
        <v>16426</v>
      </c>
      <c r="CH16" s="121">
        <f>SUM(BG16,+BO16,+CG16)</f>
        <v>407534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466</v>
      </c>
      <c r="CQ16" s="121">
        <f>SUM(AM16,+BO16)</f>
        <v>391108</v>
      </c>
      <c r="CR16" s="121">
        <f>SUM(AN16,+BP16)</f>
        <v>152232</v>
      </c>
      <c r="CS16" s="121">
        <f>SUM(AO16,+BQ16)</f>
        <v>42352</v>
      </c>
      <c r="CT16" s="121">
        <f>SUM(AP16,+BR16)</f>
        <v>80563</v>
      </c>
      <c r="CU16" s="121">
        <f>SUM(AQ16,+BS16)</f>
        <v>29317</v>
      </c>
      <c r="CV16" s="121">
        <f>SUM(AR16,+BT16)</f>
        <v>0</v>
      </c>
      <c r="CW16" s="121">
        <f>SUM(AS16,+BU16)</f>
        <v>149349</v>
      </c>
      <c r="CX16" s="121">
        <f>SUM(AT16,+BV16)</f>
        <v>27959</v>
      </c>
      <c r="CY16" s="121">
        <f>SUM(AU16,+BW16)</f>
        <v>121390</v>
      </c>
      <c r="CZ16" s="121">
        <f>SUM(AV16,+BX16)</f>
        <v>0</v>
      </c>
      <c r="DA16" s="121">
        <f>SUM(AW16,+BY16)</f>
        <v>0</v>
      </c>
      <c r="DB16" s="121">
        <f>SUM(AX16,+BZ16)</f>
        <v>89527</v>
      </c>
      <c r="DC16" s="121">
        <f>SUM(AY16,+CA16)</f>
        <v>87547</v>
      </c>
      <c r="DD16" s="121">
        <f>SUM(AZ16,+CB16)</f>
        <v>1980</v>
      </c>
      <c r="DE16" s="121">
        <f>SUM(BA16,+CC16)</f>
        <v>0</v>
      </c>
      <c r="DF16" s="121">
        <f>SUM(BB16,+CD16)</f>
        <v>0</v>
      </c>
      <c r="DG16" s="122" t="s">
        <v>466</v>
      </c>
      <c r="DH16" s="121">
        <f>SUM(BD16,+CF16)</f>
        <v>0</v>
      </c>
      <c r="DI16" s="121">
        <f>SUM(BE16,+CG16)</f>
        <v>16426</v>
      </c>
      <c r="DJ16" s="121">
        <f>SUM(BF16,+CH16)</f>
        <v>407534</v>
      </c>
    </row>
    <row r="17" spans="1:114" s="136" customFormat="1" ht="13.5" customHeight="1" x14ac:dyDescent="0.15">
      <c r="A17" s="119" t="s">
        <v>14</v>
      </c>
      <c r="B17" s="120" t="s">
        <v>416</v>
      </c>
      <c r="C17" s="119" t="s">
        <v>417</v>
      </c>
      <c r="D17" s="121">
        <f>SUM(E17,+L17)</f>
        <v>143200</v>
      </c>
      <c r="E17" s="121">
        <f>SUM(F17:I17)+K17</f>
        <v>143200</v>
      </c>
      <c r="F17" s="121">
        <v>0</v>
      </c>
      <c r="G17" s="121">
        <v>0</v>
      </c>
      <c r="H17" s="121">
        <v>0</v>
      </c>
      <c r="I17" s="121">
        <v>143200</v>
      </c>
      <c r="J17" s="121">
        <v>359819</v>
      </c>
      <c r="K17" s="121">
        <v>0</v>
      </c>
      <c r="L17" s="121">
        <v>0</v>
      </c>
      <c r="M17" s="121">
        <f>SUM(N17,+U17)</f>
        <v>0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>
        <v>0</v>
      </c>
      <c r="T17" s="121">
        <v>0</v>
      </c>
      <c r="U17" s="121">
        <v>0</v>
      </c>
      <c r="V17" s="121">
        <f>+SUM(D17,M17)</f>
        <v>143200</v>
      </c>
      <c r="W17" s="121">
        <f>+SUM(E17,N17)</f>
        <v>143200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143200</v>
      </c>
      <c r="AB17" s="121">
        <f>+SUM(J17,S17)</f>
        <v>359819</v>
      </c>
      <c r="AC17" s="121">
        <f>+SUM(K17,T17)</f>
        <v>0</v>
      </c>
      <c r="AD17" s="121">
        <f>+SUM(L17,U17)</f>
        <v>0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2" t="s">
        <v>466</v>
      </c>
      <c r="AM17" s="121">
        <f>SUM(AN17,AS17,AW17,AX17,BD17)</f>
        <v>447930</v>
      </c>
      <c r="AN17" s="121">
        <f>SUM(AO17:AR17)</f>
        <v>60541</v>
      </c>
      <c r="AO17" s="121">
        <v>27519</v>
      </c>
      <c r="AP17" s="121">
        <v>0</v>
      </c>
      <c r="AQ17" s="121">
        <v>22015</v>
      </c>
      <c r="AR17" s="121">
        <v>11007</v>
      </c>
      <c r="AS17" s="121">
        <f>SUM(AT17:AV17)</f>
        <v>219881</v>
      </c>
      <c r="AT17" s="121">
        <v>14569</v>
      </c>
      <c r="AU17" s="121">
        <v>191911</v>
      </c>
      <c r="AV17" s="121">
        <v>13401</v>
      </c>
      <c r="AW17" s="121">
        <v>0</v>
      </c>
      <c r="AX17" s="121">
        <f>SUM(AY17:BB17)</f>
        <v>167508</v>
      </c>
      <c r="AY17" s="121">
        <v>84839</v>
      </c>
      <c r="AZ17" s="121">
        <v>81282</v>
      </c>
      <c r="BA17" s="121">
        <v>1387</v>
      </c>
      <c r="BB17" s="121">
        <v>0</v>
      </c>
      <c r="BC17" s="122" t="s">
        <v>466</v>
      </c>
      <c r="BD17" s="121">
        <v>0</v>
      </c>
      <c r="BE17" s="121">
        <v>55089</v>
      </c>
      <c r="BF17" s="121">
        <f>SUM(AE17,+AM17,+BE17)</f>
        <v>503019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466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2" t="s">
        <v>466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2" t="s">
        <v>466</v>
      </c>
      <c r="CQ17" s="121">
        <f>SUM(AM17,+BO17)</f>
        <v>447930</v>
      </c>
      <c r="CR17" s="121">
        <f>SUM(AN17,+BP17)</f>
        <v>60541</v>
      </c>
      <c r="CS17" s="121">
        <f>SUM(AO17,+BQ17)</f>
        <v>27519</v>
      </c>
      <c r="CT17" s="121">
        <f>SUM(AP17,+BR17)</f>
        <v>0</v>
      </c>
      <c r="CU17" s="121">
        <f>SUM(AQ17,+BS17)</f>
        <v>22015</v>
      </c>
      <c r="CV17" s="121">
        <f>SUM(AR17,+BT17)</f>
        <v>11007</v>
      </c>
      <c r="CW17" s="121">
        <f>SUM(AS17,+BU17)</f>
        <v>219881</v>
      </c>
      <c r="CX17" s="121">
        <f>SUM(AT17,+BV17)</f>
        <v>14569</v>
      </c>
      <c r="CY17" s="121">
        <f>SUM(AU17,+BW17)</f>
        <v>191911</v>
      </c>
      <c r="CZ17" s="121">
        <f>SUM(AV17,+BX17)</f>
        <v>13401</v>
      </c>
      <c r="DA17" s="121">
        <f>SUM(AW17,+BY17)</f>
        <v>0</v>
      </c>
      <c r="DB17" s="121">
        <f>SUM(AX17,+BZ17)</f>
        <v>167508</v>
      </c>
      <c r="DC17" s="121">
        <f>SUM(AY17,+CA17)</f>
        <v>84839</v>
      </c>
      <c r="DD17" s="121">
        <f>SUM(AZ17,+CB17)</f>
        <v>81282</v>
      </c>
      <c r="DE17" s="121">
        <f>SUM(BA17,+CC17)</f>
        <v>1387</v>
      </c>
      <c r="DF17" s="121">
        <f>SUM(BB17,+CD17)</f>
        <v>0</v>
      </c>
      <c r="DG17" s="122" t="s">
        <v>466</v>
      </c>
      <c r="DH17" s="121">
        <f>SUM(BD17,+CF17)</f>
        <v>0</v>
      </c>
      <c r="DI17" s="121">
        <f>SUM(BE17,+CG17)</f>
        <v>55089</v>
      </c>
      <c r="DJ17" s="121">
        <f>SUM(BF17,+CH17)</f>
        <v>503019</v>
      </c>
    </row>
    <row r="18" spans="1:114" s="136" customFormat="1" ht="13.5" customHeight="1" x14ac:dyDescent="0.15">
      <c r="A18" s="119" t="s">
        <v>14</v>
      </c>
      <c r="B18" s="120" t="s">
        <v>337</v>
      </c>
      <c r="C18" s="119" t="s">
        <v>338</v>
      </c>
      <c r="D18" s="121">
        <f>SUM(E18,+L18)</f>
        <v>45291</v>
      </c>
      <c r="E18" s="121">
        <f>SUM(F18:I18)+K18</f>
        <v>17505</v>
      </c>
      <c r="F18" s="121">
        <v>0</v>
      </c>
      <c r="G18" s="121">
        <v>0</v>
      </c>
      <c r="H18" s="121">
        <v>0</v>
      </c>
      <c r="I18" s="121">
        <v>2313</v>
      </c>
      <c r="J18" s="121">
        <v>63724</v>
      </c>
      <c r="K18" s="121">
        <v>15192</v>
      </c>
      <c r="L18" s="121">
        <v>27786</v>
      </c>
      <c r="M18" s="121">
        <f>SUM(N18,+U18)</f>
        <v>0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>
        <v>0</v>
      </c>
      <c r="T18" s="121">
        <v>0</v>
      </c>
      <c r="U18" s="121">
        <v>0</v>
      </c>
      <c r="V18" s="121">
        <f>+SUM(D18,M18)</f>
        <v>45291</v>
      </c>
      <c r="W18" s="121">
        <f>+SUM(E18,N18)</f>
        <v>17505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2313</v>
      </c>
      <c r="AB18" s="121">
        <f>+SUM(J18,S18)</f>
        <v>63724</v>
      </c>
      <c r="AC18" s="121">
        <f>+SUM(K18,T18)</f>
        <v>15192</v>
      </c>
      <c r="AD18" s="121">
        <f>+SUM(L18,U18)</f>
        <v>27786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2" t="s">
        <v>466</v>
      </c>
      <c r="AM18" s="121">
        <f>SUM(AN18,AS18,AW18,AX18,BD18)</f>
        <v>74840</v>
      </c>
      <c r="AN18" s="121">
        <f>SUM(AO18:AR18)</f>
        <v>2409</v>
      </c>
      <c r="AO18" s="121">
        <v>2409</v>
      </c>
      <c r="AP18" s="121">
        <v>0</v>
      </c>
      <c r="AQ18" s="121">
        <v>0</v>
      </c>
      <c r="AR18" s="121">
        <v>0</v>
      </c>
      <c r="AS18" s="121">
        <f>SUM(AT18:AV18)</f>
        <v>28715</v>
      </c>
      <c r="AT18" s="121">
        <v>0</v>
      </c>
      <c r="AU18" s="121">
        <v>28715</v>
      </c>
      <c r="AV18" s="121">
        <v>0</v>
      </c>
      <c r="AW18" s="121">
        <v>0</v>
      </c>
      <c r="AX18" s="121">
        <f>SUM(AY18:BB18)</f>
        <v>43716</v>
      </c>
      <c r="AY18" s="121">
        <v>0</v>
      </c>
      <c r="AZ18" s="121">
        <v>43716</v>
      </c>
      <c r="BA18" s="121">
        <v>0</v>
      </c>
      <c r="BB18" s="121">
        <v>0</v>
      </c>
      <c r="BC18" s="122" t="s">
        <v>466</v>
      </c>
      <c r="BD18" s="121">
        <v>0</v>
      </c>
      <c r="BE18" s="121">
        <v>34175</v>
      </c>
      <c r="BF18" s="121">
        <f>SUM(AE18,+AM18,+BE18)</f>
        <v>109015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466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466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2" t="s">
        <v>466</v>
      </c>
      <c r="CQ18" s="121">
        <f>SUM(AM18,+BO18)</f>
        <v>74840</v>
      </c>
      <c r="CR18" s="121">
        <f>SUM(AN18,+BP18)</f>
        <v>2409</v>
      </c>
      <c r="CS18" s="121">
        <f>SUM(AO18,+BQ18)</f>
        <v>2409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28715</v>
      </c>
      <c r="CX18" s="121">
        <f>SUM(AT18,+BV18)</f>
        <v>0</v>
      </c>
      <c r="CY18" s="121">
        <f>SUM(AU18,+BW18)</f>
        <v>28715</v>
      </c>
      <c r="CZ18" s="121">
        <f>SUM(AV18,+BX18)</f>
        <v>0</v>
      </c>
      <c r="DA18" s="121">
        <f>SUM(AW18,+BY18)</f>
        <v>0</v>
      </c>
      <c r="DB18" s="121">
        <f>SUM(AX18,+BZ18)</f>
        <v>43716</v>
      </c>
      <c r="DC18" s="121">
        <f>SUM(AY18,+CA18)</f>
        <v>0</v>
      </c>
      <c r="DD18" s="121">
        <f>SUM(AZ18,+CB18)</f>
        <v>43716</v>
      </c>
      <c r="DE18" s="121">
        <f>SUM(BA18,+CC18)</f>
        <v>0</v>
      </c>
      <c r="DF18" s="121">
        <f>SUM(BB18,+CD18)</f>
        <v>0</v>
      </c>
      <c r="DG18" s="122" t="s">
        <v>466</v>
      </c>
      <c r="DH18" s="121">
        <f>SUM(BD18,+CF18)</f>
        <v>0</v>
      </c>
      <c r="DI18" s="121">
        <f>SUM(BE18,+CG18)</f>
        <v>34175</v>
      </c>
      <c r="DJ18" s="121">
        <f>SUM(BF18,+CH18)</f>
        <v>109015</v>
      </c>
    </row>
    <row r="19" spans="1:114" s="136" customFormat="1" ht="13.5" customHeight="1" x14ac:dyDescent="0.15">
      <c r="A19" s="119" t="s">
        <v>14</v>
      </c>
      <c r="B19" s="120" t="s">
        <v>347</v>
      </c>
      <c r="C19" s="119" t="s">
        <v>348</v>
      </c>
      <c r="D19" s="121">
        <f>SUM(E19,+L19)</f>
        <v>1130916</v>
      </c>
      <c r="E19" s="121">
        <f>SUM(F19:I19)+K19</f>
        <v>1130916</v>
      </c>
      <c r="F19" s="121">
        <v>201586</v>
      </c>
      <c r="G19" s="121">
        <v>0</v>
      </c>
      <c r="H19" s="121">
        <v>180300</v>
      </c>
      <c r="I19" s="121">
        <v>636576</v>
      </c>
      <c r="J19" s="121">
        <v>904439</v>
      </c>
      <c r="K19" s="121">
        <v>112454</v>
      </c>
      <c r="L19" s="121">
        <v>0</v>
      </c>
      <c r="M19" s="121">
        <f>SUM(N19,+U19)</f>
        <v>202870</v>
      </c>
      <c r="N19" s="121">
        <f>SUM(O19:R19,T19)</f>
        <v>202870</v>
      </c>
      <c r="O19" s="121">
        <v>0</v>
      </c>
      <c r="P19" s="121">
        <v>0</v>
      </c>
      <c r="Q19" s="121">
        <v>0</v>
      </c>
      <c r="R19" s="121">
        <v>202861</v>
      </c>
      <c r="S19" s="121">
        <v>0</v>
      </c>
      <c r="T19" s="121">
        <v>9</v>
      </c>
      <c r="U19" s="121">
        <v>0</v>
      </c>
      <c r="V19" s="121">
        <f>+SUM(D19,M19)</f>
        <v>1333786</v>
      </c>
      <c r="W19" s="121">
        <f>+SUM(E19,N19)</f>
        <v>1333786</v>
      </c>
      <c r="X19" s="121">
        <f>+SUM(F19,O19)</f>
        <v>201586</v>
      </c>
      <c r="Y19" s="121">
        <f>+SUM(G19,P19)</f>
        <v>0</v>
      </c>
      <c r="Z19" s="121">
        <f>+SUM(H19,Q19)</f>
        <v>180300</v>
      </c>
      <c r="AA19" s="121">
        <f>+SUM(I19,R19)</f>
        <v>839437</v>
      </c>
      <c r="AB19" s="121">
        <f>+SUM(J19,S19)</f>
        <v>904439</v>
      </c>
      <c r="AC19" s="121">
        <f>+SUM(K19,T19)</f>
        <v>112463</v>
      </c>
      <c r="AD19" s="121">
        <f>+SUM(L19,U19)</f>
        <v>0</v>
      </c>
      <c r="AE19" s="121">
        <f>SUM(AF19,+AK19)</f>
        <v>469867</v>
      </c>
      <c r="AF19" s="121">
        <f>SUM(AG19:AJ19)</f>
        <v>469867</v>
      </c>
      <c r="AG19" s="121">
        <v>0</v>
      </c>
      <c r="AH19" s="121">
        <v>450837</v>
      </c>
      <c r="AI19" s="121">
        <v>19030</v>
      </c>
      <c r="AJ19" s="121">
        <v>0</v>
      </c>
      <c r="AK19" s="121">
        <v>0</v>
      </c>
      <c r="AL19" s="122" t="s">
        <v>466</v>
      </c>
      <c r="AM19" s="121">
        <f>SUM(AN19,AS19,AW19,AX19,BD19)</f>
        <v>1565488</v>
      </c>
      <c r="AN19" s="121">
        <f>SUM(AO19:AR19)</f>
        <v>101548</v>
      </c>
      <c r="AO19" s="121">
        <v>101548</v>
      </c>
      <c r="AP19" s="121">
        <v>0</v>
      </c>
      <c r="AQ19" s="121">
        <v>0</v>
      </c>
      <c r="AR19" s="121">
        <v>0</v>
      </c>
      <c r="AS19" s="121">
        <f>SUM(AT19:AV19)</f>
        <v>334354</v>
      </c>
      <c r="AT19" s="121">
        <v>0</v>
      </c>
      <c r="AU19" s="121">
        <v>236077</v>
      </c>
      <c r="AV19" s="121">
        <v>98277</v>
      </c>
      <c r="AW19" s="121">
        <v>0</v>
      </c>
      <c r="AX19" s="121">
        <f>SUM(AY19:BB19)</f>
        <v>1129586</v>
      </c>
      <c r="AY19" s="121">
        <v>429524</v>
      </c>
      <c r="AZ19" s="121">
        <v>612698</v>
      </c>
      <c r="BA19" s="121">
        <v>48339</v>
      </c>
      <c r="BB19" s="121">
        <v>39025</v>
      </c>
      <c r="BC19" s="122" t="s">
        <v>466</v>
      </c>
      <c r="BD19" s="121">
        <v>0</v>
      </c>
      <c r="BE19" s="121">
        <v>0</v>
      </c>
      <c r="BF19" s="121">
        <f>SUM(AE19,+AM19,+BE19)</f>
        <v>2035355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2" t="s">
        <v>466</v>
      </c>
      <c r="BO19" s="121">
        <f>SUM(BP19,BU19,BY19,BZ19,CF19)</f>
        <v>202870</v>
      </c>
      <c r="BP19" s="121">
        <f>SUM(BQ19:BT19)</f>
        <v>62557</v>
      </c>
      <c r="BQ19" s="121">
        <v>62557</v>
      </c>
      <c r="BR19" s="121">
        <v>0</v>
      </c>
      <c r="BS19" s="121">
        <v>0</v>
      </c>
      <c r="BT19" s="121">
        <v>0</v>
      </c>
      <c r="BU19" s="121">
        <f>SUM(BV19:BX19)</f>
        <v>8297</v>
      </c>
      <c r="BV19" s="121">
        <v>0</v>
      </c>
      <c r="BW19" s="121">
        <v>8297</v>
      </c>
      <c r="BX19" s="121">
        <v>0</v>
      </c>
      <c r="BY19" s="121">
        <v>0</v>
      </c>
      <c r="BZ19" s="121">
        <f>SUM(CA19:CD19)</f>
        <v>132016</v>
      </c>
      <c r="CA19" s="121">
        <v>0</v>
      </c>
      <c r="CB19" s="121">
        <v>126340</v>
      </c>
      <c r="CC19" s="121">
        <v>0</v>
      </c>
      <c r="CD19" s="121">
        <v>5676</v>
      </c>
      <c r="CE19" s="122" t="s">
        <v>466</v>
      </c>
      <c r="CF19" s="121">
        <v>0</v>
      </c>
      <c r="CG19" s="121">
        <v>0</v>
      </c>
      <c r="CH19" s="121">
        <f>SUM(BG19,+BO19,+CG19)</f>
        <v>202870</v>
      </c>
      <c r="CI19" s="121">
        <f>SUM(AE19,+BG19)</f>
        <v>469867</v>
      </c>
      <c r="CJ19" s="121">
        <f>SUM(AF19,+BH19)</f>
        <v>469867</v>
      </c>
      <c r="CK19" s="121">
        <f>SUM(AG19,+BI19)</f>
        <v>0</v>
      </c>
      <c r="CL19" s="121">
        <f>SUM(AH19,+BJ19)</f>
        <v>450837</v>
      </c>
      <c r="CM19" s="121">
        <f>SUM(AI19,+BK19)</f>
        <v>19030</v>
      </c>
      <c r="CN19" s="121">
        <f>SUM(AJ19,+BL19)</f>
        <v>0</v>
      </c>
      <c r="CO19" s="121">
        <f>SUM(AK19,+BM19)</f>
        <v>0</v>
      </c>
      <c r="CP19" s="122" t="s">
        <v>466</v>
      </c>
      <c r="CQ19" s="121">
        <f>SUM(AM19,+BO19)</f>
        <v>1768358</v>
      </c>
      <c r="CR19" s="121">
        <f>SUM(AN19,+BP19)</f>
        <v>164105</v>
      </c>
      <c r="CS19" s="121">
        <f>SUM(AO19,+BQ19)</f>
        <v>164105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342651</v>
      </c>
      <c r="CX19" s="121">
        <f>SUM(AT19,+BV19)</f>
        <v>0</v>
      </c>
      <c r="CY19" s="121">
        <f>SUM(AU19,+BW19)</f>
        <v>244374</v>
      </c>
      <c r="CZ19" s="121">
        <f>SUM(AV19,+BX19)</f>
        <v>98277</v>
      </c>
      <c r="DA19" s="121">
        <f>SUM(AW19,+BY19)</f>
        <v>0</v>
      </c>
      <c r="DB19" s="121">
        <f>SUM(AX19,+BZ19)</f>
        <v>1261602</v>
      </c>
      <c r="DC19" s="121">
        <f>SUM(AY19,+CA19)</f>
        <v>429524</v>
      </c>
      <c r="DD19" s="121">
        <f>SUM(AZ19,+CB19)</f>
        <v>739038</v>
      </c>
      <c r="DE19" s="121">
        <f>SUM(BA19,+CC19)</f>
        <v>48339</v>
      </c>
      <c r="DF19" s="121">
        <f>SUM(BB19,+CD19)</f>
        <v>44701</v>
      </c>
      <c r="DG19" s="122" t="s">
        <v>466</v>
      </c>
      <c r="DH19" s="121">
        <f>SUM(BD19,+CF19)</f>
        <v>0</v>
      </c>
      <c r="DI19" s="121">
        <f>SUM(BE19,+CG19)</f>
        <v>0</v>
      </c>
      <c r="DJ19" s="121">
        <f>SUM(BF19,+CH19)</f>
        <v>2238225</v>
      </c>
    </row>
    <row r="20" spans="1:114" s="136" customFormat="1" ht="13.5" customHeight="1" x14ac:dyDescent="0.15">
      <c r="A20" s="119" t="s">
        <v>14</v>
      </c>
      <c r="B20" s="120" t="s">
        <v>359</v>
      </c>
      <c r="C20" s="119" t="s">
        <v>360</v>
      </c>
      <c r="D20" s="121">
        <f>SUM(E20,+L20)</f>
        <v>0</v>
      </c>
      <c r="E20" s="121">
        <f>SUM(F20:I20)+K20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f>SUM(N20,+U20)</f>
        <v>435520</v>
      </c>
      <c r="N20" s="121">
        <f>SUM(O20:R20,T20)</f>
        <v>398136</v>
      </c>
      <c r="O20" s="121">
        <v>0</v>
      </c>
      <c r="P20" s="121">
        <v>0</v>
      </c>
      <c r="Q20" s="121">
        <v>0</v>
      </c>
      <c r="R20" s="121">
        <v>397619</v>
      </c>
      <c r="S20" s="121">
        <v>128449</v>
      </c>
      <c r="T20" s="121">
        <v>517</v>
      </c>
      <c r="U20" s="121">
        <v>37384</v>
      </c>
      <c r="V20" s="121">
        <f>+SUM(D20,M20)</f>
        <v>435520</v>
      </c>
      <c r="W20" s="121">
        <f>+SUM(E20,N20)</f>
        <v>398136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397619</v>
      </c>
      <c r="AB20" s="121">
        <f>+SUM(J20,S20)</f>
        <v>128449</v>
      </c>
      <c r="AC20" s="121">
        <f>+SUM(K20,T20)</f>
        <v>517</v>
      </c>
      <c r="AD20" s="121">
        <f>+SUM(L20,U20)</f>
        <v>37384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2" t="s">
        <v>466</v>
      </c>
      <c r="AM20" s="121">
        <f>SUM(AN20,AS20,AW20,AX20,BD20)</f>
        <v>0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0</v>
      </c>
      <c r="AY20" s="121">
        <v>0</v>
      </c>
      <c r="AZ20" s="121">
        <v>0</v>
      </c>
      <c r="BA20" s="121">
        <v>0</v>
      </c>
      <c r="BB20" s="121">
        <v>0</v>
      </c>
      <c r="BC20" s="122" t="s">
        <v>466</v>
      </c>
      <c r="BD20" s="121">
        <v>0</v>
      </c>
      <c r="BE20" s="121">
        <v>0</v>
      </c>
      <c r="BF20" s="121">
        <f>SUM(AE20,+AM20,+BE20)</f>
        <v>0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2" t="s">
        <v>466</v>
      </c>
      <c r="BO20" s="121">
        <f>SUM(BP20,BU20,BY20,BZ20,CF20)</f>
        <v>546849</v>
      </c>
      <c r="BP20" s="121">
        <f>SUM(BQ20:BT20)</f>
        <v>104287</v>
      </c>
      <c r="BQ20" s="121">
        <v>56241</v>
      </c>
      <c r="BR20" s="121">
        <v>34406</v>
      </c>
      <c r="BS20" s="121">
        <v>13640</v>
      </c>
      <c r="BT20" s="121">
        <v>0</v>
      </c>
      <c r="BU20" s="121">
        <f>SUM(BV20:BX20)</f>
        <v>115415</v>
      </c>
      <c r="BV20" s="121">
        <v>2967</v>
      </c>
      <c r="BW20" s="121">
        <v>112448</v>
      </c>
      <c r="BX20" s="121">
        <v>0</v>
      </c>
      <c r="BY20" s="121">
        <v>736</v>
      </c>
      <c r="BZ20" s="121">
        <f>SUM(CA20:CD20)</f>
        <v>326411</v>
      </c>
      <c r="CA20" s="121">
        <v>94950</v>
      </c>
      <c r="CB20" s="121">
        <v>215961</v>
      </c>
      <c r="CC20" s="121">
        <v>15500</v>
      </c>
      <c r="CD20" s="121">
        <v>0</v>
      </c>
      <c r="CE20" s="122" t="s">
        <v>466</v>
      </c>
      <c r="CF20" s="121">
        <v>0</v>
      </c>
      <c r="CG20" s="121">
        <v>17120</v>
      </c>
      <c r="CH20" s="121">
        <f>SUM(BG20,+BO20,+CG20)</f>
        <v>563969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2" t="s">
        <v>466</v>
      </c>
      <c r="CQ20" s="121">
        <f>SUM(AM20,+BO20)</f>
        <v>546849</v>
      </c>
      <c r="CR20" s="121">
        <f>SUM(AN20,+BP20)</f>
        <v>104287</v>
      </c>
      <c r="CS20" s="121">
        <f>SUM(AO20,+BQ20)</f>
        <v>56241</v>
      </c>
      <c r="CT20" s="121">
        <f>SUM(AP20,+BR20)</f>
        <v>34406</v>
      </c>
      <c r="CU20" s="121">
        <f>SUM(AQ20,+BS20)</f>
        <v>13640</v>
      </c>
      <c r="CV20" s="121">
        <f>SUM(AR20,+BT20)</f>
        <v>0</v>
      </c>
      <c r="CW20" s="121">
        <f>SUM(AS20,+BU20)</f>
        <v>115415</v>
      </c>
      <c r="CX20" s="121">
        <f>SUM(AT20,+BV20)</f>
        <v>2967</v>
      </c>
      <c r="CY20" s="121">
        <f>SUM(AU20,+BW20)</f>
        <v>112448</v>
      </c>
      <c r="CZ20" s="121">
        <f>SUM(AV20,+BX20)</f>
        <v>0</v>
      </c>
      <c r="DA20" s="121">
        <f>SUM(AW20,+BY20)</f>
        <v>736</v>
      </c>
      <c r="DB20" s="121">
        <f>SUM(AX20,+BZ20)</f>
        <v>326411</v>
      </c>
      <c r="DC20" s="121">
        <f>SUM(AY20,+CA20)</f>
        <v>94950</v>
      </c>
      <c r="DD20" s="121">
        <f>SUM(AZ20,+CB20)</f>
        <v>215961</v>
      </c>
      <c r="DE20" s="121">
        <f>SUM(BA20,+CC20)</f>
        <v>15500</v>
      </c>
      <c r="DF20" s="121">
        <f>SUM(BB20,+CD20)</f>
        <v>0</v>
      </c>
      <c r="DG20" s="122" t="s">
        <v>466</v>
      </c>
      <c r="DH20" s="121">
        <f>SUM(BD20,+CF20)</f>
        <v>0</v>
      </c>
      <c r="DI20" s="121">
        <f>SUM(BE20,+CG20)</f>
        <v>17120</v>
      </c>
      <c r="DJ20" s="121">
        <f>SUM(BF20,+CH20)</f>
        <v>563969</v>
      </c>
    </row>
    <row r="21" spans="1:114" s="136" customFormat="1" ht="13.5" customHeight="1" x14ac:dyDescent="0.15">
      <c r="A21" s="119" t="s">
        <v>14</v>
      </c>
      <c r="B21" s="120" t="s">
        <v>420</v>
      </c>
      <c r="C21" s="119" t="s">
        <v>421</v>
      </c>
      <c r="D21" s="121">
        <f>SUM(E21,+L21)</f>
        <v>449909</v>
      </c>
      <c r="E21" s="121">
        <f>SUM(F21:I21)+K21</f>
        <v>329540</v>
      </c>
      <c r="F21" s="121">
        <v>621</v>
      </c>
      <c r="G21" s="121">
        <v>0</v>
      </c>
      <c r="H21" s="121">
        <v>0</v>
      </c>
      <c r="I21" s="121">
        <v>320416</v>
      </c>
      <c r="J21" s="121">
        <v>1182603</v>
      </c>
      <c r="K21" s="121">
        <v>8503</v>
      </c>
      <c r="L21" s="121">
        <v>120369</v>
      </c>
      <c r="M21" s="121">
        <f>SUM(N21,+U21)</f>
        <v>174358</v>
      </c>
      <c r="N21" s="121">
        <f>SUM(O21:R21,T21)</f>
        <v>159503</v>
      </c>
      <c r="O21" s="121">
        <v>0</v>
      </c>
      <c r="P21" s="121">
        <v>0</v>
      </c>
      <c r="Q21" s="121">
        <v>0</v>
      </c>
      <c r="R21" s="121">
        <v>159503</v>
      </c>
      <c r="S21" s="121">
        <v>122052</v>
      </c>
      <c r="T21" s="121">
        <v>0</v>
      </c>
      <c r="U21" s="121">
        <v>14855</v>
      </c>
      <c r="V21" s="121">
        <f>+SUM(D21,M21)</f>
        <v>624267</v>
      </c>
      <c r="W21" s="121">
        <f>+SUM(E21,N21)</f>
        <v>489043</v>
      </c>
      <c r="X21" s="121">
        <f>+SUM(F21,O21)</f>
        <v>621</v>
      </c>
      <c r="Y21" s="121">
        <f>+SUM(G21,P21)</f>
        <v>0</v>
      </c>
      <c r="Z21" s="121">
        <f>+SUM(H21,Q21)</f>
        <v>0</v>
      </c>
      <c r="AA21" s="121">
        <f>+SUM(I21,R21)</f>
        <v>479919</v>
      </c>
      <c r="AB21" s="121">
        <f>+SUM(J21,S21)</f>
        <v>1304655</v>
      </c>
      <c r="AC21" s="121">
        <f>+SUM(K21,T21)</f>
        <v>8503</v>
      </c>
      <c r="AD21" s="121">
        <f>+SUM(L21,U21)</f>
        <v>135224</v>
      </c>
      <c r="AE21" s="121">
        <f>SUM(AF21,+AK21)</f>
        <v>338451</v>
      </c>
      <c r="AF21" s="121">
        <f>SUM(AG21:AJ21)</f>
        <v>338451</v>
      </c>
      <c r="AG21" s="121">
        <v>0</v>
      </c>
      <c r="AH21" s="121">
        <v>310444</v>
      </c>
      <c r="AI21" s="121">
        <v>26846</v>
      </c>
      <c r="AJ21" s="121">
        <v>1161</v>
      </c>
      <c r="AK21" s="121">
        <v>0</v>
      </c>
      <c r="AL21" s="122" t="s">
        <v>466</v>
      </c>
      <c r="AM21" s="121">
        <f>SUM(AN21,AS21,AW21,AX21,BD21)</f>
        <v>1103015</v>
      </c>
      <c r="AN21" s="121">
        <f>SUM(AO21:AR21)</f>
        <v>303019</v>
      </c>
      <c r="AO21" s="121">
        <v>77186</v>
      </c>
      <c r="AP21" s="121">
        <v>0</v>
      </c>
      <c r="AQ21" s="121">
        <v>202216</v>
      </c>
      <c r="AR21" s="121">
        <v>23617</v>
      </c>
      <c r="AS21" s="121">
        <f>SUM(AT21:AV21)</f>
        <v>192698</v>
      </c>
      <c r="AT21" s="121">
        <v>0</v>
      </c>
      <c r="AU21" s="121">
        <v>168280</v>
      </c>
      <c r="AV21" s="121">
        <v>24418</v>
      </c>
      <c r="AW21" s="121">
        <v>0</v>
      </c>
      <c r="AX21" s="121">
        <f>SUM(AY21:BB21)</f>
        <v>607298</v>
      </c>
      <c r="AY21" s="121">
        <v>192270</v>
      </c>
      <c r="AZ21" s="121">
        <v>328865</v>
      </c>
      <c r="BA21" s="121">
        <v>11017</v>
      </c>
      <c r="BB21" s="121">
        <v>75146</v>
      </c>
      <c r="BC21" s="122" t="s">
        <v>466</v>
      </c>
      <c r="BD21" s="121">
        <v>0</v>
      </c>
      <c r="BE21" s="121">
        <v>191046</v>
      </c>
      <c r="BF21" s="121">
        <f>SUM(AE21,+AM21,+BE21)</f>
        <v>1632512</v>
      </c>
      <c r="BG21" s="121">
        <f>SUM(BH21,+BM21)</f>
        <v>80216</v>
      </c>
      <c r="BH21" s="121">
        <f>SUM(BI21:BL21)</f>
        <v>80216</v>
      </c>
      <c r="BI21" s="121">
        <v>0</v>
      </c>
      <c r="BJ21" s="121">
        <v>80216</v>
      </c>
      <c r="BK21" s="121">
        <v>0</v>
      </c>
      <c r="BL21" s="121">
        <v>0</v>
      </c>
      <c r="BM21" s="121">
        <v>0</v>
      </c>
      <c r="BN21" s="122" t="s">
        <v>466</v>
      </c>
      <c r="BO21" s="121">
        <f>SUM(BP21,BU21,BY21,BZ21,CF21)</f>
        <v>199878</v>
      </c>
      <c r="BP21" s="121">
        <f>SUM(BQ21:BT21)</f>
        <v>49171</v>
      </c>
      <c r="BQ21" s="121">
        <v>8195</v>
      </c>
      <c r="BR21" s="121">
        <v>0</v>
      </c>
      <c r="BS21" s="121">
        <v>40976</v>
      </c>
      <c r="BT21" s="121">
        <v>0</v>
      </c>
      <c r="BU21" s="121">
        <f>SUM(BV21:BX21)</f>
        <v>61325</v>
      </c>
      <c r="BV21" s="121">
        <v>0</v>
      </c>
      <c r="BW21" s="121">
        <v>61325</v>
      </c>
      <c r="BX21" s="121">
        <v>0</v>
      </c>
      <c r="BY21" s="121">
        <v>0</v>
      </c>
      <c r="BZ21" s="121">
        <f>SUM(CA21:CD21)</f>
        <v>89382</v>
      </c>
      <c r="CA21" s="121">
        <v>58724</v>
      </c>
      <c r="CB21" s="121">
        <v>28866</v>
      </c>
      <c r="CC21" s="121">
        <v>0</v>
      </c>
      <c r="CD21" s="121">
        <v>1792</v>
      </c>
      <c r="CE21" s="122" t="s">
        <v>466</v>
      </c>
      <c r="CF21" s="121">
        <v>0</v>
      </c>
      <c r="CG21" s="121">
        <v>16316</v>
      </c>
      <c r="CH21" s="121">
        <f>SUM(BG21,+BO21,+CG21)</f>
        <v>296410</v>
      </c>
      <c r="CI21" s="121">
        <f>SUM(AE21,+BG21)</f>
        <v>418667</v>
      </c>
      <c r="CJ21" s="121">
        <f>SUM(AF21,+BH21)</f>
        <v>418667</v>
      </c>
      <c r="CK21" s="121">
        <f>SUM(AG21,+BI21)</f>
        <v>0</v>
      </c>
      <c r="CL21" s="121">
        <f>SUM(AH21,+BJ21)</f>
        <v>390660</v>
      </c>
      <c r="CM21" s="121">
        <f>SUM(AI21,+BK21)</f>
        <v>26846</v>
      </c>
      <c r="CN21" s="121">
        <f>SUM(AJ21,+BL21)</f>
        <v>1161</v>
      </c>
      <c r="CO21" s="121">
        <f>SUM(AK21,+BM21)</f>
        <v>0</v>
      </c>
      <c r="CP21" s="122" t="s">
        <v>466</v>
      </c>
      <c r="CQ21" s="121">
        <f>SUM(AM21,+BO21)</f>
        <v>1302893</v>
      </c>
      <c r="CR21" s="121">
        <f>SUM(AN21,+BP21)</f>
        <v>352190</v>
      </c>
      <c r="CS21" s="121">
        <f>SUM(AO21,+BQ21)</f>
        <v>85381</v>
      </c>
      <c r="CT21" s="121">
        <f>SUM(AP21,+BR21)</f>
        <v>0</v>
      </c>
      <c r="CU21" s="121">
        <f>SUM(AQ21,+BS21)</f>
        <v>243192</v>
      </c>
      <c r="CV21" s="121">
        <f>SUM(AR21,+BT21)</f>
        <v>23617</v>
      </c>
      <c r="CW21" s="121">
        <f>SUM(AS21,+BU21)</f>
        <v>254023</v>
      </c>
      <c r="CX21" s="121">
        <f>SUM(AT21,+BV21)</f>
        <v>0</v>
      </c>
      <c r="CY21" s="121">
        <f>SUM(AU21,+BW21)</f>
        <v>229605</v>
      </c>
      <c r="CZ21" s="121">
        <f>SUM(AV21,+BX21)</f>
        <v>24418</v>
      </c>
      <c r="DA21" s="121">
        <f>SUM(AW21,+BY21)</f>
        <v>0</v>
      </c>
      <c r="DB21" s="121">
        <f>SUM(AX21,+BZ21)</f>
        <v>696680</v>
      </c>
      <c r="DC21" s="121">
        <f>SUM(AY21,+CA21)</f>
        <v>250994</v>
      </c>
      <c r="DD21" s="121">
        <f>SUM(AZ21,+CB21)</f>
        <v>357731</v>
      </c>
      <c r="DE21" s="121">
        <f>SUM(BA21,+CC21)</f>
        <v>11017</v>
      </c>
      <c r="DF21" s="121">
        <f>SUM(BB21,+CD21)</f>
        <v>76938</v>
      </c>
      <c r="DG21" s="122" t="s">
        <v>466</v>
      </c>
      <c r="DH21" s="121">
        <f>SUM(BD21,+CF21)</f>
        <v>0</v>
      </c>
      <c r="DI21" s="121">
        <f>SUM(BE21,+CG21)</f>
        <v>207362</v>
      </c>
      <c r="DJ21" s="121">
        <f>SUM(BF21,+CH21)</f>
        <v>1928922</v>
      </c>
    </row>
    <row r="22" spans="1:114" s="136" customFormat="1" ht="13.5" customHeight="1" x14ac:dyDescent="0.15">
      <c r="A22" s="119" t="s">
        <v>14</v>
      </c>
      <c r="B22" s="120" t="s">
        <v>329</v>
      </c>
      <c r="C22" s="119" t="s">
        <v>367</v>
      </c>
      <c r="D22" s="121">
        <f>SUM(E22,+L22)</f>
        <v>2275616</v>
      </c>
      <c r="E22" s="121">
        <f>SUM(F22:I22)+K22</f>
        <v>2275616</v>
      </c>
      <c r="F22" s="121">
        <v>2275616</v>
      </c>
      <c r="G22" s="121">
        <v>0</v>
      </c>
      <c r="H22" s="121">
        <v>0</v>
      </c>
      <c r="I22" s="121">
        <v>0</v>
      </c>
      <c r="J22" s="121">
        <v>3809741</v>
      </c>
      <c r="K22" s="121">
        <v>0</v>
      </c>
      <c r="L22" s="121">
        <v>0</v>
      </c>
      <c r="M22" s="121">
        <f>SUM(N22,+U22)</f>
        <v>0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>
        <v>0</v>
      </c>
      <c r="T22" s="121">
        <v>0</v>
      </c>
      <c r="U22" s="121">
        <v>0</v>
      </c>
      <c r="V22" s="121">
        <f>+SUM(D22,M22)</f>
        <v>2275616</v>
      </c>
      <c r="W22" s="121">
        <f>+SUM(E22,N22)</f>
        <v>2275616</v>
      </c>
      <c r="X22" s="121">
        <f>+SUM(F22,O22)</f>
        <v>2275616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1">
        <f>+SUM(J22,S22)</f>
        <v>3809741</v>
      </c>
      <c r="AC22" s="121">
        <f>+SUM(K22,T22)</f>
        <v>0</v>
      </c>
      <c r="AD22" s="121">
        <f>+SUM(L22,U22)</f>
        <v>0</v>
      </c>
      <c r="AE22" s="121">
        <f>SUM(AF22,+AK22)</f>
        <v>6085357</v>
      </c>
      <c r="AF22" s="121">
        <f>SUM(AG22:AJ22)</f>
        <v>6067983</v>
      </c>
      <c r="AG22" s="121">
        <v>0</v>
      </c>
      <c r="AH22" s="121">
        <v>5205858</v>
      </c>
      <c r="AI22" s="121">
        <v>862125</v>
      </c>
      <c r="AJ22" s="121">
        <v>0</v>
      </c>
      <c r="AK22" s="121">
        <v>17374</v>
      </c>
      <c r="AL22" s="122" t="s">
        <v>466</v>
      </c>
      <c r="AM22" s="121">
        <f>SUM(AN22,AS22,AW22,AX22,BD22)</f>
        <v>0</v>
      </c>
      <c r="AN22" s="121">
        <f>SUM(AO22:AR22)</f>
        <v>0</v>
      </c>
      <c r="AO22" s="121">
        <v>0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0</v>
      </c>
      <c r="AY22" s="121">
        <v>0</v>
      </c>
      <c r="AZ22" s="121">
        <v>0</v>
      </c>
      <c r="BA22" s="121">
        <v>0</v>
      </c>
      <c r="BB22" s="121">
        <v>0</v>
      </c>
      <c r="BC22" s="122" t="s">
        <v>466</v>
      </c>
      <c r="BD22" s="121">
        <v>0</v>
      </c>
      <c r="BE22" s="121">
        <v>0</v>
      </c>
      <c r="BF22" s="121">
        <f>SUM(AE22,+AM22,+BE22)</f>
        <v>6085357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2" t="s">
        <v>466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2" t="s">
        <v>466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6085357</v>
      </c>
      <c r="CJ22" s="121">
        <f>SUM(AF22,+BH22)</f>
        <v>6067983</v>
      </c>
      <c r="CK22" s="121">
        <f>SUM(AG22,+BI22)</f>
        <v>0</v>
      </c>
      <c r="CL22" s="121">
        <f>SUM(AH22,+BJ22)</f>
        <v>5205858</v>
      </c>
      <c r="CM22" s="121">
        <f>SUM(AI22,+BK22)</f>
        <v>862125</v>
      </c>
      <c r="CN22" s="121">
        <f>SUM(AJ22,+BL22)</f>
        <v>0</v>
      </c>
      <c r="CO22" s="121">
        <f>SUM(AK22,+BM22)</f>
        <v>17374</v>
      </c>
      <c r="CP22" s="122" t="s">
        <v>466</v>
      </c>
      <c r="CQ22" s="121">
        <f>SUM(AM22,+BO22)</f>
        <v>0</v>
      </c>
      <c r="CR22" s="121">
        <f>SUM(AN22,+BP22)</f>
        <v>0</v>
      </c>
      <c r="CS22" s="121">
        <f>SUM(AO22,+BQ22)</f>
        <v>0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0</v>
      </c>
      <c r="DC22" s="121">
        <f>SUM(AY22,+CA22)</f>
        <v>0</v>
      </c>
      <c r="DD22" s="121">
        <f>SUM(AZ22,+CB22)</f>
        <v>0</v>
      </c>
      <c r="DE22" s="121">
        <f>SUM(BA22,+CC22)</f>
        <v>0</v>
      </c>
      <c r="DF22" s="121">
        <f>SUM(BB22,+CD22)</f>
        <v>0</v>
      </c>
      <c r="DG22" s="122" t="s">
        <v>466</v>
      </c>
      <c r="DH22" s="121">
        <f>SUM(BD22,+CF22)</f>
        <v>0</v>
      </c>
      <c r="DI22" s="121">
        <f>SUM(BE22,+CG22)</f>
        <v>0</v>
      </c>
      <c r="DJ22" s="121">
        <f>SUM(BF22,+CH22)</f>
        <v>6085357</v>
      </c>
    </row>
    <row r="23" spans="1:114" s="136" customFormat="1" ht="13.5" customHeight="1" x14ac:dyDescent="0.15">
      <c r="A23" s="119" t="s">
        <v>14</v>
      </c>
      <c r="B23" s="120" t="s">
        <v>402</v>
      </c>
      <c r="C23" s="119" t="s">
        <v>403</v>
      </c>
      <c r="D23" s="121">
        <f>SUM(E23,+L23)</f>
        <v>543662</v>
      </c>
      <c r="E23" s="121">
        <f>SUM(F23:I23)+K23</f>
        <v>386166</v>
      </c>
      <c r="F23" s="121">
        <v>32619</v>
      </c>
      <c r="G23" s="121">
        <v>0</v>
      </c>
      <c r="H23" s="121">
        <v>0</v>
      </c>
      <c r="I23" s="121">
        <v>353547</v>
      </c>
      <c r="J23" s="121">
        <v>1307370</v>
      </c>
      <c r="K23" s="121">
        <v>0</v>
      </c>
      <c r="L23" s="121">
        <v>157496</v>
      </c>
      <c r="M23" s="121">
        <f>SUM(N23,+U23)</f>
        <v>0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>
        <v>0</v>
      </c>
      <c r="T23" s="121">
        <v>0</v>
      </c>
      <c r="U23" s="121">
        <v>0</v>
      </c>
      <c r="V23" s="121">
        <f>+SUM(D23,M23)</f>
        <v>543662</v>
      </c>
      <c r="W23" s="121">
        <f>+SUM(E23,N23)</f>
        <v>386166</v>
      </c>
      <c r="X23" s="121">
        <f>+SUM(F23,O23)</f>
        <v>32619</v>
      </c>
      <c r="Y23" s="121">
        <f>+SUM(G23,P23)</f>
        <v>0</v>
      </c>
      <c r="Z23" s="121">
        <f>+SUM(H23,Q23)</f>
        <v>0</v>
      </c>
      <c r="AA23" s="121">
        <f>+SUM(I23,R23)</f>
        <v>353547</v>
      </c>
      <c r="AB23" s="121">
        <f>+SUM(J23,S23)</f>
        <v>1307370</v>
      </c>
      <c r="AC23" s="121">
        <f>+SUM(K23,T23)</f>
        <v>0</v>
      </c>
      <c r="AD23" s="121">
        <f>+SUM(L23,U23)</f>
        <v>157496</v>
      </c>
      <c r="AE23" s="121">
        <f>SUM(AF23,+AK23)</f>
        <v>983</v>
      </c>
      <c r="AF23" s="121">
        <f>SUM(AG23:AJ23)</f>
        <v>983</v>
      </c>
      <c r="AG23" s="121">
        <v>0</v>
      </c>
      <c r="AH23" s="121">
        <v>0</v>
      </c>
      <c r="AI23" s="121">
        <v>983</v>
      </c>
      <c r="AJ23" s="121">
        <v>0</v>
      </c>
      <c r="AK23" s="121">
        <v>0</v>
      </c>
      <c r="AL23" s="122" t="s">
        <v>466</v>
      </c>
      <c r="AM23" s="121">
        <f>SUM(AN23,AS23,AW23,AX23,BD23)</f>
        <v>1850049</v>
      </c>
      <c r="AN23" s="121">
        <f>SUM(AO23:AR23)</f>
        <v>146181</v>
      </c>
      <c r="AO23" s="121">
        <v>146181</v>
      </c>
      <c r="AP23" s="121">
        <v>0</v>
      </c>
      <c r="AQ23" s="121">
        <v>0</v>
      </c>
      <c r="AR23" s="121">
        <v>0</v>
      </c>
      <c r="AS23" s="121">
        <f>SUM(AT23:AV23)</f>
        <v>466247</v>
      </c>
      <c r="AT23" s="121">
        <v>959</v>
      </c>
      <c r="AU23" s="121">
        <v>448158</v>
      </c>
      <c r="AV23" s="121">
        <v>17130</v>
      </c>
      <c r="AW23" s="121">
        <v>0</v>
      </c>
      <c r="AX23" s="121">
        <f>SUM(AY23:BB23)</f>
        <v>1237621</v>
      </c>
      <c r="AY23" s="121">
        <v>647892</v>
      </c>
      <c r="AZ23" s="121">
        <v>545705</v>
      </c>
      <c r="BA23" s="121">
        <v>44024</v>
      </c>
      <c r="BB23" s="121">
        <v>0</v>
      </c>
      <c r="BC23" s="122" t="s">
        <v>466</v>
      </c>
      <c r="BD23" s="121">
        <v>0</v>
      </c>
      <c r="BE23" s="121">
        <v>0</v>
      </c>
      <c r="BF23" s="121">
        <f>SUM(AE23,+AM23,+BE23)</f>
        <v>1851032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2" t="s">
        <v>466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2" t="s">
        <v>466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983</v>
      </c>
      <c r="CJ23" s="121">
        <f>SUM(AF23,+BH23)</f>
        <v>983</v>
      </c>
      <c r="CK23" s="121">
        <f>SUM(AG23,+BI23)</f>
        <v>0</v>
      </c>
      <c r="CL23" s="121">
        <f>SUM(AH23,+BJ23)</f>
        <v>0</v>
      </c>
      <c r="CM23" s="121">
        <f>SUM(AI23,+BK23)</f>
        <v>983</v>
      </c>
      <c r="CN23" s="121">
        <f>SUM(AJ23,+BL23)</f>
        <v>0</v>
      </c>
      <c r="CO23" s="121">
        <f>SUM(AK23,+BM23)</f>
        <v>0</v>
      </c>
      <c r="CP23" s="122" t="s">
        <v>466</v>
      </c>
      <c r="CQ23" s="121">
        <f>SUM(AM23,+BO23)</f>
        <v>1850049</v>
      </c>
      <c r="CR23" s="121">
        <f>SUM(AN23,+BP23)</f>
        <v>146181</v>
      </c>
      <c r="CS23" s="121">
        <f>SUM(AO23,+BQ23)</f>
        <v>146181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466247</v>
      </c>
      <c r="CX23" s="121">
        <f>SUM(AT23,+BV23)</f>
        <v>959</v>
      </c>
      <c r="CY23" s="121">
        <f>SUM(AU23,+BW23)</f>
        <v>448158</v>
      </c>
      <c r="CZ23" s="121">
        <f>SUM(AV23,+BX23)</f>
        <v>17130</v>
      </c>
      <c r="DA23" s="121">
        <f>SUM(AW23,+BY23)</f>
        <v>0</v>
      </c>
      <c r="DB23" s="121">
        <f>SUM(AX23,+BZ23)</f>
        <v>1237621</v>
      </c>
      <c r="DC23" s="121">
        <f>SUM(AY23,+CA23)</f>
        <v>647892</v>
      </c>
      <c r="DD23" s="121">
        <f>SUM(AZ23,+CB23)</f>
        <v>545705</v>
      </c>
      <c r="DE23" s="121">
        <f>SUM(BA23,+CC23)</f>
        <v>44024</v>
      </c>
      <c r="DF23" s="121">
        <f>SUM(BB23,+CD23)</f>
        <v>0</v>
      </c>
      <c r="DG23" s="122" t="s">
        <v>466</v>
      </c>
      <c r="DH23" s="121">
        <f>SUM(BD23,+CF23)</f>
        <v>0</v>
      </c>
      <c r="DI23" s="121">
        <f>SUM(BE23,+CG23)</f>
        <v>0</v>
      </c>
      <c r="DJ23" s="121">
        <f>SUM(BF23,+CH23)</f>
        <v>1851032</v>
      </c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23">
    <sortCondition ref="A8:A23"/>
    <sortCondition ref="B8:B23"/>
    <sortCondition ref="C8:C23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&amp;L廃棄物処理事業経費（一部事務組合・広域連合の合計）（令和1年度実績）</oddHeader>
  </headerFooter>
  <colBreaks count="5" manualBreakCount="5">
    <brk id="21" min="1" max="22" man="1"/>
    <brk id="30" min="1" max="22" man="1"/>
    <brk id="38" min="1" max="22" man="1"/>
    <brk id="66" min="1" max="22" man="1"/>
    <brk id="94" min="1" max="22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千葉県</v>
      </c>
      <c r="B7" s="139" t="str">
        <f>'廃棄物事業経費（市町村）'!B7</f>
        <v>12000</v>
      </c>
      <c r="C7" s="138" t="s">
        <v>33</v>
      </c>
      <c r="D7" s="140">
        <f>SUM(E7,+L7)</f>
        <v>101509030</v>
      </c>
      <c r="E7" s="140">
        <f>+SUM(F7:I7,K7)</f>
        <v>38012555</v>
      </c>
      <c r="F7" s="140">
        <f t="shared" ref="F7:L7" si="0">SUM(F$8:F$257)</f>
        <v>6648022</v>
      </c>
      <c r="G7" s="140">
        <f t="shared" si="0"/>
        <v>3758</v>
      </c>
      <c r="H7" s="140">
        <f t="shared" si="0"/>
        <v>9347200</v>
      </c>
      <c r="I7" s="140">
        <f t="shared" si="0"/>
        <v>16155582</v>
      </c>
      <c r="J7" s="140">
        <f t="shared" si="0"/>
        <v>11988267</v>
      </c>
      <c r="K7" s="140">
        <f t="shared" si="0"/>
        <v>5857993</v>
      </c>
      <c r="L7" s="140">
        <f t="shared" si="0"/>
        <v>63496475</v>
      </c>
      <c r="M7" s="140">
        <f>SUM(N7,+U7)</f>
        <v>9005388</v>
      </c>
      <c r="N7" s="140">
        <f>+SUM(O7:R7,T7)</f>
        <v>2917602</v>
      </c>
      <c r="O7" s="140">
        <f t="shared" ref="O7:U7" si="1">SUM(O$8:O$257)</f>
        <v>236487</v>
      </c>
      <c r="P7" s="140">
        <f t="shared" si="1"/>
        <v>34161</v>
      </c>
      <c r="Q7" s="140">
        <f t="shared" si="1"/>
        <v>382571</v>
      </c>
      <c r="R7" s="140">
        <f t="shared" si="1"/>
        <v>2187660</v>
      </c>
      <c r="S7" s="140">
        <f t="shared" si="1"/>
        <v>1460515</v>
      </c>
      <c r="T7" s="140">
        <f t="shared" si="1"/>
        <v>76723</v>
      </c>
      <c r="U7" s="140">
        <f t="shared" si="1"/>
        <v>6087786</v>
      </c>
      <c r="V7" s="140">
        <f t="shared" ref="V7:AB7" si="2">+SUM(D7,M7)</f>
        <v>110514418</v>
      </c>
      <c r="W7" s="140">
        <f t="shared" si="2"/>
        <v>40930157</v>
      </c>
      <c r="X7" s="140">
        <f t="shared" si="2"/>
        <v>6884509</v>
      </c>
      <c r="Y7" s="140">
        <f t="shared" si="2"/>
        <v>37919</v>
      </c>
      <c r="Z7" s="140">
        <f t="shared" si="2"/>
        <v>9729771</v>
      </c>
      <c r="AA7" s="140">
        <f t="shared" si="2"/>
        <v>18343242</v>
      </c>
      <c r="AB7" s="140">
        <f t="shared" si="2"/>
        <v>13448782</v>
      </c>
      <c r="AC7" s="140">
        <f>+SUM(K7,T7)</f>
        <v>5934716</v>
      </c>
      <c r="AD7" s="140">
        <f>+SUM(L7,U7)</f>
        <v>69584261</v>
      </c>
      <c r="AE7" s="208"/>
      <c r="AF7" s="208"/>
    </row>
    <row r="8" spans="1:32" s="136" customFormat="1" ht="13.5" customHeight="1" x14ac:dyDescent="0.15">
      <c r="A8" s="119" t="s">
        <v>14</v>
      </c>
      <c r="B8" s="120" t="s">
        <v>324</v>
      </c>
      <c r="C8" s="119" t="s">
        <v>325</v>
      </c>
      <c r="D8" s="121">
        <f>SUM(E8,+L8)</f>
        <v>13415370</v>
      </c>
      <c r="E8" s="121">
        <f>+SUM(F8:I8,K8)</f>
        <v>6396551</v>
      </c>
      <c r="F8" s="121">
        <v>15500</v>
      </c>
      <c r="G8" s="121">
        <v>0</v>
      </c>
      <c r="H8" s="121">
        <v>342000</v>
      </c>
      <c r="I8" s="121">
        <v>3743531</v>
      </c>
      <c r="J8" s="121"/>
      <c r="K8" s="121">
        <v>2295520</v>
      </c>
      <c r="L8" s="121">
        <v>7018819</v>
      </c>
      <c r="M8" s="121">
        <f>SUM(N8,+U8)</f>
        <v>299532</v>
      </c>
      <c r="N8" s="121">
        <f>+SUM(O8:R8,T8)</f>
        <v>68000</v>
      </c>
      <c r="O8" s="121">
        <v>0</v>
      </c>
      <c r="P8" s="121">
        <v>0</v>
      </c>
      <c r="Q8" s="121">
        <v>68000</v>
      </c>
      <c r="R8" s="121">
        <v>0</v>
      </c>
      <c r="S8" s="121"/>
      <c r="T8" s="121">
        <v>0</v>
      </c>
      <c r="U8" s="121">
        <v>231532</v>
      </c>
      <c r="V8" s="121">
        <f>+SUM(D8,M8)</f>
        <v>13714902</v>
      </c>
      <c r="W8" s="121">
        <f>+SUM(E8,N8)</f>
        <v>6464551</v>
      </c>
      <c r="X8" s="121">
        <f>+SUM(F8,O8)</f>
        <v>15500</v>
      </c>
      <c r="Y8" s="121">
        <f>+SUM(G8,P8)</f>
        <v>0</v>
      </c>
      <c r="Z8" s="121">
        <f>+SUM(H8,Q8)</f>
        <v>410000</v>
      </c>
      <c r="AA8" s="121">
        <f>+SUM(I8,R8)</f>
        <v>3743531</v>
      </c>
      <c r="AB8" s="121">
        <f>+SUM(J8,S8)</f>
        <v>0</v>
      </c>
      <c r="AC8" s="121">
        <f>+SUM(K8,T8)</f>
        <v>2295520</v>
      </c>
      <c r="AD8" s="121">
        <f>+SUM(L8,U8)</f>
        <v>7250351</v>
      </c>
      <c r="AE8" s="209" t="s">
        <v>326</v>
      </c>
      <c r="AF8" s="208"/>
    </row>
    <row r="9" spans="1:32" s="136" customFormat="1" ht="13.5" customHeight="1" x14ac:dyDescent="0.15">
      <c r="A9" s="119" t="s">
        <v>14</v>
      </c>
      <c r="B9" s="120" t="s">
        <v>327</v>
      </c>
      <c r="C9" s="119" t="s">
        <v>328</v>
      </c>
      <c r="D9" s="121">
        <f>SUM(E9,+L9)</f>
        <v>2216615</v>
      </c>
      <c r="E9" s="121">
        <f>+SUM(F9:I9,K9)</f>
        <v>577135</v>
      </c>
      <c r="F9" s="121">
        <v>0</v>
      </c>
      <c r="G9" s="121">
        <v>0</v>
      </c>
      <c r="H9" s="121">
        <v>240000</v>
      </c>
      <c r="I9" s="121">
        <v>272812</v>
      </c>
      <c r="J9" s="121"/>
      <c r="K9" s="121">
        <v>64323</v>
      </c>
      <c r="L9" s="121">
        <v>1639480</v>
      </c>
      <c r="M9" s="121">
        <f>SUM(N9,+U9)</f>
        <v>628370</v>
      </c>
      <c r="N9" s="121">
        <f>+SUM(O9:R9,T9)</f>
        <v>547343</v>
      </c>
      <c r="O9" s="121">
        <v>201467</v>
      </c>
      <c r="P9" s="121">
        <v>562</v>
      </c>
      <c r="Q9" s="121">
        <v>288300</v>
      </c>
      <c r="R9" s="121">
        <v>56884</v>
      </c>
      <c r="S9" s="121"/>
      <c r="T9" s="121">
        <v>130</v>
      </c>
      <c r="U9" s="121">
        <v>81027</v>
      </c>
      <c r="V9" s="121">
        <f>+SUM(D9,M9)</f>
        <v>2844985</v>
      </c>
      <c r="W9" s="121">
        <f>+SUM(E9,N9)</f>
        <v>1124478</v>
      </c>
      <c r="X9" s="121">
        <f>+SUM(F9,O9)</f>
        <v>201467</v>
      </c>
      <c r="Y9" s="121">
        <f>+SUM(G9,P9)</f>
        <v>562</v>
      </c>
      <c r="Z9" s="121">
        <f>+SUM(H9,Q9)</f>
        <v>528300</v>
      </c>
      <c r="AA9" s="121">
        <f>+SUM(I9,R9)</f>
        <v>329696</v>
      </c>
      <c r="AB9" s="121">
        <f>+SUM(J9,S9)</f>
        <v>0</v>
      </c>
      <c r="AC9" s="121">
        <f>+SUM(K9,T9)</f>
        <v>64453</v>
      </c>
      <c r="AD9" s="121">
        <f>+SUM(L9,U9)</f>
        <v>1720507</v>
      </c>
      <c r="AE9" s="209" t="s">
        <v>326</v>
      </c>
      <c r="AF9" s="208"/>
    </row>
    <row r="10" spans="1:32" s="136" customFormat="1" ht="13.5" customHeight="1" x14ac:dyDescent="0.15">
      <c r="A10" s="119" t="s">
        <v>14</v>
      </c>
      <c r="B10" s="120" t="s">
        <v>331</v>
      </c>
      <c r="C10" s="119" t="s">
        <v>332</v>
      </c>
      <c r="D10" s="121">
        <f>SUM(E10,+L10)</f>
        <v>5915039</v>
      </c>
      <c r="E10" s="121">
        <f>+SUM(F10:I10,K10)</f>
        <v>1446252</v>
      </c>
      <c r="F10" s="121">
        <v>13424</v>
      </c>
      <c r="G10" s="121">
        <v>100</v>
      </c>
      <c r="H10" s="121">
        <v>7100</v>
      </c>
      <c r="I10" s="121">
        <v>893375</v>
      </c>
      <c r="J10" s="121"/>
      <c r="K10" s="121">
        <v>532253</v>
      </c>
      <c r="L10" s="121">
        <v>4468787</v>
      </c>
      <c r="M10" s="121">
        <f>SUM(N10,+U10)</f>
        <v>657004</v>
      </c>
      <c r="N10" s="121">
        <f>+SUM(O10:R10,T10)</f>
        <v>84965</v>
      </c>
      <c r="O10" s="121">
        <v>0</v>
      </c>
      <c r="P10" s="121">
        <v>0</v>
      </c>
      <c r="Q10" s="121">
        <v>0</v>
      </c>
      <c r="R10" s="121">
        <v>36000</v>
      </c>
      <c r="S10" s="121"/>
      <c r="T10" s="121">
        <v>48965</v>
      </c>
      <c r="U10" s="121">
        <v>572039</v>
      </c>
      <c r="V10" s="121">
        <f>+SUM(D10,M10)</f>
        <v>6572043</v>
      </c>
      <c r="W10" s="121">
        <f>+SUM(E10,N10)</f>
        <v>1531217</v>
      </c>
      <c r="X10" s="121">
        <f>+SUM(F10,O10)</f>
        <v>13424</v>
      </c>
      <c r="Y10" s="121">
        <f>+SUM(G10,P10)</f>
        <v>100</v>
      </c>
      <c r="Z10" s="121">
        <f>+SUM(H10,Q10)</f>
        <v>7100</v>
      </c>
      <c r="AA10" s="121">
        <f>+SUM(I10,R10)</f>
        <v>929375</v>
      </c>
      <c r="AB10" s="121">
        <f>+SUM(J10,S10)</f>
        <v>0</v>
      </c>
      <c r="AC10" s="121">
        <f>+SUM(K10,T10)</f>
        <v>581218</v>
      </c>
      <c r="AD10" s="121">
        <f>+SUM(L10,U10)</f>
        <v>5040826</v>
      </c>
      <c r="AE10" s="209" t="s">
        <v>326</v>
      </c>
      <c r="AF10" s="208"/>
    </row>
    <row r="11" spans="1:32" s="136" customFormat="1" ht="13.5" customHeight="1" x14ac:dyDescent="0.15">
      <c r="A11" s="119" t="s">
        <v>14</v>
      </c>
      <c r="B11" s="120" t="s">
        <v>333</v>
      </c>
      <c r="C11" s="119" t="s">
        <v>334</v>
      </c>
      <c r="D11" s="121">
        <f>SUM(E11,+L11)</f>
        <v>18300549</v>
      </c>
      <c r="E11" s="121">
        <f>+SUM(F11:I11,K11)</f>
        <v>13196233</v>
      </c>
      <c r="F11" s="121">
        <v>3521246</v>
      </c>
      <c r="G11" s="121">
        <v>0</v>
      </c>
      <c r="H11" s="121">
        <v>7921100</v>
      </c>
      <c r="I11" s="121">
        <v>1253887</v>
      </c>
      <c r="J11" s="121"/>
      <c r="K11" s="121">
        <v>500000</v>
      </c>
      <c r="L11" s="121">
        <v>5104316</v>
      </c>
      <c r="M11" s="121">
        <f>SUM(N11,+U11)</f>
        <v>502590</v>
      </c>
      <c r="N11" s="121">
        <f>+SUM(O11:R11,T11)</f>
        <v>37914</v>
      </c>
      <c r="O11" s="121">
        <v>1155</v>
      </c>
      <c r="P11" s="121">
        <v>1251</v>
      </c>
      <c r="Q11" s="121">
        <v>0</v>
      </c>
      <c r="R11" s="121">
        <v>35508</v>
      </c>
      <c r="S11" s="121"/>
      <c r="T11" s="121">
        <v>0</v>
      </c>
      <c r="U11" s="121">
        <v>464676</v>
      </c>
      <c r="V11" s="121">
        <f>+SUM(D11,M11)</f>
        <v>18803139</v>
      </c>
      <c r="W11" s="121">
        <f>+SUM(E11,N11)</f>
        <v>13234147</v>
      </c>
      <c r="X11" s="121">
        <f>+SUM(F11,O11)</f>
        <v>3522401</v>
      </c>
      <c r="Y11" s="121">
        <f>+SUM(G11,P11)</f>
        <v>1251</v>
      </c>
      <c r="Z11" s="121">
        <f>+SUM(H11,Q11)</f>
        <v>7921100</v>
      </c>
      <c r="AA11" s="121">
        <f>+SUM(I11,R11)</f>
        <v>1289395</v>
      </c>
      <c r="AB11" s="121">
        <f>+SUM(J11,S11)</f>
        <v>0</v>
      </c>
      <c r="AC11" s="121">
        <f>+SUM(K11,T11)</f>
        <v>500000</v>
      </c>
      <c r="AD11" s="121">
        <f>+SUM(L11,U11)</f>
        <v>5568992</v>
      </c>
      <c r="AE11" s="209" t="s">
        <v>326</v>
      </c>
      <c r="AF11" s="208"/>
    </row>
    <row r="12" spans="1:32" s="136" customFormat="1" ht="13.5" customHeight="1" x14ac:dyDescent="0.15">
      <c r="A12" s="119" t="s">
        <v>14</v>
      </c>
      <c r="B12" s="120" t="s">
        <v>335</v>
      </c>
      <c r="C12" s="119" t="s">
        <v>336</v>
      </c>
      <c r="D12" s="121">
        <f>SUM(E12,+L12)</f>
        <v>905320</v>
      </c>
      <c r="E12" s="121">
        <f>+SUM(F12:I12,K12)</f>
        <v>269895</v>
      </c>
      <c r="F12" s="121">
        <v>135</v>
      </c>
      <c r="G12" s="121">
        <v>0</v>
      </c>
      <c r="H12" s="121">
        <v>0</v>
      </c>
      <c r="I12" s="121">
        <v>205985</v>
      </c>
      <c r="J12" s="121"/>
      <c r="K12" s="121">
        <v>63775</v>
      </c>
      <c r="L12" s="121">
        <v>635425</v>
      </c>
      <c r="M12" s="121">
        <f>SUM(N12,+U12)</f>
        <v>125760</v>
      </c>
      <c r="N12" s="121">
        <f>+SUM(O12:R12,T12)</f>
        <v>158028</v>
      </c>
      <c r="O12" s="121">
        <v>0</v>
      </c>
      <c r="P12" s="121">
        <v>0</v>
      </c>
      <c r="Q12" s="121">
        <v>0</v>
      </c>
      <c r="R12" s="121">
        <v>158028</v>
      </c>
      <c r="S12" s="121"/>
      <c r="T12" s="121">
        <v>0</v>
      </c>
      <c r="U12" s="121">
        <v>-32268</v>
      </c>
      <c r="V12" s="121">
        <f>+SUM(D12,M12)</f>
        <v>1031080</v>
      </c>
      <c r="W12" s="121">
        <f>+SUM(E12,N12)</f>
        <v>427923</v>
      </c>
      <c r="X12" s="121">
        <f>+SUM(F12,O12)</f>
        <v>135</v>
      </c>
      <c r="Y12" s="121">
        <f>+SUM(G12,P12)</f>
        <v>0</v>
      </c>
      <c r="Z12" s="121">
        <f>+SUM(H12,Q12)</f>
        <v>0</v>
      </c>
      <c r="AA12" s="121">
        <f>+SUM(I12,R12)</f>
        <v>364013</v>
      </c>
      <c r="AB12" s="121">
        <f>+SUM(J12,S12)</f>
        <v>0</v>
      </c>
      <c r="AC12" s="121">
        <f>+SUM(K12,T12)</f>
        <v>63775</v>
      </c>
      <c r="AD12" s="121">
        <f>+SUM(L12,U12)</f>
        <v>603157</v>
      </c>
      <c r="AE12" s="209" t="s">
        <v>326</v>
      </c>
      <c r="AF12" s="208"/>
    </row>
    <row r="13" spans="1:32" s="136" customFormat="1" ht="13.5" customHeight="1" x14ac:dyDescent="0.15">
      <c r="A13" s="119" t="s">
        <v>14</v>
      </c>
      <c r="B13" s="120" t="s">
        <v>339</v>
      </c>
      <c r="C13" s="119" t="s">
        <v>340</v>
      </c>
      <c r="D13" s="121">
        <f>SUM(E13,+L13)</f>
        <v>2737317</v>
      </c>
      <c r="E13" s="121">
        <f>+SUM(F13:I13,K13)</f>
        <v>654572</v>
      </c>
      <c r="F13" s="121">
        <v>71851</v>
      </c>
      <c r="G13" s="121">
        <v>0</v>
      </c>
      <c r="H13" s="121">
        <v>0</v>
      </c>
      <c r="I13" s="121">
        <v>475580</v>
      </c>
      <c r="J13" s="121"/>
      <c r="K13" s="121">
        <v>107141</v>
      </c>
      <c r="L13" s="121">
        <v>2082745</v>
      </c>
      <c r="M13" s="121">
        <f>SUM(N13,+U13)</f>
        <v>95731</v>
      </c>
      <c r="N13" s="121">
        <f>+SUM(O13:R13,T13)</f>
        <v>20607</v>
      </c>
      <c r="O13" s="121">
        <v>2664</v>
      </c>
      <c r="P13" s="121">
        <v>3454</v>
      </c>
      <c r="Q13" s="121">
        <v>0</v>
      </c>
      <c r="R13" s="121">
        <v>14419</v>
      </c>
      <c r="S13" s="121"/>
      <c r="T13" s="121">
        <v>70</v>
      </c>
      <c r="U13" s="121">
        <v>75124</v>
      </c>
      <c r="V13" s="121">
        <f>+SUM(D13,M13)</f>
        <v>2833048</v>
      </c>
      <c r="W13" s="121">
        <f>+SUM(E13,N13)</f>
        <v>675179</v>
      </c>
      <c r="X13" s="121">
        <f>+SUM(F13,O13)</f>
        <v>74515</v>
      </c>
      <c r="Y13" s="121">
        <f>+SUM(G13,P13)</f>
        <v>3454</v>
      </c>
      <c r="Z13" s="121">
        <f>+SUM(H13,Q13)</f>
        <v>0</v>
      </c>
      <c r="AA13" s="121">
        <f>+SUM(I13,R13)</f>
        <v>489999</v>
      </c>
      <c r="AB13" s="121">
        <f>+SUM(J13,S13)</f>
        <v>0</v>
      </c>
      <c r="AC13" s="121">
        <f>+SUM(K13,T13)</f>
        <v>107211</v>
      </c>
      <c r="AD13" s="121">
        <f>+SUM(L13,U13)</f>
        <v>2157869</v>
      </c>
      <c r="AE13" s="209" t="s">
        <v>326</v>
      </c>
      <c r="AF13" s="208"/>
    </row>
    <row r="14" spans="1:32" s="136" customFormat="1" ht="13.5" customHeight="1" x14ac:dyDescent="0.15">
      <c r="A14" s="119" t="s">
        <v>14</v>
      </c>
      <c r="B14" s="120" t="s">
        <v>341</v>
      </c>
      <c r="C14" s="119" t="s">
        <v>342</v>
      </c>
      <c r="D14" s="121">
        <f>SUM(E14,+L14)</f>
        <v>6027631</v>
      </c>
      <c r="E14" s="121">
        <f>+SUM(F14:I14,K14)</f>
        <v>1564589</v>
      </c>
      <c r="F14" s="121">
        <v>374654</v>
      </c>
      <c r="G14" s="121">
        <v>0</v>
      </c>
      <c r="H14" s="121">
        <v>0</v>
      </c>
      <c r="I14" s="121">
        <v>749172</v>
      </c>
      <c r="J14" s="121"/>
      <c r="K14" s="121">
        <v>440763</v>
      </c>
      <c r="L14" s="121">
        <v>4463042</v>
      </c>
      <c r="M14" s="121">
        <f>SUM(N14,+U14)</f>
        <v>531022</v>
      </c>
      <c r="N14" s="121">
        <f>+SUM(O14:R14,T14)</f>
        <v>17722</v>
      </c>
      <c r="O14" s="121">
        <v>0</v>
      </c>
      <c r="P14" s="121">
        <v>0</v>
      </c>
      <c r="Q14" s="121">
        <v>0</v>
      </c>
      <c r="R14" s="121">
        <v>17682</v>
      </c>
      <c r="S14" s="121"/>
      <c r="T14" s="121">
        <v>40</v>
      </c>
      <c r="U14" s="121">
        <v>513300</v>
      </c>
      <c r="V14" s="121">
        <f>+SUM(D14,M14)</f>
        <v>6558653</v>
      </c>
      <c r="W14" s="121">
        <f>+SUM(E14,N14)</f>
        <v>1582311</v>
      </c>
      <c r="X14" s="121">
        <f>+SUM(F14,O14)</f>
        <v>374654</v>
      </c>
      <c r="Y14" s="121">
        <f>+SUM(G14,P14)</f>
        <v>0</v>
      </c>
      <c r="Z14" s="121">
        <f>+SUM(H14,Q14)</f>
        <v>0</v>
      </c>
      <c r="AA14" s="121">
        <f>+SUM(I14,R14)</f>
        <v>766854</v>
      </c>
      <c r="AB14" s="121">
        <f>+SUM(J14,S14)</f>
        <v>0</v>
      </c>
      <c r="AC14" s="121">
        <f>+SUM(K14,T14)</f>
        <v>440803</v>
      </c>
      <c r="AD14" s="121">
        <f>+SUM(L14,U14)</f>
        <v>4976342</v>
      </c>
      <c r="AE14" s="209" t="s">
        <v>326</v>
      </c>
      <c r="AF14" s="208"/>
    </row>
    <row r="15" spans="1:32" s="136" customFormat="1" ht="13.5" customHeight="1" x14ac:dyDescent="0.15">
      <c r="A15" s="119" t="s">
        <v>14</v>
      </c>
      <c r="B15" s="120" t="s">
        <v>343</v>
      </c>
      <c r="C15" s="119" t="s">
        <v>344</v>
      </c>
      <c r="D15" s="121">
        <f>SUM(E15,+L15)</f>
        <v>1671734</v>
      </c>
      <c r="E15" s="121">
        <f>+SUM(F15:I15,K15)</f>
        <v>321101</v>
      </c>
      <c r="F15" s="121">
        <v>0</v>
      </c>
      <c r="G15" s="121">
        <v>666</v>
      </c>
      <c r="H15" s="121">
        <v>0</v>
      </c>
      <c r="I15" s="121">
        <v>317111</v>
      </c>
      <c r="J15" s="121"/>
      <c r="K15" s="121">
        <v>3324</v>
      </c>
      <c r="L15" s="121">
        <v>1350633</v>
      </c>
      <c r="M15" s="121">
        <f>SUM(N15,+U15)</f>
        <v>62176</v>
      </c>
      <c r="N15" s="121">
        <f>+SUM(O15:R15,T15)</f>
        <v>26301</v>
      </c>
      <c r="O15" s="121">
        <v>0</v>
      </c>
      <c r="P15" s="121">
        <v>0</v>
      </c>
      <c r="Q15" s="121">
        <v>0</v>
      </c>
      <c r="R15" s="121">
        <v>25868</v>
      </c>
      <c r="S15" s="121"/>
      <c r="T15" s="121">
        <v>433</v>
      </c>
      <c r="U15" s="121">
        <v>35875</v>
      </c>
      <c r="V15" s="121">
        <f>+SUM(D15,M15)</f>
        <v>1733910</v>
      </c>
      <c r="W15" s="121">
        <f>+SUM(E15,N15)</f>
        <v>347402</v>
      </c>
      <c r="X15" s="121">
        <f>+SUM(F15,O15)</f>
        <v>0</v>
      </c>
      <c r="Y15" s="121">
        <f>+SUM(G15,P15)</f>
        <v>666</v>
      </c>
      <c r="Z15" s="121">
        <f>+SUM(H15,Q15)</f>
        <v>0</v>
      </c>
      <c r="AA15" s="121">
        <f>+SUM(I15,R15)</f>
        <v>342979</v>
      </c>
      <c r="AB15" s="121">
        <f>+SUM(J15,S15)</f>
        <v>0</v>
      </c>
      <c r="AC15" s="121">
        <f>+SUM(K15,T15)</f>
        <v>3757</v>
      </c>
      <c r="AD15" s="121">
        <f>+SUM(L15,U15)</f>
        <v>1386508</v>
      </c>
      <c r="AE15" s="209" t="s">
        <v>326</v>
      </c>
      <c r="AF15" s="208"/>
    </row>
    <row r="16" spans="1:32" s="136" customFormat="1" ht="13.5" customHeight="1" x14ac:dyDescent="0.15">
      <c r="A16" s="119" t="s">
        <v>14</v>
      </c>
      <c r="B16" s="120" t="s">
        <v>345</v>
      </c>
      <c r="C16" s="119" t="s">
        <v>346</v>
      </c>
      <c r="D16" s="121">
        <f>SUM(E16,+L16)</f>
        <v>570387</v>
      </c>
      <c r="E16" s="121">
        <f>+SUM(F16:I16,K16)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1"/>
      <c r="K16" s="121">
        <v>0</v>
      </c>
      <c r="L16" s="121">
        <v>570387</v>
      </c>
      <c r="M16" s="121">
        <f>SUM(N16,+U16)</f>
        <v>0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0</v>
      </c>
      <c r="V16" s="121">
        <f>+SUM(D16,M16)</f>
        <v>570387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0</v>
      </c>
      <c r="AC16" s="121">
        <f>+SUM(K16,T16)</f>
        <v>0</v>
      </c>
      <c r="AD16" s="121">
        <f>+SUM(L16,U16)</f>
        <v>570387</v>
      </c>
      <c r="AE16" s="209" t="s">
        <v>326</v>
      </c>
      <c r="AF16" s="208"/>
    </row>
    <row r="17" spans="1:32" s="136" customFormat="1" ht="13.5" customHeight="1" x14ac:dyDescent="0.15">
      <c r="A17" s="119" t="s">
        <v>14</v>
      </c>
      <c r="B17" s="120" t="s">
        <v>349</v>
      </c>
      <c r="C17" s="119" t="s">
        <v>350</v>
      </c>
      <c r="D17" s="121">
        <f>SUM(E17,+L17)</f>
        <v>2177859</v>
      </c>
      <c r="E17" s="121">
        <f>+SUM(F17:I17,K17)</f>
        <v>755356</v>
      </c>
      <c r="F17" s="121">
        <v>0</v>
      </c>
      <c r="G17" s="121">
        <v>0</v>
      </c>
      <c r="H17" s="121">
        <v>0</v>
      </c>
      <c r="I17" s="121">
        <v>407460</v>
      </c>
      <c r="J17" s="121"/>
      <c r="K17" s="121">
        <v>347896</v>
      </c>
      <c r="L17" s="121">
        <v>1422503</v>
      </c>
      <c r="M17" s="121">
        <f>SUM(N17,+U17)</f>
        <v>282984</v>
      </c>
      <c r="N17" s="121">
        <f>+SUM(O17:R17,T17)</f>
        <v>23054</v>
      </c>
      <c r="O17" s="121">
        <v>0</v>
      </c>
      <c r="P17" s="121">
        <v>0</v>
      </c>
      <c r="Q17" s="121">
        <v>0</v>
      </c>
      <c r="R17" s="121">
        <v>22636</v>
      </c>
      <c r="S17" s="121"/>
      <c r="T17" s="121">
        <v>418</v>
      </c>
      <c r="U17" s="121">
        <v>259930</v>
      </c>
      <c r="V17" s="121">
        <f>+SUM(D17,M17)</f>
        <v>2460843</v>
      </c>
      <c r="W17" s="121">
        <f>+SUM(E17,N17)</f>
        <v>778410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430096</v>
      </c>
      <c r="AB17" s="121">
        <f>+SUM(J17,S17)</f>
        <v>0</v>
      </c>
      <c r="AC17" s="121">
        <f>+SUM(K17,T17)</f>
        <v>348314</v>
      </c>
      <c r="AD17" s="121">
        <f>+SUM(L17,U17)</f>
        <v>1682433</v>
      </c>
      <c r="AE17" s="209" t="s">
        <v>326</v>
      </c>
      <c r="AF17" s="208"/>
    </row>
    <row r="18" spans="1:32" s="136" customFormat="1" ht="13.5" customHeight="1" x14ac:dyDescent="0.15">
      <c r="A18" s="119" t="s">
        <v>14</v>
      </c>
      <c r="B18" s="120" t="s">
        <v>351</v>
      </c>
      <c r="C18" s="119" t="s">
        <v>352</v>
      </c>
      <c r="D18" s="121">
        <f>SUM(E18,+L18)</f>
        <v>1374545</v>
      </c>
      <c r="E18" s="121">
        <f>+SUM(F18:I18,K18)</f>
        <v>25081</v>
      </c>
      <c r="F18" s="121">
        <v>0</v>
      </c>
      <c r="G18" s="121">
        <v>0</v>
      </c>
      <c r="H18" s="121">
        <v>0</v>
      </c>
      <c r="I18" s="121">
        <v>24921</v>
      </c>
      <c r="J18" s="121"/>
      <c r="K18" s="121">
        <v>160</v>
      </c>
      <c r="L18" s="121">
        <v>1349464</v>
      </c>
      <c r="M18" s="121">
        <f>SUM(N18,+U18)</f>
        <v>54664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54664</v>
      </c>
      <c r="V18" s="121">
        <f>+SUM(D18,M18)</f>
        <v>1429209</v>
      </c>
      <c r="W18" s="121">
        <f>+SUM(E18,N18)</f>
        <v>25081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24921</v>
      </c>
      <c r="AB18" s="121">
        <f>+SUM(J18,S18)</f>
        <v>0</v>
      </c>
      <c r="AC18" s="121">
        <f>+SUM(K18,T18)</f>
        <v>160</v>
      </c>
      <c r="AD18" s="121">
        <f>+SUM(L18,U18)</f>
        <v>1404128</v>
      </c>
      <c r="AE18" s="209" t="s">
        <v>326</v>
      </c>
      <c r="AF18" s="208"/>
    </row>
    <row r="19" spans="1:32" s="136" customFormat="1" ht="13.5" customHeight="1" x14ac:dyDescent="0.15">
      <c r="A19" s="119" t="s">
        <v>14</v>
      </c>
      <c r="B19" s="120" t="s">
        <v>357</v>
      </c>
      <c r="C19" s="119" t="s">
        <v>358</v>
      </c>
      <c r="D19" s="121">
        <f>SUM(E19,+L19)</f>
        <v>567714</v>
      </c>
      <c r="E19" s="121">
        <f>+SUM(F19:I19,K19)</f>
        <v>109783</v>
      </c>
      <c r="F19" s="121">
        <v>0</v>
      </c>
      <c r="G19" s="121">
        <v>0</v>
      </c>
      <c r="H19" s="121">
        <v>0</v>
      </c>
      <c r="I19" s="121">
        <v>109613</v>
      </c>
      <c r="J19" s="121"/>
      <c r="K19" s="121">
        <v>170</v>
      </c>
      <c r="L19" s="121">
        <v>457931</v>
      </c>
      <c r="M19" s="121">
        <f>SUM(N19,+U19)</f>
        <v>34396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34396</v>
      </c>
      <c r="V19" s="121">
        <f>+SUM(D19,M19)</f>
        <v>602110</v>
      </c>
      <c r="W19" s="121">
        <f>+SUM(E19,N19)</f>
        <v>109783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109613</v>
      </c>
      <c r="AB19" s="121">
        <f>+SUM(J19,S19)</f>
        <v>0</v>
      </c>
      <c r="AC19" s="121">
        <f>+SUM(K19,T19)</f>
        <v>170</v>
      </c>
      <c r="AD19" s="121">
        <f>+SUM(L19,U19)</f>
        <v>492327</v>
      </c>
      <c r="AE19" s="209" t="s">
        <v>326</v>
      </c>
      <c r="AF19" s="208"/>
    </row>
    <row r="20" spans="1:32" s="136" customFormat="1" ht="13.5" customHeight="1" x14ac:dyDescent="0.15">
      <c r="A20" s="119" t="s">
        <v>14</v>
      </c>
      <c r="B20" s="120" t="s">
        <v>363</v>
      </c>
      <c r="C20" s="119" t="s">
        <v>364</v>
      </c>
      <c r="D20" s="121">
        <f>SUM(E20,+L20)</f>
        <v>2081998</v>
      </c>
      <c r="E20" s="121">
        <f>+SUM(F20:I20,K20)</f>
        <v>310398</v>
      </c>
      <c r="F20" s="121">
        <v>353</v>
      </c>
      <c r="G20" s="121">
        <v>0</v>
      </c>
      <c r="H20" s="121">
        <v>0</v>
      </c>
      <c r="I20" s="121">
        <v>310045</v>
      </c>
      <c r="J20" s="121"/>
      <c r="K20" s="121">
        <v>0</v>
      </c>
      <c r="L20" s="121">
        <v>1771600</v>
      </c>
      <c r="M20" s="121">
        <f>SUM(N20,+U20)</f>
        <v>119768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119768</v>
      </c>
      <c r="V20" s="121">
        <f>+SUM(D20,M20)</f>
        <v>2201766</v>
      </c>
      <c r="W20" s="121">
        <f>+SUM(E20,N20)</f>
        <v>310398</v>
      </c>
      <c r="X20" s="121">
        <f>+SUM(F20,O20)</f>
        <v>353</v>
      </c>
      <c r="Y20" s="121">
        <f>+SUM(G20,P20)</f>
        <v>0</v>
      </c>
      <c r="Z20" s="121">
        <f>+SUM(H20,Q20)</f>
        <v>0</v>
      </c>
      <c r="AA20" s="121">
        <f>+SUM(I20,R20)</f>
        <v>310045</v>
      </c>
      <c r="AB20" s="121">
        <f>+SUM(J20,S20)</f>
        <v>0</v>
      </c>
      <c r="AC20" s="121">
        <f>+SUM(K20,T20)</f>
        <v>0</v>
      </c>
      <c r="AD20" s="121">
        <f>+SUM(L20,U20)</f>
        <v>1891368</v>
      </c>
      <c r="AE20" s="209" t="s">
        <v>326</v>
      </c>
      <c r="AF20" s="208"/>
    </row>
    <row r="21" spans="1:32" s="136" customFormat="1" ht="13.5" customHeight="1" x14ac:dyDescent="0.15">
      <c r="A21" s="119" t="s">
        <v>14</v>
      </c>
      <c r="B21" s="120" t="s">
        <v>368</v>
      </c>
      <c r="C21" s="119" t="s">
        <v>369</v>
      </c>
      <c r="D21" s="121">
        <f>SUM(E21,+L21)</f>
        <v>2873350</v>
      </c>
      <c r="E21" s="121">
        <f>+SUM(F21:I21,K21)</f>
        <v>960233</v>
      </c>
      <c r="F21" s="121">
        <v>0</v>
      </c>
      <c r="G21" s="121">
        <v>0</v>
      </c>
      <c r="H21" s="121">
        <v>427500</v>
      </c>
      <c r="I21" s="121">
        <v>444089</v>
      </c>
      <c r="J21" s="121"/>
      <c r="K21" s="121">
        <v>88644</v>
      </c>
      <c r="L21" s="121">
        <v>1913117</v>
      </c>
      <c r="M21" s="121">
        <f>SUM(N21,+U21)</f>
        <v>89999</v>
      </c>
      <c r="N21" s="121">
        <f>+SUM(O21:R21,T21)</f>
        <v>7267</v>
      </c>
      <c r="O21" s="121">
        <v>0</v>
      </c>
      <c r="P21" s="121">
        <v>0</v>
      </c>
      <c r="Q21" s="121">
        <v>0</v>
      </c>
      <c r="R21" s="121">
        <v>7267</v>
      </c>
      <c r="S21" s="121"/>
      <c r="T21" s="121">
        <v>0</v>
      </c>
      <c r="U21" s="121">
        <v>82732</v>
      </c>
      <c r="V21" s="121">
        <f>+SUM(D21,M21)</f>
        <v>2963349</v>
      </c>
      <c r="W21" s="121">
        <f>+SUM(E21,N21)</f>
        <v>967500</v>
      </c>
      <c r="X21" s="121">
        <f>+SUM(F21,O21)</f>
        <v>0</v>
      </c>
      <c r="Y21" s="121">
        <f>+SUM(G21,P21)</f>
        <v>0</v>
      </c>
      <c r="Z21" s="121">
        <f>+SUM(H21,Q21)</f>
        <v>427500</v>
      </c>
      <c r="AA21" s="121">
        <f>+SUM(I21,R21)</f>
        <v>451356</v>
      </c>
      <c r="AB21" s="121">
        <f>+SUM(J21,S21)</f>
        <v>0</v>
      </c>
      <c r="AC21" s="121">
        <f>+SUM(K21,T21)</f>
        <v>88644</v>
      </c>
      <c r="AD21" s="121">
        <f>+SUM(L21,U21)</f>
        <v>1995849</v>
      </c>
      <c r="AE21" s="209" t="s">
        <v>326</v>
      </c>
      <c r="AF21" s="208"/>
    </row>
    <row r="22" spans="1:32" s="136" customFormat="1" ht="13.5" customHeight="1" x14ac:dyDescent="0.15">
      <c r="A22" s="119" t="s">
        <v>14</v>
      </c>
      <c r="B22" s="120" t="s">
        <v>370</v>
      </c>
      <c r="C22" s="119" t="s">
        <v>371</v>
      </c>
      <c r="D22" s="121">
        <f>SUM(E22,+L22)</f>
        <v>5535936</v>
      </c>
      <c r="E22" s="121">
        <f>+SUM(F22:I22,K22)</f>
        <v>1011046</v>
      </c>
      <c r="F22" s="121">
        <v>88274</v>
      </c>
      <c r="G22" s="121">
        <v>0</v>
      </c>
      <c r="H22" s="121">
        <v>131700</v>
      </c>
      <c r="I22" s="121">
        <v>783616</v>
      </c>
      <c r="J22" s="121"/>
      <c r="K22" s="121">
        <v>7456</v>
      </c>
      <c r="L22" s="121">
        <v>4524890</v>
      </c>
      <c r="M22" s="121">
        <f>SUM(N22,+U22)</f>
        <v>435603</v>
      </c>
      <c r="N22" s="121">
        <f>+SUM(O22:R22,T22)</f>
        <v>13072</v>
      </c>
      <c r="O22" s="121">
        <v>182</v>
      </c>
      <c r="P22" s="121">
        <v>0</v>
      </c>
      <c r="Q22" s="121">
        <v>0</v>
      </c>
      <c r="R22" s="121">
        <v>12658</v>
      </c>
      <c r="S22" s="121"/>
      <c r="T22" s="121">
        <v>232</v>
      </c>
      <c r="U22" s="121">
        <v>422531</v>
      </c>
      <c r="V22" s="121">
        <f>+SUM(D22,M22)</f>
        <v>5971539</v>
      </c>
      <c r="W22" s="121">
        <f>+SUM(E22,N22)</f>
        <v>1024118</v>
      </c>
      <c r="X22" s="121">
        <f>+SUM(F22,O22)</f>
        <v>88456</v>
      </c>
      <c r="Y22" s="121">
        <f>+SUM(G22,P22)</f>
        <v>0</v>
      </c>
      <c r="Z22" s="121">
        <f>+SUM(H22,Q22)</f>
        <v>131700</v>
      </c>
      <c r="AA22" s="121">
        <f>+SUM(I22,R22)</f>
        <v>796274</v>
      </c>
      <c r="AB22" s="121">
        <f>+SUM(J22,S22)</f>
        <v>0</v>
      </c>
      <c r="AC22" s="121">
        <f>+SUM(K22,T22)</f>
        <v>7688</v>
      </c>
      <c r="AD22" s="121">
        <f>+SUM(L22,U22)</f>
        <v>4947421</v>
      </c>
      <c r="AE22" s="209" t="s">
        <v>326</v>
      </c>
      <c r="AF22" s="208"/>
    </row>
    <row r="23" spans="1:32" s="136" customFormat="1" ht="13.5" customHeight="1" x14ac:dyDescent="0.15">
      <c r="A23" s="119" t="s">
        <v>14</v>
      </c>
      <c r="B23" s="120" t="s">
        <v>374</v>
      </c>
      <c r="C23" s="119" t="s">
        <v>375</v>
      </c>
      <c r="D23" s="121">
        <f>SUM(E23,+L23)</f>
        <v>357666</v>
      </c>
      <c r="E23" s="121">
        <f>+SUM(F23:I23,K23)</f>
        <v>52160</v>
      </c>
      <c r="F23" s="121">
        <v>0</v>
      </c>
      <c r="G23" s="121">
        <v>0</v>
      </c>
      <c r="H23" s="121">
        <v>0</v>
      </c>
      <c r="I23" s="121">
        <v>40503</v>
      </c>
      <c r="J23" s="121"/>
      <c r="K23" s="121">
        <v>11657</v>
      </c>
      <c r="L23" s="121">
        <v>305506</v>
      </c>
      <c r="M23" s="121">
        <f>SUM(N23,+U23)</f>
        <v>139231</v>
      </c>
      <c r="N23" s="121">
        <f>+SUM(O23:R23,T23)</f>
        <v>45230</v>
      </c>
      <c r="O23" s="121">
        <v>0</v>
      </c>
      <c r="P23" s="121">
        <v>0</v>
      </c>
      <c r="Q23" s="121">
        <v>0</v>
      </c>
      <c r="R23" s="121">
        <v>45230</v>
      </c>
      <c r="S23" s="121"/>
      <c r="T23" s="121">
        <v>0</v>
      </c>
      <c r="U23" s="121">
        <v>94001</v>
      </c>
      <c r="V23" s="121">
        <f>+SUM(D23,M23)</f>
        <v>496897</v>
      </c>
      <c r="W23" s="121">
        <f>+SUM(E23,N23)</f>
        <v>97390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85733</v>
      </c>
      <c r="AB23" s="121">
        <f>+SUM(J23,S23)</f>
        <v>0</v>
      </c>
      <c r="AC23" s="121">
        <f>+SUM(K23,T23)</f>
        <v>11657</v>
      </c>
      <c r="AD23" s="121">
        <f>+SUM(L23,U23)</f>
        <v>399507</v>
      </c>
      <c r="AE23" s="209" t="s">
        <v>326</v>
      </c>
      <c r="AF23" s="208"/>
    </row>
    <row r="24" spans="1:32" s="136" customFormat="1" ht="13.5" customHeight="1" x14ac:dyDescent="0.15">
      <c r="A24" s="119" t="s">
        <v>14</v>
      </c>
      <c r="B24" s="120" t="s">
        <v>376</v>
      </c>
      <c r="C24" s="119" t="s">
        <v>377</v>
      </c>
      <c r="D24" s="121">
        <f>SUM(E24,+L24)</f>
        <v>2937742</v>
      </c>
      <c r="E24" s="121">
        <f>+SUM(F24:I24,K24)</f>
        <v>786477</v>
      </c>
      <c r="F24" s="121">
        <v>273</v>
      </c>
      <c r="G24" s="121">
        <v>2035</v>
      </c>
      <c r="H24" s="121">
        <v>34700</v>
      </c>
      <c r="I24" s="121">
        <v>520646</v>
      </c>
      <c r="J24" s="121"/>
      <c r="K24" s="121">
        <v>228823</v>
      </c>
      <c r="L24" s="121">
        <v>2151265</v>
      </c>
      <c r="M24" s="121">
        <f>SUM(N24,+U24)</f>
        <v>459764</v>
      </c>
      <c r="N24" s="121">
        <f>+SUM(O24:R24,T24)</f>
        <v>77250</v>
      </c>
      <c r="O24" s="121">
        <v>19372</v>
      </c>
      <c r="P24" s="121">
        <v>21423</v>
      </c>
      <c r="Q24" s="121">
        <v>0</v>
      </c>
      <c r="R24" s="121">
        <v>15290</v>
      </c>
      <c r="S24" s="121"/>
      <c r="T24" s="121">
        <v>21165</v>
      </c>
      <c r="U24" s="121">
        <v>382514</v>
      </c>
      <c r="V24" s="121">
        <f>+SUM(D24,M24)</f>
        <v>3397506</v>
      </c>
      <c r="W24" s="121">
        <f>+SUM(E24,N24)</f>
        <v>863727</v>
      </c>
      <c r="X24" s="121">
        <f>+SUM(F24,O24)</f>
        <v>19645</v>
      </c>
      <c r="Y24" s="121">
        <f>+SUM(G24,P24)</f>
        <v>23458</v>
      </c>
      <c r="Z24" s="121">
        <f>+SUM(H24,Q24)</f>
        <v>34700</v>
      </c>
      <c r="AA24" s="121">
        <f>+SUM(I24,R24)</f>
        <v>535936</v>
      </c>
      <c r="AB24" s="121">
        <f>+SUM(J24,S24)</f>
        <v>0</v>
      </c>
      <c r="AC24" s="121">
        <f>+SUM(K24,T24)</f>
        <v>249988</v>
      </c>
      <c r="AD24" s="121">
        <f>+SUM(L24,U24)</f>
        <v>2533779</v>
      </c>
      <c r="AE24" s="209" t="s">
        <v>326</v>
      </c>
      <c r="AF24" s="208"/>
    </row>
    <row r="25" spans="1:32" s="136" customFormat="1" ht="13.5" customHeight="1" x14ac:dyDescent="0.15">
      <c r="A25" s="119" t="s">
        <v>14</v>
      </c>
      <c r="B25" s="120" t="s">
        <v>378</v>
      </c>
      <c r="C25" s="119" t="s">
        <v>379</v>
      </c>
      <c r="D25" s="121">
        <f>SUM(E25,+L25)</f>
        <v>2604899</v>
      </c>
      <c r="E25" s="121">
        <f>+SUM(F25:I25,K25)</f>
        <v>596963</v>
      </c>
      <c r="F25" s="121">
        <v>1599</v>
      </c>
      <c r="G25" s="121">
        <v>0</v>
      </c>
      <c r="H25" s="121">
        <v>0</v>
      </c>
      <c r="I25" s="121">
        <v>277385</v>
      </c>
      <c r="J25" s="121"/>
      <c r="K25" s="121">
        <v>317979</v>
      </c>
      <c r="L25" s="121">
        <v>2007936</v>
      </c>
      <c r="M25" s="121">
        <f>SUM(N25,+U25)</f>
        <v>291210</v>
      </c>
      <c r="N25" s="121">
        <f>+SUM(O25:R25,T25)</f>
        <v>18947</v>
      </c>
      <c r="O25" s="121">
        <v>3224</v>
      </c>
      <c r="P25" s="121">
        <v>4101</v>
      </c>
      <c r="Q25" s="121">
        <v>0</v>
      </c>
      <c r="R25" s="121">
        <v>11483</v>
      </c>
      <c r="S25" s="121"/>
      <c r="T25" s="121">
        <v>139</v>
      </c>
      <c r="U25" s="121">
        <v>272263</v>
      </c>
      <c r="V25" s="121">
        <f>+SUM(D25,M25)</f>
        <v>2896109</v>
      </c>
      <c r="W25" s="121">
        <f>+SUM(E25,N25)</f>
        <v>615910</v>
      </c>
      <c r="X25" s="121">
        <f>+SUM(F25,O25)</f>
        <v>4823</v>
      </c>
      <c r="Y25" s="121">
        <f>+SUM(G25,P25)</f>
        <v>4101</v>
      </c>
      <c r="Z25" s="121">
        <f>+SUM(H25,Q25)</f>
        <v>0</v>
      </c>
      <c r="AA25" s="121">
        <f>+SUM(I25,R25)</f>
        <v>288868</v>
      </c>
      <c r="AB25" s="121">
        <f>+SUM(J25,S25)</f>
        <v>0</v>
      </c>
      <c r="AC25" s="121">
        <f>+SUM(K25,T25)</f>
        <v>318118</v>
      </c>
      <c r="AD25" s="121">
        <f>+SUM(L25,U25)</f>
        <v>2280199</v>
      </c>
      <c r="AE25" s="209" t="s">
        <v>326</v>
      </c>
      <c r="AF25" s="208"/>
    </row>
    <row r="26" spans="1:32" s="136" customFormat="1" ht="13.5" customHeight="1" x14ac:dyDescent="0.15">
      <c r="A26" s="119" t="s">
        <v>14</v>
      </c>
      <c r="B26" s="120" t="s">
        <v>380</v>
      </c>
      <c r="C26" s="119" t="s">
        <v>381</v>
      </c>
      <c r="D26" s="121">
        <f>SUM(E26,+L26)</f>
        <v>2632030</v>
      </c>
      <c r="E26" s="121">
        <f>+SUM(F26:I26,K26)</f>
        <v>683400</v>
      </c>
      <c r="F26" s="121">
        <v>727</v>
      </c>
      <c r="G26" s="121">
        <v>570</v>
      </c>
      <c r="H26" s="121">
        <v>0</v>
      </c>
      <c r="I26" s="121">
        <v>552242</v>
      </c>
      <c r="J26" s="121"/>
      <c r="K26" s="121">
        <v>129861</v>
      </c>
      <c r="L26" s="121">
        <v>1948630</v>
      </c>
      <c r="M26" s="121">
        <f>SUM(N26,+U26)</f>
        <v>154924</v>
      </c>
      <c r="N26" s="121">
        <f>+SUM(O26:R26,T26)</f>
        <v>21749</v>
      </c>
      <c r="O26" s="121">
        <v>0</v>
      </c>
      <c r="P26" s="121">
        <v>0</v>
      </c>
      <c r="Q26" s="121">
        <v>0</v>
      </c>
      <c r="R26" s="121">
        <v>21138</v>
      </c>
      <c r="S26" s="121"/>
      <c r="T26" s="121">
        <v>611</v>
      </c>
      <c r="U26" s="121">
        <v>133175</v>
      </c>
      <c r="V26" s="121">
        <f>+SUM(D26,M26)</f>
        <v>2786954</v>
      </c>
      <c r="W26" s="121">
        <f>+SUM(E26,N26)</f>
        <v>705149</v>
      </c>
      <c r="X26" s="121">
        <f>+SUM(F26,O26)</f>
        <v>727</v>
      </c>
      <c r="Y26" s="121">
        <f>+SUM(G26,P26)</f>
        <v>570</v>
      </c>
      <c r="Z26" s="121">
        <f>+SUM(H26,Q26)</f>
        <v>0</v>
      </c>
      <c r="AA26" s="121">
        <f>+SUM(I26,R26)</f>
        <v>573380</v>
      </c>
      <c r="AB26" s="121">
        <f>+SUM(J26,S26)</f>
        <v>0</v>
      </c>
      <c r="AC26" s="121">
        <f>+SUM(K26,T26)</f>
        <v>130472</v>
      </c>
      <c r="AD26" s="121">
        <f>+SUM(L26,U26)</f>
        <v>2081805</v>
      </c>
      <c r="AE26" s="209" t="s">
        <v>326</v>
      </c>
      <c r="AF26" s="208"/>
    </row>
    <row r="27" spans="1:32" s="136" customFormat="1" ht="13.5" customHeight="1" x14ac:dyDescent="0.15">
      <c r="A27" s="119" t="s">
        <v>14</v>
      </c>
      <c r="B27" s="120" t="s">
        <v>382</v>
      </c>
      <c r="C27" s="119" t="s">
        <v>383</v>
      </c>
      <c r="D27" s="121">
        <f>SUM(E27,+L27)</f>
        <v>1836432</v>
      </c>
      <c r="E27" s="121">
        <f>+SUM(F27:I27,K27)</f>
        <v>293249</v>
      </c>
      <c r="F27" s="121">
        <v>6480</v>
      </c>
      <c r="G27" s="121">
        <v>0</v>
      </c>
      <c r="H27" s="121">
        <v>0</v>
      </c>
      <c r="I27" s="121">
        <v>194722</v>
      </c>
      <c r="J27" s="121"/>
      <c r="K27" s="121">
        <v>92047</v>
      </c>
      <c r="L27" s="121">
        <v>1543183</v>
      </c>
      <c r="M27" s="121">
        <f>SUM(N27,+U27)</f>
        <v>150711</v>
      </c>
      <c r="N27" s="121">
        <f>+SUM(O27:R27,T27)</f>
        <v>10206</v>
      </c>
      <c r="O27" s="121">
        <v>3471</v>
      </c>
      <c r="P27" s="121">
        <v>2274</v>
      </c>
      <c r="Q27" s="121">
        <v>0</v>
      </c>
      <c r="R27" s="121">
        <v>4461</v>
      </c>
      <c r="S27" s="121"/>
      <c r="T27" s="121">
        <v>0</v>
      </c>
      <c r="U27" s="121">
        <v>140505</v>
      </c>
      <c r="V27" s="121">
        <f>+SUM(D27,M27)</f>
        <v>1987143</v>
      </c>
      <c r="W27" s="121">
        <f>+SUM(E27,N27)</f>
        <v>303455</v>
      </c>
      <c r="X27" s="121">
        <f>+SUM(F27,O27)</f>
        <v>9951</v>
      </c>
      <c r="Y27" s="121">
        <f>+SUM(G27,P27)</f>
        <v>2274</v>
      </c>
      <c r="Z27" s="121">
        <f>+SUM(H27,Q27)</f>
        <v>0</v>
      </c>
      <c r="AA27" s="121">
        <f>+SUM(I27,R27)</f>
        <v>199183</v>
      </c>
      <c r="AB27" s="121">
        <f>+SUM(J27,S27)</f>
        <v>0</v>
      </c>
      <c r="AC27" s="121">
        <f>+SUM(K27,T27)</f>
        <v>92047</v>
      </c>
      <c r="AD27" s="121">
        <f>+SUM(L27,U27)</f>
        <v>1683688</v>
      </c>
      <c r="AE27" s="209" t="s">
        <v>326</v>
      </c>
      <c r="AF27" s="208"/>
    </row>
    <row r="28" spans="1:32" s="136" customFormat="1" ht="13.5" customHeight="1" x14ac:dyDescent="0.15">
      <c r="A28" s="119" t="s">
        <v>14</v>
      </c>
      <c r="B28" s="120" t="s">
        <v>384</v>
      </c>
      <c r="C28" s="119" t="s">
        <v>385</v>
      </c>
      <c r="D28" s="121">
        <f>SUM(E28,+L28)</f>
        <v>532470</v>
      </c>
      <c r="E28" s="121">
        <f>+SUM(F28:I28,K28)</f>
        <v>131465</v>
      </c>
      <c r="F28" s="121">
        <v>0</v>
      </c>
      <c r="G28" s="121">
        <v>0</v>
      </c>
      <c r="H28" s="121">
        <v>0</v>
      </c>
      <c r="I28" s="121">
        <v>124005</v>
      </c>
      <c r="J28" s="121"/>
      <c r="K28" s="121">
        <v>7460</v>
      </c>
      <c r="L28" s="121">
        <v>401005</v>
      </c>
      <c r="M28" s="121">
        <f>SUM(N28,+U28)</f>
        <v>213524</v>
      </c>
      <c r="N28" s="121">
        <f>+SUM(O28:R28,T28)</f>
        <v>119285</v>
      </c>
      <c r="O28" s="121">
        <v>0</v>
      </c>
      <c r="P28" s="121">
        <v>0</v>
      </c>
      <c r="Q28" s="121">
        <v>0</v>
      </c>
      <c r="R28" s="121">
        <v>119285</v>
      </c>
      <c r="S28" s="121"/>
      <c r="T28" s="121">
        <v>0</v>
      </c>
      <c r="U28" s="121">
        <v>94239</v>
      </c>
      <c r="V28" s="121">
        <f>+SUM(D28,M28)</f>
        <v>745994</v>
      </c>
      <c r="W28" s="121">
        <f>+SUM(E28,N28)</f>
        <v>250750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243290</v>
      </c>
      <c r="AB28" s="121">
        <f>+SUM(J28,S28)</f>
        <v>0</v>
      </c>
      <c r="AC28" s="121">
        <f>+SUM(K28,T28)</f>
        <v>7460</v>
      </c>
      <c r="AD28" s="121">
        <f>+SUM(L28,U28)</f>
        <v>495244</v>
      </c>
      <c r="AE28" s="209" t="s">
        <v>326</v>
      </c>
      <c r="AF28" s="208"/>
    </row>
    <row r="29" spans="1:32" s="136" customFormat="1" ht="13.5" customHeight="1" x14ac:dyDescent="0.15">
      <c r="A29" s="119" t="s">
        <v>14</v>
      </c>
      <c r="B29" s="120" t="s">
        <v>386</v>
      </c>
      <c r="C29" s="119" t="s">
        <v>387</v>
      </c>
      <c r="D29" s="121">
        <f>SUM(E29,+L29)</f>
        <v>1197202</v>
      </c>
      <c r="E29" s="121">
        <f>+SUM(F29:I29,K29)</f>
        <v>12</v>
      </c>
      <c r="F29" s="121">
        <v>0</v>
      </c>
      <c r="G29" s="121">
        <v>0</v>
      </c>
      <c r="H29" s="121">
        <v>0</v>
      </c>
      <c r="I29" s="121">
        <v>12</v>
      </c>
      <c r="J29" s="121"/>
      <c r="K29" s="121">
        <v>0</v>
      </c>
      <c r="L29" s="121">
        <v>1197190</v>
      </c>
      <c r="M29" s="121">
        <f>SUM(N29,+U29)</f>
        <v>274432</v>
      </c>
      <c r="N29" s="121">
        <f>+SUM(O29:R29,T29)</f>
        <v>11984</v>
      </c>
      <c r="O29" s="121">
        <v>0</v>
      </c>
      <c r="P29" s="121">
        <v>0</v>
      </c>
      <c r="Q29" s="121">
        <v>0</v>
      </c>
      <c r="R29" s="121">
        <v>11984</v>
      </c>
      <c r="S29" s="121"/>
      <c r="T29" s="121">
        <v>0</v>
      </c>
      <c r="U29" s="121">
        <v>262448</v>
      </c>
      <c r="V29" s="121">
        <f>+SUM(D29,M29)</f>
        <v>1471634</v>
      </c>
      <c r="W29" s="121">
        <f>+SUM(E29,N29)</f>
        <v>11996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11996</v>
      </c>
      <c r="AB29" s="121">
        <f>+SUM(J29,S29)</f>
        <v>0</v>
      </c>
      <c r="AC29" s="121">
        <f>+SUM(K29,T29)</f>
        <v>0</v>
      </c>
      <c r="AD29" s="121">
        <f>+SUM(L29,U29)</f>
        <v>1459638</v>
      </c>
      <c r="AE29" s="209" t="s">
        <v>326</v>
      </c>
      <c r="AF29" s="208"/>
    </row>
    <row r="30" spans="1:32" s="136" customFormat="1" ht="13.5" customHeight="1" x14ac:dyDescent="0.15">
      <c r="A30" s="119" t="s">
        <v>14</v>
      </c>
      <c r="B30" s="120" t="s">
        <v>388</v>
      </c>
      <c r="C30" s="119" t="s">
        <v>389</v>
      </c>
      <c r="D30" s="121">
        <f>SUM(E30,+L30)</f>
        <v>1406931</v>
      </c>
      <c r="E30" s="121">
        <f>+SUM(F30:I30,K30)</f>
        <v>323270</v>
      </c>
      <c r="F30" s="121">
        <v>0</v>
      </c>
      <c r="G30" s="121">
        <v>0</v>
      </c>
      <c r="H30" s="121">
        <v>0</v>
      </c>
      <c r="I30" s="121">
        <v>278279</v>
      </c>
      <c r="J30" s="121"/>
      <c r="K30" s="121">
        <v>44991</v>
      </c>
      <c r="L30" s="121">
        <v>1083661</v>
      </c>
      <c r="M30" s="121">
        <f>SUM(N30,+U30)</f>
        <v>238161</v>
      </c>
      <c r="N30" s="121">
        <f>+SUM(O30:R30,T30)</f>
        <v>10576</v>
      </c>
      <c r="O30" s="121">
        <v>2119</v>
      </c>
      <c r="P30" s="121">
        <v>0</v>
      </c>
      <c r="Q30" s="121">
        <v>0</v>
      </c>
      <c r="R30" s="121">
        <v>8405</v>
      </c>
      <c r="S30" s="121"/>
      <c r="T30" s="121">
        <v>52</v>
      </c>
      <c r="U30" s="121">
        <v>227585</v>
      </c>
      <c r="V30" s="121">
        <f>+SUM(D30,M30)</f>
        <v>1645092</v>
      </c>
      <c r="W30" s="121">
        <f>+SUM(E30,N30)</f>
        <v>333846</v>
      </c>
      <c r="X30" s="121">
        <f>+SUM(F30,O30)</f>
        <v>2119</v>
      </c>
      <c r="Y30" s="121">
        <f>+SUM(G30,P30)</f>
        <v>0</v>
      </c>
      <c r="Z30" s="121">
        <f>+SUM(H30,Q30)</f>
        <v>0</v>
      </c>
      <c r="AA30" s="121">
        <f>+SUM(I30,R30)</f>
        <v>286684</v>
      </c>
      <c r="AB30" s="121">
        <f>+SUM(J30,S30)</f>
        <v>0</v>
      </c>
      <c r="AC30" s="121">
        <f>+SUM(K30,T30)</f>
        <v>45043</v>
      </c>
      <c r="AD30" s="121">
        <f>+SUM(L30,U30)</f>
        <v>1311246</v>
      </c>
      <c r="AE30" s="209" t="s">
        <v>326</v>
      </c>
      <c r="AF30" s="208"/>
    </row>
    <row r="31" spans="1:32" s="136" customFormat="1" ht="13.5" customHeight="1" x14ac:dyDescent="0.15">
      <c r="A31" s="119" t="s">
        <v>14</v>
      </c>
      <c r="B31" s="120" t="s">
        <v>390</v>
      </c>
      <c r="C31" s="119" t="s">
        <v>391</v>
      </c>
      <c r="D31" s="121">
        <f>SUM(E31,+L31)</f>
        <v>798029</v>
      </c>
      <c r="E31" s="121">
        <f>+SUM(F31:I31,K31)</f>
        <v>230277</v>
      </c>
      <c r="F31" s="121">
        <v>0</v>
      </c>
      <c r="G31" s="121">
        <v>0</v>
      </c>
      <c r="H31" s="121">
        <v>0</v>
      </c>
      <c r="I31" s="121">
        <v>174710</v>
      </c>
      <c r="J31" s="121"/>
      <c r="K31" s="121">
        <v>55567</v>
      </c>
      <c r="L31" s="121">
        <v>567752</v>
      </c>
      <c r="M31" s="121">
        <f>SUM(N31,+U31)</f>
        <v>191160</v>
      </c>
      <c r="N31" s="121">
        <f>+SUM(O31:R31,T31)</f>
        <v>11433</v>
      </c>
      <c r="O31" s="121">
        <v>0</v>
      </c>
      <c r="P31" s="121">
        <v>0</v>
      </c>
      <c r="Q31" s="121">
        <v>0</v>
      </c>
      <c r="R31" s="121">
        <v>7620</v>
      </c>
      <c r="S31" s="121"/>
      <c r="T31" s="121">
        <v>3813</v>
      </c>
      <c r="U31" s="121">
        <v>179727</v>
      </c>
      <c r="V31" s="121">
        <f>+SUM(D31,M31)</f>
        <v>989189</v>
      </c>
      <c r="W31" s="121">
        <f>+SUM(E31,N31)</f>
        <v>241710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182330</v>
      </c>
      <c r="AB31" s="121">
        <f>+SUM(J31,S31)</f>
        <v>0</v>
      </c>
      <c r="AC31" s="121">
        <f>+SUM(K31,T31)</f>
        <v>59380</v>
      </c>
      <c r="AD31" s="121">
        <f>+SUM(L31,U31)</f>
        <v>747479</v>
      </c>
      <c r="AE31" s="209" t="s">
        <v>326</v>
      </c>
      <c r="AF31" s="208"/>
    </row>
    <row r="32" spans="1:32" s="136" customFormat="1" ht="13.5" customHeight="1" x14ac:dyDescent="0.15">
      <c r="A32" s="119" t="s">
        <v>14</v>
      </c>
      <c r="B32" s="120" t="s">
        <v>392</v>
      </c>
      <c r="C32" s="119" t="s">
        <v>393</v>
      </c>
      <c r="D32" s="121">
        <f>SUM(E32,+L32)</f>
        <v>2468492</v>
      </c>
      <c r="E32" s="121">
        <f>+SUM(F32:I32,K32)</f>
        <v>668665</v>
      </c>
      <c r="F32" s="121">
        <v>5239</v>
      </c>
      <c r="G32" s="121">
        <v>0</v>
      </c>
      <c r="H32" s="121">
        <v>0</v>
      </c>
      <c r="I32" s="121">
        <v>573660</v>
      </c>
      <c r="J32" s="121"/>
      <c r="K32" s="121">
        <v>89766</v>
      </c>
      <c r="L32" s="121">
        <v>1799827</v>
      </c>
      <c r="M32" s="121">
        <f>SUM(N32,+U32)</f>
        <v>103311</v>
      </c>
      <c r="N32" s="121">
        <f>+SUM(O32:R32,T32)</f>
        <v>509</v>
      </c>
      <c r="O32" s="121">
        <v>0</v>
      </c>
      <c r="P32" s="121">
        <v>0</v>
      </c>
      <c r="Q32" s="121">
        <v>0</v>
      </c>
      <c r="R32" s="121">
        <v>509</v>
      </c>
      <c r="S32" s="121"/>
      <c r="T32" s="121">
        <v>0</v>
      </c>
      <c r="U32" s="121">
        <v>102802</v>
      </c>
      <c r="V32" s="121">
        <f>+SUM(D32,M32)</f>
        <v>2571803</v>
      </c>
      <c r="W32" s="121">
        <f>+SUM(E32,N32)</f>
        <v>669174</v>
      </c>
      <c r="X32" s="121">
        <f>+SUM(F32,O32)</f>
        <v>5239</v>
      </c>
      <c r="Y32" s="121">
        <f>+SUM(G32,P32)</f>
        <v>0</v>
      </c>
      <c r="Z32" s="121">
        <f>+SUM(H32,Q32)</f>
        <v>0</v>
      </c>
      <c r="AA32" s="121">
        <f>+SUM(I32,R32)</f>
        <v>574169</v>
      </c>
      <c r="AB32" s="121">
        <f>+SUM(J32,S32)</f>
        <v>0</v>
      </c>
      <c r="AC32" s="121">
        <f>+SUM(K32,T32)</f>
        <v>89766</v>
      </c>
      <c r="AD32" s="121">
        <f>+SUM(L32,U32)</f>
        <v>1902629</v>
      </c>
      <c r="AE32" s="209" t="s">
        <v>326</v>
      </c>
      <c r="AF32" s="208"/>
    </row>
    <row r="33" spans="1:32" s="136" customFormat="1" ht="13.5" customHeight="1" x14ac:dyDescent="0.15">
      <c r="A33" s="119" t="s">
        <v>14</v>
      </c>
      <c r="B33" s="120" t="s">
        <v>394</v>
      </c>
      <c r="C33" s="119" t="s">
        <v>395</v>
      </c>
      <c r="D33" s="121">
        <f>SUM(E33,+L33)</f>
        <v>1250102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1250102</v>
      </c>
      <c r="M33" s="121">
        <f>SUM(N33,+U33)</f>
        <v>49308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49308</v>
      </c>
      <c r="V33" s="121">
        <f>+SUM(D33,M33)</f>
        <v>1299410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1">
        <f>+SUM(J33,S33)</f>
        <v>0</v>
      </c>
      <c r="AC33" s="121">
        <f>+SUM(K33,T33)</f>
        <v>0</v>
      </c>
      <c r="AD33" s="121">
        <f>+SUM(L33,U33)</f>
        <v>1299410</v>
      </c>
      <c r="AE33" s="209" t="s">
        <v>326</v>
      </c>
      <c r="AF33" s="208"/>
    </row>
    <row r="34" spans="1:32" s="136" customFormat="1" ht="13.5" customHeight="1" x14ac:dyDescent="0.15">
      <c r="A34" s="119" t="s">
        <v>14</v>
      </c>
      <c r="B34" s="120" t="s">
        <v>396</v>
      </c>
      <c r="C34" s="119" t="s">
        <v>397</v>
      </c>
      <c r="D34" s="121">
        <f>SUM(E34,+L34)</f>
        <v>1087991</v>
      </c>
      <c r="E34" s="121">
        <f>+SUM(F34:I34,K34)</f>
        <v>151434</v>
      </c>
      <c r="F34" s="121">
        <v>0</v>
      </c>
      <c r="G34" s="121">
        <v>0</v>
      </c>
      <c r="H34" s="121">
        <v>0</v>
      </c>
      <c r="I34" s="121">
        <v>113900</v>
      </c>
      <c r="J34" s="121"/>
      <c r="K34" s="121">
        <v>37534</v>
      </c>
      <c r="L34" s="121">
        <v>936557</v>
      </c>
      <c r="M34" s="121">
        <f>SUM(N34,+U34)</f>
        <v>57985</v>
      </c>
      <c r="N34" s="121">
        <f>+SUM(O34:R34,T34)</f>
        <v>4959</v>
      </c>
      <c r="O34" s="121">
        <v>0</v>
      </c>
      <c r="P34" s="121">
        <v>0</v>
      </c>
      <c r="Q34" s="121">
        <v>0</v>
      </c>
      <c r="R34" s="121">
        <v>4870</v>
      </c>
      <c r="S34" s="121"/>
      <c r="T34" s="121">
        <v>89</v>
      </c>
      <c r="U34" s="121">
        <v>53026</v>
      </c>
      <c r="V34" s="121">
        <f>+SUM(D34,M34)</f>
        <v>1145976</v>
      </c>
      <c r="W34" s="121">
        <f>+SUM(E34,N34)</f>
        <v>156393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118770</v>
      </c>
      <c r="AB34" s="121">
        <f>+SUM(J34,S34)</f>
        <v>0</v>
      </c>
      <c r="AC34" s="121">
        <f>+SUM(K34,T34)</f>
        <v>37623</v>
      </c>
      <c r="AD34" s="121">
        <f>+SUM(L34,U34)</f>
        <v>989583</v>
      </c>
      <c r="AE34" s="209" t="s">
        <v>326</v>
      </c>
      <c r="AF34" s="208"/>
    </row>
    <row r="35" spans="1:32" s="136" customFormat="1" ht="13.5" customHeight="1" x14ac:dyDescent="0.15">
      <c r="A35" s="119" t="s">
        <v>14</v>
      </c>
      <c r="B35" s="120" t="s">
        <v>398</v>
      </c>
      <c r="C35" s="119" t="s">
        <v>399</v>
      </c>
      <c r="D35" s="121">
        <f>SUM(E35,+L35)</f>
        <v>972674</v>
      </c>
      <c r="E35" s="121">
        <f>+SUM(F35:I35,K35)</f>
        <v>111483</v>
      </c>
      <c r="F35" s="121">
        <v>0</v>
      </c>
      <c r="G35" s="121">
        <v>0</v>
      </c>
      <c r="H35" s="121">
        <v>0</v>
      </c>
      <c r="I35" s="121">
        <v>111271</v>
      </c>
      <c r="J35" s="121"/>
      <c r="K35" s="121">
        <v>212</v>
      </c>
      <c r="L35" s="121">
        <v>861191</v>
      </c>
      <c r="M35" s="121">
        <f>SUM(N35,+U35)</f>
        <v>121294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121294</v>
      </c>
      <c r="V35" s="121">
        <f>+SUM(D35,M35)</f>
        <v>1093968</v>
      </c>
      <c r="W35" s="121">
        <f>+SUM(E35,N35)</f>
        <v>111483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111271</v>
      </c>
      <c r="AB35" s="121">
        <f>+SUM(J35,S35)</f>
        <v>0</v>
      </c>
      <c r="AC35" s="121">
        <f>+SUM(K35,T35)</f>
        <v>212</v>
      </c>
      <c r="AD35" s="121">
        <f>+SUM(L35,U35)</f>
        <v>982485</v>
      </c>
      <c r="AE35" s="209" t="s">
        <v>326</v>
      </c>
      <c r="AF35" s="208"/>
    </row>
    <row r="36" spans="1:32" s="136" customFormat="1" ht="13.5" customHeight="1" x14ac:dyDescent="0.15">
      <c r="A36" s="119" t="s">
        <v>14</v>
      </c>
      <c r="B36" s="120" t="s">
        <v>400</v>
      </c>
      <c r="C36" s="119" t="s">
        <v>401</v>
      </c>
      <c r="D36" s="121">
        <f>SUM(E36,+L36)</f>
        <v>758969</v>
      </c>
      <c r="E36" s="121">
        <f>+SUM(F36:I36,K36)</f>
        <v>175</v>
      </c>
      <c r="F36" s="121">
        <v>0</v>
      </c>
      <c r="G36" s="121">
        <v>0</v>
      </c>
      <c r="H36" s="121">
        <v>0</v>
      </c>
      <c r="I36" s="121">
        <v>0</v>
      </c>
      <c r="J36" s="121"/>
      <c r="K36" s="121">
        <v>175</v>
      </c>
      <c r="L36" s="121">
        <v>758794</v>
      </c>
      <c r="M36" s="121">
        <f>SUM(N36,+U36)</f>
        <v>104927</v>
      </c>
      <c r="N36" s="121">
        <f>+SUM(O36:R36,T36)</f>
        <v>40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40</v>
      </c>
      <c r="U36" s="121">
        <v>104887</v>
      </c>
      <c r="V36" s="121">
        <f>+SUM(D36,M36)</f>
        <v>863896</v>
      </c>
      <c r="W36" s="121">
        <f>+SUM(E36,N36)</f>
        <v>215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1">
        <f>+SUM(J36,S36)</f>
        <v>0</v>
      </c>
      <c r="AC36" s="121">
        <f>+SUM(K36,T36)</f>
        <v>215</v>
      </c>
      <c r="AD36" s="121">
        <f>+SUM(L36,U36)</f>
        <v>863681</v>
      </c>
      <c r="AE36" s="209" t="s">
        <v>326</v>
      </c>
      <c r="AF36" s="208"/>
    </row>
    <row r="37" spans="1:32" s="136" customFormat="1" ht="13.5" customHeight="1" x14ac:dyDescent="0.15">
      <c r="A37" s="119" t="s">
        <v>14</v>
      </c>
      <c r="B37" s="120" t="s">
        <v>406</v>
      </c>
      <c r="C37" s="119" t="s">
        <v>407</v>
      </c>
      <c r="D37" s="121">
        <f>SUM(E37,+L37)</f>
        <v>467852</v>
      </c>
      <c r="E37" s="121">
        <f>+SUM(F37:I37,K37)</f>
        <v>13135</v>
      </c>
      <c r="F37" s="121">
        <v>0</v>
      </c>
      <c r="G37" s="121">
        <v>267</v>
      </c>
      <c r="H37" s="121">
        <v>0</v>
      </c>
      <c r="I37" s="121">
        <v>12797</v>
      </c>
      <c r="J37" s="121"/>
      <c r="K37" s="121">
        <v>71</v>
      </c>
      <c r="L37" s="121">
        <v>454717</v>
      </c>
      <c r="M37" s="121">
        <f>SUM(N37,+U37)</f>
        <v>69229</v>
      </c>
      <c r="N37" s="121">
        <f>+SUM(O37:R37,T37)</f>
        <v>1096</v>
      </c>
      <c r="O37" s="121">
        <v>0</v>
      </c>
      <c r="P37" s="121">
        <v>1096</v>
      </c>
      <c r="Q37" s="121">
        <v>0</v>
      </c>
      <c r="R37" s="121">
        <v>0</v>
      </c>
      <c r="S37" s="121"/>
      <c r="T37" s="121">
        <v>0</v>
      </c>
      <c r="U37" s="121">
        <v>68133</v>
      </c>
      <c r="V37" s="121">
        <f>+SUM(D37,M37)</f>
        <v>537081</v>
      </c>
      <c r="W37" s="121">
        <f>+SUM(E37,N37)</f>
        <v>14231</v>
      </c>
      <c r="X37" s="121">
        <f>+SUM(F37,O37)</f>
        <v>0</v>
      </c>
      <c r="Y37" s="121">
        <f>+SUM(G37,P37)</f>
        <v>1363</v>
      </c>
      <c r="Z37" s="121">
        <f>+SUM(H37,Q37)</f>
        <v>0</v>
      </c>
      <c r="AA37" s="121">
        <f>+SUM(I37,R37)</f>
        <v>12797</v>
      </c>
      <c r="AB37" s="121">
        <f>+SUM(J37,S37)</f>
        <v>0</v>
      </c>
      <c r="AC37" s="121">
        <f>+SUM(K37,T37)</f>
        <v>71</v>
      </c>
      <c r="AD37" s="121">
        <f>+SUM(L37,U37)</f>
        <v>522850</v>
      </c>
      <c r="AE37" s="209" t="s">
        <v>326</v>
      </c>
      <c r="AF37" s="208"/>
    </row>
    <row r="38" spans="1:32" s="136" customFormat="1" ht="13.5" customHeight="1" x14ac:dyDescent="0.15">
      <c r="A38" s="119" t="s">
        <v>14</v>
      </c>
      <c r="B38" s="120" t="s">
        <v>408</v>
      </c>
      <c r="C38" s="119" t="s">
        <v>409</v>
      </c>
      <c r="D38" s="121">
        <f>SUM(E38,+L38)</f>
        <v>604010</v>
      </c>
      <c r="E38" s="121">
        <f>+SUM(F38:I38,K38)</f>
        <v>141757</v>
      </c>
      <c r="F38" s="121">
        <v>0</v>
      </c>
      <c r="G38" s="121">
        <v>0</v>
      </c>
      <c r="H38" s="121">
        <v>0</v>
      </c>
      <c r="I38" s="121">
        <v>125873</v>
      </c>
      <c r="J38" s="121"/>
      <c r="K38" s="121">
        <v>15884</v>
      </c>
      <c r="L38" s="121">
        <v>462253</v>
      </c>
      <c r="M38" s="121">
        <f>SUM(N38,+U38)</f>
        <v>71150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71150</v>
      </c>
      <c r="V38" s="121">
        <f>+SUM(D38,M38)</f>
        <v>675160</v>
      </c>
      <c r="W38" s="121">
        <f>+SUM(E38,N38)</f>
        <v>141757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125873</v>
      </c>
      <c r="AB38" s="121">
        <f>+SUM(J38,S38)</f>
        <v>0</v>
      </c>
      <c r="AC38" s="121">
        <f>+SUM(K38,T38)</f>
        <v>15884</v>
      </c>
      <c r="AD38" s="121">
        <f>+SUM(L38,U38)</f>
        <v>533403</v>
      </c>
      <c r="AE38" s="209" t="s">
        <v>326</v>
      </c>
      <c r="AF38" s="208"/>
    </row>
    <row r="39" spans="1:32" s="136" customFormat="1" ht="13.5" customHeight="1" x14ac:dyDescent="0.15">
      <c r="A39" s="119" t="s">
        <v>14</v>
      </c>
      <c r="B39" s="120" t="s">
        <v>410</v>
      </c>
      <c r="C39" s="119" t="s">
        <v>411</v>
      </c>
      <c r="D39" s="121">
        <f>SUM(E39,+L39)</f>
        <v>906797</v>
      </c>
      <c r="E39" s="121">
        <f>+SUM(F39:I39,K39)</f>
        <v>97040</v>
      </c>
      <c r="F39" s="121">
        <v>0</v>
      </c>
      <c r="G39" s="121">
        <v>0</v>
      </c>
      <c r="H39" s="121">
        <v>0</v>
      </c>
      <c r="I39" s="121">
        <v>79998</v>
      </c>
      <c r="J39" s="121"/>
      <c r="K39" s="121">
        <v>17042</v>
      </c>
      <c r="L39" s="121">
        <v>809757</v>
      </c>
      <c r="M39" s="121">
        <f>SUM(N39,+U39)</f>
        <v>238675</v>
      </c>
      <c r="N39" s="121">
        <f>+SUM(O39:R39,T39)</f>
        <v>97499</v>
      </c>
      <c r="O39" s="121">
        <v>0</v>
      </c>
      <c r="P39" s="121">
        <v>0</v>
      </c>
      <c r="Q39" s="121">
        <v>0</v>
      </c>
      <c r="R39" s="121">
        <v>97499</v>
      </c>
      <c r="S39" s="121"/>
      <c r="T39" s="121">
        <v>0</v>
      </c>
      <c r="U39" s="121">
        <v>141176</v>
      </c>
      <c r="V39" s="121">
        <f>+SUM(D39,M39)</f>
        <v>1145472</v>
      </c>
      <c r="W39" s="121">
        <f>+SUM(E39,N39)</f>
        <v>194539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177497</v>
      </c>
      <c r="AB39" s="121">
        <f>+SUM(J39,S39)</f>
        <v>0</v>
      </c>
      <c r="AC39" s="121">
        <f>+SUM(K39,T39)</f>
        <v>17042</v>
      </c>
      <c r="AD39" s="121">
        <f>+SUM(L39,U39)</f>
        <v>950933</v>
      </c>
      <c r="AE39" s="209" t="s">
        <v>326</v>
      </c>
      <c r="AF39" s="208"/>
    </row>
    <row r="40" spans="1:32" s="136" customFormat="1" ht="13.5" customHeight="1" x14ac:dyDescent="0.15">
      <c r="A40" s="119" t="s">
        <v>14</v>
      </c>
      <c r="B40" s="120" t="s">
        <v>414</v>
      </c>
      <c r="C40" s="119" t="s">
        <v>415</v>
      </c>
      <c r="D40" s="121">
        <f>SUM(E40,+L40)</f>
        <v>1073829</v>
      </c>
      <c r="E40" s="121">
        <f>+SUM(F40:I40,K40)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1073829</v>
      </c>
      <c r="M40" s="121">
        <f>SUM(N40,+U40)</f>
        <v>72487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72487</v>
      </c>
      <c r="V40" s="121">
        <f>+SUM(D40,M40)</f>
        <v>1146316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1">
        <f>+SUM(J40,S40)</f>
        <v>0</v>
      </c>
      <c r="AC40" s="121">
        <f>+SUM(K40,T40)</f>
        <v>0</v>
      </c>
      <c r="AD40" s="121">
        <f>+SUM(L40,U40)</f>
        <v>1146316</v>
      </c>
      <c r="AE40" s="209" t="s">
        <v>326</v>
      </c>
      <c r="AF40" s="208"/>
    </row>
    <row r="41" spans="1:32" s="136" customFormat="1" ht="13.5" customHeight="1" x14ac:dyDescent="0.15">
      <c r="A41" s="119" t="s">
        <v>14</v>
      </c>
      <c r="B41" s="120" t="s">
        <v>418</v>
      </c>
      <c r="C41" s="119" t="s">
        <v>419</v>
      </c>
      <c r="D41" s="121">
        <f>SUM(E41,+L41)</f>
        <v>1012212</v>
      </c>
      <c r="E41" s="121">
        <f>+SUM(F41:I41,K41)</f>
        <v>0</v>
      </c>
      <c r="F41" s="121">
        <v>0</v>
      </c>
      <c r="G41" s="121">
        <v>0</v>
      </c>
      <c r="H41" s="121">
        <v>0</v>
      </c>
      <c r="I41" s="121">
        <v>0</v>
      </c>
      <c r="J41" s="121"/>
      <c r="K41" s="121">
        <v>0</v>
      </c>
      <c r="L41" s="121">
        <v>1012212</v>
      </c>
      <c r="M41" s="121">
        <f>SUM(N41,+U41)</f>
        <v>92320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0</v>
      </c>
      <c r="U41" s="121">
        <v>92320</v>
      </c>
      <c r="V41" s="121">
        <f>+SUM(D41,M41)</f>
        <v>1104532</v>
      </c>
      <c r="W41" s="121">
        <f>+SUM(E41,N41)</f>
        <v>0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1">
        <f>+SUM(J41,S41)</f>
        <v>0</v>
      </c>
      <c r="AC41" s="121">
        <f>+SUM(K41,T41)</f>
        <v>0</v>
      </c>
      <c r="AD41" s="121">
        <f>+SUM(L41,U41)</f>
        <v>1104532</v>
      </c>
      <c r="AE41" s="209" t="s">
        <v>326</v>
      </c>
      <c r="AF41" s="208"/>
    </row>
    <row r="42" spans="1:32" s="136" customFormat="1" ht="13.5" customHeight="1" x14ac:dyDescent="0.15">
      <c r="A42" s="119" t="s">
        <v>14</v>
      </c>
      <c r="B42" s="120" t="s">
        <v>422</v>
      </c>
      <c r="C42" s="119" t="s">
        <v>423</v>
      </c>
      <c r="D42" s="121">
        <f>SUM(E42,+L42)</f>
        <v>507043</v>
      </c>
      <c r="E42" s="121">
        <f>+SUM(F42:I42,K42)</f>
        <v>48303</v>
      </c>
      <c r="F42" s="121">
        <v>0</v>
      </c>
      <c r="G42" s="121">
        <v>0</v>
      </c>
      <c r="H42" s="121">
        <v>0</v>
      </c>
      <c r="I42" s="121">
        <v>48169</v>
      </c>
      <c r="J42" s="121"/>
      <c r="K42" s="121">
        <v>134</v>
      </c>
      <c r="L42" s="121">
        <v>458740</v>
      </c>
      <c r="M42" s="121">
        <f>SUM(N42,+U42)</f>
        <v>50477</v>
      </c>
      <c r="N42" s="121">
        <f>+SUM(O42:R42,T42)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1"/>
      <c r="T42" s="121">
        <v>0</v>
      </c>
      <c r="U42" s="121">
        <v>50477</v>
      </c>
      <c r="V42" s="121">
        <f>+SUM(D42,M42)</f>
        <v>557520</v>
      </c>
      <c r="W42" s="121">
        <f>+SUM(E42,N42)</f>
        <v>48303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48169</v>
      </c>
      <c r="AB42" s="121">
        <f>+SUM(J42,S42)</f>
        <v>0</v>
      </c>
      <c r="AC42" s="121">
        <f>+SUM(K42,T42)</f>
        <v>134</v>
      </c>
      <c r="AD42" s="121">
        <f>+SUM(L42,U42)</f>
        <v>509217</v>
      </c>
      <c r="AE42" s="209" t="s">
        <v>326</v>
      </c>
      <c r="AF42" s="208"/>
    </row>
    <row r="43" spans="1:32" s="136" customFormat="1" ht="13.5" customHeight="1" x14ac:dyDescent="0.15">
      <c r="A43" s="119" t="s">
        <v>14</v>
      </c>
      <c r="B43" s="120" t="s">
        <v>426</v>
      </c>
      <c r="C43" s="119" t="s">
        <v>427</v>
      </c>
      <c r="D43" s="121">
        <f>SUM(E43,+L43)</f>
        <v>665832</v>
      </c>
      <c r="E43" s="121">
        <f>+SUM(F43:I43,K43)</f>
        <v>142666</v>
      </c>
      <c r="F43" s="121">
        <v>0</v>
      </c>
      <c r="G43" s="121">
        <v>0</v>
      </c>
      <c r="H43" s="121">
        <v>0</v>
      </c>
      <c r="I43" s="121">
        <v>135127</v>
      </c>
      <c r="J43" s="121"/>
      <c r="K43" s="121">
        <v>7539</v>
      </c>
      <c r="L43" s="121">
        <v>523166</v>
      </c>
      <c r="M43" s="121">
        <f>SUM(N43,+U43)</f>
        <v>82460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/>
      <c r="T43" s="121">
        <v>0</v>
      </c>
      <c r="U43" s="121">
        <v>82460</v>
      </c>
      <c r="V43" s="121">
        <f>+SUM(D43,M43)</f>
        <v>748292</v>
      </c>
      <c r="W43" s="121">
        <f>+SUM(E43,N43)</f>
        <v>142666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135127</v>
      </c>
      <c r="AB43" s="121">
        <f>+SUM(J43,S43)</f>
        <v>0</v>
      </c>
      <c r="AC43" s="121">
        <f>+SUM(K43,T43)</f>
        <v>7539</v>
      </c>
      <c r="AD43" s="121">
        <f>+SUM(L43,U43)</f>
        <v>605626</v>
      </c>
      <c r="AE43" s="209" t="s">
        <v>326</v>
      </c>
      <c r="AF43" s="208"/>
    </row>
    <row r="44" spans="1:32" s="136" customFormat="1" ht="13.5" customHeight="1" x14ac:dyDescent="0.15">
      <c r="A44" s="119" t="s">
        <v>14</v>
      </c>
      <c r="B44" s="120" t="s">
        <v>430</v>
      </c>
      <c r="C44" s="119" t="s">
        <v>431</v>
      </c>
      <c r="D44" s="121">
        <f>SUM(E44,+L44)</f>
        <v>492923</v>
      </c>
      <c r="E44" s="121">
        <f>+SUM(F44:I44,K44)</f>
        <v>88347</v>
      </c>
      <c r="F44" s="121">
        <v>0</v>
      </c>
      <c r="G44" s="121">
        <v>0</v>
      </c>
      <c r="H44" s="121">
        <v>0</v>
      </c>
      <c r="I44" s="121">
        <v>83500</v>
      </c>
      <c r="J44" s="121"/>
      <c r="K44" s="121">
        <v>4847</v>
      </c>
      <c r="L44" s="121">
        <v>404576</v>
      </c>
      <c r="M44" s="121">
        <f>SUM(N44,+U44)</f>
        <v>51537</v>
      </c>
      <c r="N44" s="121">
        <f>+SUM(O44:R44,T44)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1"/>
      <c r="T44" s="121">
        <v>0</v>
      </c>
      <c r="U44" s="121">
        <v>51537</v>
      </c>
      <c r="V44" s="121">
        <f>+SUM(D44,M44)</f>
        <v>544460</v>
      </c>
      <c r="W44" s="121">
        <f>+SUM(E44,N44)</f>
        <v>88347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83500</v>
      </c>
      <c r="AB44" s="121">
        <f>+SUM(J44,S44)</f>
        <v>0</v>
      </c>
      <c r="AC44" s="121">
        <f>+SUM(K44,T44)</f>
        <v>4847</v>
      </c>
      <c r="AD44" s="121">
        <f>+SUM(L44,U44)</f>
        <v>456113</v>
      </c>
      <c r="AE44" s="209" t="s">
        <v>326</v>
      </c>
      <c r="AF44" s="208"/>
    </row>
    <row r="45" spans="1:32" s="136" customFormat="1" ht="13.5" customHeight="1" x14ac:dyDescent="0.15">
      <c r="A45" s="119" t="s">
        <v>14</v>
      </c>
      <c r="B45" s="120" t="s">
        <v>432</v>
      </c>
      <c r="C45" s="119" t="s">
        <v>433</v>
      </c>
      <c r="D45" s="121">
        <f>SUM(E45,+L45)</f>
        <v>189990</v>
      </c>
      <c r="E45" s="121">
        <f>+SUM(F45:I45,K45)</f>
        <v>1679</v>
      </c>
      <c r="F45" s="121">
        <v>0</v>
      </c>
      <c r="G45" s="121">
        <v>120</v>
      </c>
      <c r="H45" s="121">
        <v>0</v>
      </c>
      <c r="I45" s="121">
        <v>1266</v>
      </c>
      <c r="J45" s="121"/>
      <c r="K45" s="121">
        <v>293</v>
      </c>
      <c r="L45" s="121">
        <v>188311</v>
      </c>
      <c r="M45" s="121">
        <f>SUM(N45,+U45)</f>
        <v>14932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/>
      <c r="T45" s="121">
        <v>0</v>
      </c>
      <c r="U45" s="121">
        <v>14932</v>
      </c>
      <c r="V45" s="121">
        <f>+SUM(D45,M45)</f>
        <v>204922</v>
      </c>
      <c r="W45" s="121">
        <f>+SUM(E45,N45)</f>
        <v>1679</v>
      </c>
      <c r="X45" s="121">
        <f>+SUM(F45,O45)</f>
        <v>0</v>
      </c>
      <c r="Y45" s="121">
        <f>+SUM(G45,P45)</f>
        <v>120</v>
      </c>
      <c r="Z45" s="121">
        <f>+SUM(H45,Q45)</f>
        <v>0</v>
      </c>
      <c r="AA45" s="121">
        <f>+SUM(I45,R45)</f>
        <v>1266</v>
      </c>
      <c r="AB45" s="121">
        <f>+SUM(J45,S45)</f>
        <v>0</v>
      </c>
      <c r="AC45" s="121">
        <f>+SUM(K45,T45)</f>
        <v>293</v>
      </c>
      <c r="AD45" s="121">
        <f>+SUM(L45,U45)</f>
        <v>203243</v>
      </c>
      <c r="AE45" s="209" t="s">
        <v>326</v>
      </c>
      <c r="AF45" s="208"/>
    </row>
    <row r="46" spans="1:32" s="136" customFormat="1" ht="13.5" customHeight="1" x14ac:dyDescent="0.15">
      <c r="A46" s="119" t="s">
        <v>14</v>
      </c>
      <c r="B46" s="120" t="s">
        <v>434</v>
      </c>
      <c r="C46" s="119" t="s">
        <v>435</v>
      </c>
      <c r="D46" s="121">
        <f>SUM(E46,+L46)</f>
        <v>270808</v>
      </c>
      <c r="E46" s="121">
        <f>+SUM(F46:I46,K46)</f>
        <v>36216</v>
      </c>
      <c r="F46" s="121">
        <v>0</v>
      </c>
      <c r="G46" s="121">
        <v>0</v>
      </c>
      <c r="H46" s="121">
        <v>0</v>
      </c>
      <c r="I46" s="121">
        <v>35454</v>
      </c>
      <c r="J46" s="121"/>
      <c r="K46" s="121">
        <v>762</v>
      </c>
      <c r="L46" s="121">
        <v>234592</v>
      </c>
      <c r="M46" s="121">
        <f>SUM(N46,+U46)</f>
        <v>19986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/>
      <c r="T46" s="121">
        <v>0</v>
      </c>
      <c r="U46" s="121">
        <v>19986</v>
      </c>
      <c r="V46" s="121">
        <f>+SUM(D46,M46)</f>
        <v>290794</v>
      </c>
      <c r="W46" s="121">
        <f>+SUM(E46,N46)</f>
        <v>36216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35454</v>
      </c>
      <c r="AB46" s="121">
        <f>+SUM(J46,S46)</f>
        <v>0</v>
      </c>
      <c r="AC46" s="121">
        <f>+SUM(K46,T46)</f>
        <v>762</v>
      </c>
      <c r="AD46" s="121">
        <f>+SUM(L46,U46)</f>
        <v>254578</v>
      </c>
      <c r="AE46" s="209" t="s">
        <v>326</v>
      </c>
      <c r="AF46" s="208"/>
    </row>
    <row r="47" spans="1:32" s="136" customFormat="1" ht="13.5" customHeight="1" x14ac:dyDescent="0.15">
      <c r="A47" s="119" t="s">
        <v>14</v>
      </c>
      <c r="B47" s="120" t="s">
        <v>436</v>
      </c>
      <c r="C47" s="119" t="s">
        <v>437</v>
      </c>
      <c r="D47" s="121">
        <f>SUM(E47,+L47)</f>
        <v>58267</v>
      </c>
      <c r="E47" s="121">
        <f>+SUM(F47:I47,K47)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1"/>
      <c r="K47" s="121">
        <v>0</v>
      </c>
      <c r="L47" s="121">
        <v>58267</v>
      </c>
      <c r="M47" s="121">
        <f>SUM(N47,+U47)</f>
        <v>8936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/>
      <c r="T47" s="121">
        <v>0</v>
      </c>
      <c r="U47" s="121">
        <v>8936</v>
      </c>
      <c r="V47" s="121">
        <f>+SUM(D47,M47)</f>
        <v>67203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1">
        <f>+SUM(J47,S47)</f>
        <v>0</v>
      </c>
      <c r="AC47" s="121">
        <f>+SUM(K47,T47)</f>
        <v>0</v>
      </c>
      <c r="AD47" s="121">
        <f>+SUM(L47,U47)</f>
        <v>67203</v>
      </c>
      <c r="AE47" s="209" t="s">
        <v>326</v>
      </c>
      <c r="AF47" s="208"/>
    </row>
    <row r="48" spans="1:32" s="136" customFormat="1" ht="13.5" customHeight="1" x14ac:dyDescent="0.15">
      <c r="A48" s="119" t="s">
        <v>14</v>
      </c>
      <c r="B48" s="120" t="s">
        <v>438</v>
      </c>
      <c r="C48" s="119" t="s">
        <v>439</v>
      </c>
      <c r="D48" s="121">
        <f>SUM(E48,+L48)</f>
        <v>79124</v>
      </c>
      <c r="E48" s="121">
        <f>+SUM(F48:I48,K48)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1"/>
      <c r="K48" s="121">
        <v>0</v>
      </c>
      <c r="L48" s="121">
        <v>79124</v>
      </c>
      <c r="M48" s="121">
        <f>SUM(N48,+U48)</f>
        <v>33398</v>
      </c>
      <c r="N48" s="121">
        <f>+SUM(O48:R48,T48)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1"/>
      <c r="T48" s="121">
        <v>0</v>
      </c>
      <c r="U48" s="121">
        <v>33398</v>
      </c>
      <c r="V48" s="121">
        <f>+SUM(D48,M48)</f>
        <v>112522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1">
        <f>+SUM(J48,S48)</f>
        <v>0</v>
      </c>
      <c r="AC48" s="121">
        <f>+SUM(K48,T48)</f>
        <v>0</v>
      </c>
      <c r="AD48" s="121">
        <f>+SUM(L48,U48)</f>
        <v>112522</v>
      </c>
      <c r="AE48" s="209" t="s">
        <v>326</v>
      </c>
      <c r="AF48" s="208"/>
    </row>
    <row r="49" spans="1:32" s="136" customFormat="1" ht="13.5" customHeight="1" x14ac:dyDescent="0.15">
      <c r="A49" s="119" t="s">
        <v>14</v>
      </c>
      <c r="B49" s="120" t="s">
        <v>440</v>
      </c>
      <c r="C49" s="119" t="s">
        <v>441</v>
      </c>
      <c r="D49" s="121">
        <f>SUM(E49,+L49)</f>
        <v>192870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/>
      <c r="K49" s="121">
        <v>0</v>
      </c>
      <c r="L49" s="121">
        <v>192870</v>
      </c>
      <c r="M49" s="121">
        <f>SUM(N49,+U49)</f>
        <v>20796</v>
      </c>
      <c r="N49" s="121">
        <f>+SUM(O49:R49,T49)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1"/>
      <c r="T49" s="121">
        <v>0</v>
      </c>
      <c r="U49" s="121">
        <v>20796</v>
      </c>
      <c r="V49" s="121">
        <f>+SUM(D49,M49)</f>
        <v>213666</v>
      </c>
      <c r="W49" s="121">
        <f>+SUM(E49,N49)</f>
        <v>0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1">
        <f>+SUM(J49,S49)</f>
        <v>0</v>
      </c>
      <c r="AC49" s="121">
        <f>+SUM(K49,T49)</f>
        <v>0</v>
      </c>
      <c r="AD49" s="121">
        <f>+SUM(L49,U49)</f>
        <v>213666</v>
      </c>
      <c r="AE49" s="209" t="s">
        <v>326</v>
      </c>
      <c r="AF49" s="208"/>
    </row>
    <row r="50" spans="1:32" s="136" customFormat="1" ht="13.5" customHeight="1" x14ac:dyDescent="0.15">
      <c r="A50" s="119" t="s">
        <v>14</v>
      </c>
      <c r="B50" s="120" t="s">
        <v>442</v>
      </c>
      <c r="C50" s="119" t="s">
        <v>443</v>
      </c>
      <c r="D50" s="121">
        <f>SUM(E50,+L50)</f>
        <v>131647</v>
      </c>
      <c r="E50" s="121">
        <f>+SUM(F50:I50,K50)</f>
        <v>28791</v>
      </c>
      <c r="F50" s="121">
        <v>0</v>
      </c>
      <c r="G50" s="121">
        <v>0</v>
      </c>
      <c r="H50" s="121">
        <v>0</v>
      </c>
      <c r="I50" s="121">
        <v>27442</v>
      </c>
      <c r="J50" s="121"/>
      <c r="K50" s="121">
        <v>1349</v>
      </c>
      <c r="L50" s="121">
        <v>102856</v>
      </c>
      <c r="M50" s="121">
        <f>SUM(N50,+U50)</f>
        <v>14328</v>
      </c>
      <c r="N50" s="121">
        <f>+SUM(O50:R50,T50)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1"/>
      <c r="T50" s="121">
        <v>0</v>
      </c>
      <c r="U50" s="121">
        <v>14328</v>
      </c>
      <c r="V50" s="121">
        <f>+SUM(D50,M50)</f>
        <v>145975</v>
      </c>
      <c r="W50" s="121">
        <f>+SUM(E50,N50)</f>
        <v>28791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27442</v>
      </c>
      <c r="AB50" s="121">
        <f>+SUM(J50,S50)</f>
        <v>0</v>
      </c>
      <c r="AC50" s="121">
        <f>+SUM(K50,T50)</f>
        <v>1349</v>
      </c>
      <c r="AD50" s="121">
        <f>+SUM(L50,U50)</f>
        <v>117184</v>
      </c>
      <c r="AE50" s="209" t="s">
        <v>326</v>
      </c>
      <c r="AF50" s="208"/>
    </row>
    <row r="51" spans="1:32" s="136" customFormat="1" ht="13.5" customHeight="1" x14ac:dyDescent="0.15">
      <c r="A51" s="119" t="s">
        <v>14</v>
      </c>
      <c r="B51" s="120" t="s">
        <v>444</v>
      </c>
      <c r="C51" s="119" t="s">
        <v>445</v>
      </c>
      <c r="D51" s="121">
        <f>SUM(E51,+L51)</f>
        <v>137557</v>
      </c>
      <c r="E51" s="121">
        <f>+SUM(F51:I51,K51)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1"/>
      <c r="K51" s="121">
        <v>0</v>
      </c>
      <c r="L51" s="121">
        <v>137557</v>
      </c>
      <c r="M51" s="121">
        <f>SUM(N51,+U51)</f>
        <v>8103</v>
      </c>
      <c r="N51" s="121">
        <f>+SUM(O51:R51,T51)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1"/>
      <c r="T51" s="121">
        <v>0</v>
      </c>
      <c r="U51" s="121">
        <v>8103</v>
      </c>
      <c r="V51" s="121">
        <f>+SUM(D51,M51)</f>
        <v>145660</v>
      </c>
      <c r="W51" s="121">
        <f>+SUM(E51,N51)</f>
        <v>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1">
        <f>+SUM(J51,S51)</f>
        <v>0</v>
      </c>
      <c r="AC51" s="121">
        <f>+SUM(K51,T51)</f>
        <v>0</v>
      </c>
      <c r="AD51" s="121">
        <f>+SUM(L51,U51)</f>
        <v>145660</v>
      </c>
      <c r="AE51" s="209" t="s">
        <v>326</v>
      </c>
      <c r="AF51" s="208"/>
    </row>
    <row r="52" spans="1:32" s="136" customFormat="1" ht="13.5" customHeight="1" x14ac:dyDescent="0.15">
      <c r="A52" s="119" t="s">
        <v>14</v>
      </c>
      <c r="B52" s="120" t="s">
        <v>446</v>
      </c>
      <c r="C52" s="119" t="s">
        <v>447</v>
      </c>
      <c r="D52" s="121">
        <f>SUM(E52,+L52)</f>
        <v>205401</v>
      </c>
      <c r="E52" s="121">
        <f>+SUM(F52:I52,K52)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1"/>
      <c r="K52" s="121">
        <v>0</v>
      </c>
      <c r="L52" s="121">
        <v>205401</v>
      </c>
      <c r="M52" s="121">
        <f>SUM(N52,+U52)</f>
        <v>35601</v>
      </c>
      <c r="N52" s="121">
        <f>+SUM(O52:R52,T52)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1"/>
      <c r="T52" s="121">
        <v>0</v>
      </c>
      <c r="U52" s="121">
        <v>35601</v>
      </c>
      <c r="V52" s="121">
        <f>+SUM(D52,M52)</f>
        <v>241002</v>
      </c>
      <c r="W52" s="121">
        <f>+SUM(E52,N52)</f>
        <v>0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1">
        <f>+SUM(J52,S52)</f>
        <v>0</v>
      </c>
      <c r="AC52" s="121">
        <f>+SUM(K52,T52)</f>
        <v>0</v>
      </c>
      <c r="AD52" s="121">
        <f>+SUM(L52,U52)</f>
        <v>241002</v>
      </c>
      <c r="AE52" s="209" t="s">
        <v>326</v>
      </c>
      <c r="AF52" s="208"/>
    </row>
    <row r="53" spans="1:32" s="136" customFormat="1" ht="13.5" customHeight="1" x14ac:dyDescent="0.15">
      <c r="A53" s="119" t="s">
        <v>14</v>
      </c>
      <c r="B53" s="120" t="s">
        <v>448</v>
      </c>
      <c r="C53" s="119" t="s">
        <v>449</v>
      </c>
      <c r="D53" s="121">
        <f>SUM(E53,+L53)</f>
        <v>75769</v>
      </c>
      <c r="E53" s="121">
        <f>+SUM(F53:I53,K53)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1"/>
      <c r="K53" s="121">
        <v>0</v>
      </c>
      <c r="L53" s="121">
        <v>75769</v>
      </c>
      <c r="M53" s="121">
        <f>SUM(N53,+U53)</f>
        <v>0</v>
      </c>
      <c r="N53" s="121">
        <f>+SUM(O53:R53,T53)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1"/>
      <c r="T53" s="121">
        <v>0</v>
      </c>
      <c r="U53" s="121">
        <v>0</v>
      </c>
      <c r="V53" s="121">
        <f>+SUM(D53,M53)</f>
        <v>75769</v>
      </c>
      <c r="W53" s="121">
        <f>+SUM(E53,N53)</f>
        <v>0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0</v>
      </c>
      <c r="AB53" s="121">
        <f>+SUM(J53,S53)</f>
        <v>0</v>
      </c>
      <c r="AC53" s="121">
        <f>+SUM(K53,T53)</f>
        <v>0</v>
      </c>
      <c r="AD53" s="121">
        <f>+SUM(L53,U53)</f>
        <v>75769</v>
      </c>
      <c r="AE53" s="209" t="s">
        <v>326</v>
      </c>
      <c r="AF53" s="208"/>
    </row>
    <row r="54" spans="1:32" s="136" customFormat="1" ht="13.5" customHeight="1" x14ac:dyDescent="0.15">
      <c r="A54" s="119" t="s">
        <v>14</v>
      </c>
      <c r="B54" s="120" t="s">
        <v>450</v>
      </c>
      <c r="C54" s="119" t="s">
        <v>451</v>
      </c>
      <c r="D54" s="121">
        <f>SUM(E54,+L54)</f>
        <v>39483</v>
      </c>
      <c r="E54" s="121">
        <f>+SUM(F54:I54,K54)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1"/>
      <c r="K54" s="121">
        <v>0</v>
      </c>
      <c r="L54" s="121">
        <v>39483</v>
      </c>
      <c r="M54" s="121">
        <f>SUM(N54,+U54)</f>
        <v>0</v>
      </c>
      <c r="N54" s="121">
        <f>+SUM(O54:R54,T54)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1"/>
      <c r="T54" s="121">
        <v>0</v>
      </c>
      <c r="U54" s="121">
        <v>0</v>
      </c>
      <c r="V54" s="121">
        <f>+SUM(D54,M54)</f>
        <v>39483</v>
      </c>
      <c r="W54" s="121">
        <f>+SUM(E54,N54)</f>
        <v>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0</v>
      </c>
      <c r="AB54" s="121">
        <f>+SUM(J54,S54)</f>
        <v>0</v>
      </c>
      <c r="AC54" s="121">
        <f>+SUM(K54,T54)</f>
        <v>0</v>
      </c>
      <c r="AD54" s="121">
        <f>+SUM(L54,U54)</f>
        <v>39483</v>
      </c>
      <c r="AE54" s="209" t="s">
        <v>326</v>
      </c>
      <c r="AF54" s="208"/>
    </row>
    <row r="55" spans="1:32" s="136" customFormat="1" ht="13.5" customHeight="1" x14ac:dyDescent="0.15">
      <c r="A55" s="119" t="s">
        <v>14</v>
      </c>
      <c r="B55" s="120" t="s">
        <v>452</v>
      </c>
      <c r="C55" s="119" t="s">
        <v>453</v>
      </c>
      <c r="D55" s="121">
        <f>SUM(E55,+L55)</f>
        <v>62032</v>
      </c>
      <c r="E55" s="121">
        <f>+SUM(F55:I55,K55)</f>
        <v>0</v>
      </c>
      <c r="F55" s="121">
        <v>0</v>
      </c>
      <c r="G55" s="121">
        <v>0</v>
      </c>
      <c r="H55" s="121">
        <v>0</v>
      </c>
      <c r="I55" s="121">
        <v>0</v>
      </c>
      <c r="J55" s="121"/>
      <c r="K55" s="121">
        <v>0</v>
      </c>
      <c r="L55" s="121">
        <v>62032</v>
      </c>
      <c r="M55" s="121">
        <f>SUM(N55,+U55)</f>
        <v>0</v>
      </c>
      <c r="N55" s="121">
        <f>+SUM(O55:R55,T55)</f>
        <v>0</v>
      </c>
      <c r="O55" s="121">
        <v>0</v>
      </c>
      <c r="P55" s="121">
        <v>0</v>
      </c>
      <c r="Q55" s="121">
        <v>0</v>
      </c>
      <c r="R55" s="121">
        <v>0</v>
      </c>
      <c r="S55" s="121"/>
      <c r="T55" s="121">
        <v>0</v>
      </c>
      <c r="U55" s="121">
        <v>0</v>
      </c>
      <c r="V55" s="121">
        <f>+SUM(D55,M55)</f>
        <v>62032</v>
      </c>
      <c r="W55" s="121">
        <f>+SUM(E55,N55)</f>
        <v>0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0</v>
      </c>
      <c r="AB55" s="121">
        <f>+SUM(J55,S55)</f>
        <v>0</v>
      </c>
      <c r="AC55" s="121">
        <f>+SUM(K55,T55)</f>
        <v>0</v>
      </c>
      <c r="AD55" s="121">
        <f>+SUM(L55,U55)</f>
        <v>62032</v>
      </c>
      <c r="AE55" s="209" t="s">
        <v>326</v>
      </c>
      <c r="AF55" s="208"/>
    </row>
    <row r="56" spans="1:32" s="136" customFormat="1" ht="13.5" customHeight="1" x14ac:dyDescent="0.15">
      <c r="A56" s="119" t="s">
        <v>14</v>
      </c>
      <c r="B56" s="120" t="s">
        <v>454</v>
      </c>
      <c r="C56" s="119" t="s">
        <v>455</v>
      </c>
      <c r="D56" s="121">
        <f>SUM(E56,+L56)</f>
        <v>64480</v>
      </c>
      <c r="E56" s="121">
        <f>+SUM(F56:I56,K56)</f>
        <v>0</v>
      </c>
      <c r="F56" s="121">
        <v>0</v>
      </c>
      <c r="G56" s="121">
        <v>0</v>
      </c>
      <c r="H56" s="121">
        <v>0</v>
      </c>
      <c r="I56" s="121">
        <v>0</v>
      </c>
      <c r="J56" s="121"/>
      <c r="K56" s="121">
        <v>0</v>
      </c>
      <c r="L56" s="121">
        <v>64480</v>
      </c>
      <c r="M56" s="121">
        <f>SUM(N56,+U56)</f>
        <v>0</v>
      </c>
      <c r="N56" s="121">
        <f>+SUM(O56:R56,T56)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1"/>
      <c r="T56" s="121">
        <v>0</v>
      </c>
      <c r="U56" s="121">
        <v>0</v>
      </c>
      <c r="V56" s="121">
        <f>+SUM(D56,M56)</f>
        <v>64480</v>
      </c>
      <c r="W56" s="121">
        <f>+SUM(E56,N56)</f>
        <v>0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0</v>
      </c>
      <c r="AB56" s="121">
        <f>+SUM(J56,S56)</f>
        <v>0</v>
      </c>
      <c r="AC56" s="121">
        <f>+SUM(K56,T56)</f>
        <v>0</v>
      </c>
      <c r="AD56" s="121">
        <f>+SUM(L56,U56)</f>
        <v>64480</v>
      </c>
      <c r="AE56" s="209" t="s">
        <v>326</v>
      </c>
      <c r="AF56" s="208"/>
    </row>
    <row r="57" spans="1:32" s="136" customFormat="1" ht="13.5" customHeight="1" x14ac:dyDescent="0.15">
      <c r="A57" s="119" t="s">
        <v>14</v>
      </c>
      <c r="B57" s="120" t="s">
        <v>456</v>
      </c>
      <c r="C57" s="119" t="s">
        <v>457</v>
      </c>
      <c r="D57" s="121">
        <f>SUM(E57,+L57)</f>
        <v>48213</v>
      </c>
      <c r="E57" s="121">
        <f>+SUM(F57:I57,K57)</f>
        <v>0</v>
      </c>
      <c r="F57" s="121">
        <v>0</v>
      </c>
      <c r="G57" s="121">
        <v>0</v>
      </c>
      <c r="H57" s="121">
        <v>0</v>
      </c>
      <c r="I57" s="121">
        <v>0</v>
      </c>
      <c r="J57" s="121"/>
      <c r="K57" s="121">
        <v>0</v>
      </c>
      <c r="L57" s="121">
        <v>48213</v>
      </c>
      <c r="M57" s="121">
        <f>SUM(N57,+U57)</f>
        <v>0</v>
      </c>
      <c r="N57" s="121">
        <f>+SUM(O57:R57,T57)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1"/>
      <c r="T57" s="121">
        <v>0</v>
      </c>
      <c r="U57" s="121">
        <v>0</v>
      </c>
      <c r="V57" s="121">
        <f>+SUM(D57,M57)</f>
        <v>48213</v>
      </c>
      <c r="W57" s="121">
        <f>+SUM(E57,N57)</f>
        <v>0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0</v>
      </c>
      <c r="AB57" s="121">
        <f>+SUM(J57,S57)</f>
        <v>0</v>
      </c>
      <c r="AC57" s="121">
        <f>+SUM(K57,T57)</f>
        <v>0</v>
      </c>
      <c r="AD57" s="121">
        <f>+SUM(L57,U57)</f>
        <v>48213</v>
      </c>
      <c r="AE57" s="209" t="s">
        <v>326</v>
      </c>
      <c r="AF57" s="208"/>
    </row>
    <row r="58" spans="1:32" s="136" customFormat="1" ht="13.5" customHeight="1" x14ac:dyDescent="0.15">
      <c r="A58" s="119" t="s">
        <v>14</v>
      </c>
      <c r="B58" s="120" t="s">
        <v>458</v>
      </c>
      <c r="C58" s="119" t="s">
        <v>459</v>
      </c>
      <c r="D58" s="121">
        <f>SUM(E58,+L58)</f>
        <v>44075</v>
      </c>
      <c r="E58" s="121">
        <f>+SUM(F58:I58,K58)</f>
        <v>0</v>
      </c>
      <c r="F58" s="121">
        <v>0</v>
      </c>
      <c r="G58" s="121">
        <v>0</v>
      </c>
      <c r="H58" s="121">
        <v>0</v>
      </c>
      <c r="I58" s="121">
        <v>0</v>
      </c>
      <c r="J58" s="121"/>
      <c r="K58" s="121">
        <v>0</v>
      </c>
      <c r="L58" s="121">
        <v>44075</v>
      </c>
      <c r="M58" s="121">
        <f>SUM(N58,+U58)</f>
        <v>0</v>
      </c>
      <c r="N58" s="121">
        <f>+SUM(O58:R58,T58)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1"/>
      <c r="T58" s="121">
        <v>0</v>
      </c>
      <c r="U58" s="121">
        <v>0</v>
      </c>
      <c r="V58" s="121">
        <f>+SUM(D58,M58)</f>
        <v>44075</v>
      </c>
      <c r="W58" s="121">
        <f>+SUM(E58,N58)</f>
        <v>0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0</v>
      </c>
      <c r="AB58" s="121">
        <f>+SUM(J58,S58)</f>
        <v>0</v>
      </c>
      <c r="AC58" s="121">
        <f>+SUM(K58,T58)</f>
        <v>0</v>
      </c>
      <c r="AD58" s="121">
        <f>+SUM(L58,U58)</f>
        <v>44075</v>
      </c>
      <c r="AE58" s="209" t="s">
        <v>326</v>
      </c>
      <c r="AF58" s="208"/>
    </row>
    <row r="59" spans="1:32" s="136" customFormat="1" ht="13.5" customHeight="1" x14ac:dyDescent="0.15">
      <c r="A59" s="119" t="s">
        <v>14</v>
      </c>
      <c r="B59" s="120" t="s">
        <v>460</v>
      </c>
      <c r="C59" s="119" t="s">
        <v>461</v>
      </c>
      <c r="D59" s="121">
        <f>SUM(E59,+L59)</f>
        <v>280983</v>
      </c>
      <c r="E59" s="121">
        <f>+SUM(F59:I59,K59)</f>
        <v>36792</v>
      </c>
      <c r="F59" s="121">
        <v>0</v>
      </c>
      <c r="G59" s="121">
        <v>0</v>
      </c>
      <c r="H59" s="121">
        <v>0</v>
      </c>
      <c r="I59" s="121">
        <v>31011</v>
      </c>
      <c r="J59" s="121"/>
      <c r="K59" s="121">
        <v>5781</v>
      </c>
      <c r="L59" s="121">
        <v>244191</v>
      </c>
      <c r="M59" s="121">
        <f>SUM(N59,+U59)</f>
        <v>20914</v>
      </c>
      <c r="N59" s="121">
        <f>+SUM(O59:R59,T59)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1"/>
      <c r="T59" s="121">
        <v>0</v>
      </c>
      <c r="U59" s="121">
        <v>20914</v>
      </c>
      <c r="V59" s="121">
        <f>+SUM(D59,M59)</f>
        <v>301897</v>
      </c>
      <c r="W59" s="121">
        <f>+SUM(E59,N59)</f>
        <v>36792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31011</v>
      </c>
      <c r="AB59" s="121">
        <f>+SUM(J59,S59)</f>
        <v>0</v>
      </c>
      <c r="AC59" s="121">
        <f>+SUM(K59,T59)</f>
        <v>5781</v>
      </c>
      <c r="AD59" s="121">
        <f>+SUM(L59,U59)</f>
        <v>265105</v>
      </c>
      <c r="AE59" s="209" t="s">
        <v>326</v>
      </c>
      <c r="AF59" s="208"/>
    </row>
    <row r="60" spans="1:32" s="136" customFormat="1" ht="13.5" customHeight="1" x14ac:dyDescent="0.15">
      <c r="A60" s="119" t="s">
        <v>14</v>
      </c>
      <c r="B60" s="120" t="s">
        <v>462</v>
      </c>
      <c r="C60" s="119" t="s">
        <v>463</v>
      </c>
      <c r="D60" s="121">
        <f>SUM(E60,+L60)</f>
        <v>355236</v>
      </c>
      <c r="E60" s="121">
        <f>+SUM(F60:I60,K60)</f>
        <v>244075</v>
      </c>
      <c r="F60" s="121">
        <v>0</v>
      </c>
      <c r="G60" s="121">
        <v>0</v>
      </c>
      <c r="H60" s="121">
        <v>55700</v>
      </c>
      <c r="I60" s="121">
        <v>20672</v>
      </c>
      <c r="J60" s="121"/>
      <c r="K60" s="121">
        <v>167703</v>
      </c>
      <c r="L60" s="121">
        <v>111161</v>
      </c>
      <c r="M60" s="121">
        <f>SUM(N60,+U60)</f>
        <v>18621</v>
      </c>
      <c r="N60" s="121">
        <f>+SUM(O60:R60,T60)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1"/>
      <c r="T60" s="121">
        <v>0</v>
      </c>
      <c r="U60" s="121">
        <v>18621</v>
      </c>
      <c r="V60" s="121">
        <f>+SUM(D60,M60)</f>
        <v>373857</v>
      </c>
      <c r="W60" s="121">
        <f>+SUM(E60,N60)</f>
        <v>244075</v>
      </c>
      <c r="X60" s="121">
        <f>+SUM(F60,O60)</f>
        <v>0</v>
      </c>
      <c r="Y60" s="121">
        <f>+SUM(G60,P60)</f>
        <v>0</v>
      </c>
      <c r="Z60" s="121">
        <f>+SUM(H60,Q60)</f>
        <v>55700</v>
      </c>
      <c r="AA60" s="121">
        <f>+SUM(I60,R60)</f>
        <v>20672</v>
      </c>
      <c r="AB60" s="121">
        <f>+SUM(J60,S60)</f>
        <v>0</v>
      </c>
      <c r="AC60" s="121">
        <f>+SUM(K60,T60)</f>
        <v>167703</v>
      </c>
      <c r="AD60" s="121">
        <f>+SUM(L60,U60)</f>
        <v>129782</v>
      </c>
      <c r="AE60" s="209" t="s">
        <v>326</v>
      </c>
      <c r="AF60" s="208"/>
    </row>
    <row r="61" spans="1:32" s="136" customFormat="1" ht="13.5" customHeight="1" x14ac:dyDescent="0.15">
      <c r="A61" s="119" t="s">
        <v>14</v>
      </c>
      <c r="B61" s="120" t="s">
        <v>464</v>
      </c>
      <c r="C61" s="119" t="s">
        <v>465</v>
      </c>
      <c r="D61" s="121">
        <f>SUM(E61,+L61)</f>
        <v>113944</v>
      </c>
      <c r="E61" s="121">
        <f>+SUM(F61:I61,K61)</f>
        <v>0</v>
      </c>
      <c r="F61" s="121">
        <v>0</v>
      </c>
      <c r="G61" s="121">
        <v>0</v>
      </c>
      <c r="H61" s="121">
        <v>0</v>
      </c>
      <c r="I61" s="121">
        <v>0</v>
      </c>
      <c r="J61" s="121"/>
      <c r="K61" s="121">
        <v>0</v>
      </c>
      <c r="L61" s="121">
        <v>113944</v>
      </c>
      <c r="M61" s="121">
        <f>SUM(N61,+U61)</f>
        <v>34020</v>
      </c>
      <c r="N61" s="121">
        <f>+SUM(O61:R61,T61)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1"/>
      <c r="T61" s="121">
        <v>0</v>
      </c>
      <c r="U61" s="121">
        <v>34020</v>
      </c>
      <c r="V61" s="121">
        <f>+SUM(D61,M61)</f>
        <v>147964</v>
      </c>
      <c r="W61" s="121">
        <f>+SUM(E61,N61)</f>
        <v>0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0</v>
      </c>
      <c r="AB61" s="121">
        <f>+SUM(J61,S61)</f>
        <v>0</v>
      </c>
      <c r="AC61" s="121">
        <f>+SUM(K61,T61)</f>
        <v>0</v>
      </c>
      <c r="AD61" s="121">
        <f>+SUM(L61,U61)</f>
        <v>147964</v>
      </c>
      <c r="AE61" s="209" t="s">
        <v>326</v>
      </c>
      <c r="AF61" s="208"/>
    </row>
    <row r="62" spans="1:32" s="136" customFormat="1" ht="13.5" customHeight="1" x14ac:dyDescent="0.15">
      <c r="A62" s="119" t="s">
        <v>14</v>
      </c>
      <c r="B62" s="120" t="s">
        <v>412</v>
      </c>
      <c r="C62" s="119" t="s">
        <v>413</v>
      </c>
      <c r="D62" s="121">
        <f>SUM(E62,+L62)</f>
        <v>99583</v>
      </c>
      <c r="E62" s="121">
        <f>+SUM(F62:I62,K62)</f>
        <v>90144</v>
      </c>
      <c r="F62" s="121">
        <v>6561</v>
      </c>
      <c r="G62" s="121">
        <v>0</v>
      </c>
      <c r="H62" s="121">
        <v>0</v>
      </c>
      <c r="I62" s="121">
        <v>83583</v>
      </c>
      <c r="J62" s="121">
        <v>296711</v>
      </c>
      <c r="K62" s="121">
        <v>0</v>
      </c>
      <c r="L62" s="121">
        <v>9439</v>
      </c>
      <c r="M62" s="121">
        <f>SUM(N62,+U62)</f>
        <v>98374</v>
      </c>
      <c r="N62" s="121">
        <f>+SUM(O62:R62,T62)</f>
        <v>97460</v>
      </c>
      <c r="O62" s="121">
        <v>2833</v>
      </c>
      <c r="P62" s="121">
        <v>0</v>
      </c>
      <c r="Q62" s="121">
        <v>0</v>
      </c>
      <c r="R62" s="121">
        <v>94627</v>
      </c>
      <c r="S62" s="121">
        <v>90289</v>
      </c>
      <c r="T62" s="121">
        <v>0</v>
      </c>
      <c r="U62" s="121">
        <v>914</v>
      </c>
      <c r="V62" s="121">
        <f>+SUM(D62,M62)</f>
        <v>197957</v>
      </c>
      <c r="W62" s="121">
        <f>+SUM(E62,N62)</f>
        <v>187604</v>
      </c>
      <c r="X62" s="121">
        <f>+SUM(F62,O62)</f>
        <v>9394</v>
      </c>
      <c r="Y62" s="121">
        <f>+SUM(G62,P62)</f>
        <v>0</v>
      </c>
      <c r="Z62" s="121">
        <f>+SUM(H62,Q62)</f>
        <v>0</v>
      </c>
      <c r="AA62" s="121">
        <f>+SUM(I62,R62)</f>
        <v>178210</v>
      </c>
      <c r="AB62" s="121">
        <f>+SUM(J62,S62)</f>
        <v>387000</v>
      </c>
      <c r="AC62" s="121">
        <f>+SUM(K62,T62)</f>
        <v>0</v>
      </c>
      <c r="AD62" s="121">
        <f>+SUM(L62,U62)</f>
        <v>10353</v>
      </c>
      <c r="AE62" s="209" t="s">
        <v>326</v>
      </c>
      <c r="AF62" s="208"/>
    </row>
    <row r="63" spans="1:32" s="136" customFormat="1" ht="13.5" customHeight="1" x14ac:dyDescent="0.15">
      <c r="A63" s="119" t="s">
        <v>14</v>
      </c>
      <c r="B63" s="120" t="s">
        <v>353</v>
      </c>
      <c r="C63" s="119" t="s">
        <v>354</v>
      </c>
      <c r="D63" s="121">
        <f>SUM(E63,+L63)</f>
        <v>570329</v>
      </c>
      <c r="E63" s="121">
        <f>+SUM(F63:I63,K63)</f>
        <v>477829</v>
      </c>
      <c r="F63" s="121">
        <v>21537</v>
      </c>
      <c r="G63" s="121">
        <v>0</v>
      </c>
      <c r="H63" s="121">
        <v>0</v>
      </c>
      <c r="I63" s="121">
        <v>456292</v>
      </c>
      <c r="J63" s="121">
        <v>665048</v>
      </c>
      <c r="K63" s="121">
        <v>0</v>
      </c>
      <c r="L63" s="121">
        <v>92500</v>
      </c>
      <c r="M63" s="121">
        <f>SUM(N63,+U63)</f>
        <v>0</v>
      </c>
      <c r="N63" s="121">
        <f>+SUM(O63:R63,T63)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1">
        <v>0</v>
      </c>
      <c r="T63" s="121">
        <v>0</v>
      </c>
      <c r="U63" s="121">
        <v>0</v>
      </c>
      <c r="V63" s="121">
        <f>+SUM(D63,M63)</f>
        <v>570329</v>
      </c>
      <c r="W63" s="121">
        <f>+SUM(E63,N63)</f>
        <v>477829</v>
      </c>
      <c r="X63" s="121">
        <f>+SUM(F63,O63)</f>
        <v>21537</v>
      </c>
      <c r="Y63" s="121">
        <f>+SUM(G63,P63)</f>
        <v>0</v>
      </c>
      <c r="Z63" s="121">
        <f>+SUM(H63,Q63)</f>
        <v>0</v>
      </c>
      <c r="AA63" s="121">
        <f>+SUM(I63,R63)</f>
        <v>456292</v>
      </c>
      <c r="AB63" s="121">
        <f>+SUM(J63,S63)</f>
        <v>665048</v>
      </c>
      <c r="AC63" s="121">
        <f>+SUM(K63,T63)</f>
        <v>0</v>
      </c>
      <c r="AD63" s="121">
        <f>+SUM(L63,U63)</f>
        <v>92500</v>
      </c>
      <c r="AE63" s="209" t="s">
        <v>326</v>
      </c>
      <c r="AF63" s="208"/>
    </row>
    <row r="64" spans="1:32" s="136" customFormat="1" ht="13.5" customHeight="1" x14ac:dyDescent="0.15">
      <c r="A64" s="119" t="s">
        <v>14</v>
      </c>
      <c r="B64" s="120" t="s">
        <v>361</v>
      </c>
      <c r="C64" s="119" t="s">
        <v>362</v>
      </c>
      <c r="D64" s="121">
        <f>SUM(E64,+L64)</f>
        <v>362174</v>
      </c>
      <c r="E64" s="121">
        <f>+SUM(F64:I64,K64)</f>
        <v>211418</v>
      </c>
      <c r="F64" s="121">
        <v>8935</v>
      </c>
      <c r="G64" s="121">
        <v>0</v>
      </c>
      <c r="H64" s="121">
        <v>7100</v>
      </c>
      <c r="I64" s="121">
        <v>162441</v>
      </c>
      <c r="J64" s="121">
        <v>1008956</v>
      </c>
      <c r="K64" s="121">
        <v>32942</v>
      </c>
      <c r="L64" s="121">
        <v>150756</v>
      </c>
      <c r="M64" s="121">
        <f>SUM(N64,+U64)</f>
        <v>0</v>
      </c>
      <c r="N64" s="121">
        <f>+SUM(O64:R64,T64)</f>
        <v>0</v>
      </c>
      <c r="O64" s="121">
        <v>0</v>
      </c>
      <c r="P64" s="121">
        <v>0</v>
      </c>
      <c r="Q64" s="121">
        <v>0</v>
      </c>
      <c r="R64" s="121">
        <v>0</v>
      </c>
      <c r="S64" s="121">
        <v>0</v>
      </c>
      <c r="T64" s="121">
        <v>0</v>
      </c>
      <c r="U64" s="121">
        <v>0</v>
      </c>
      <c r="V64" s="121">
        <f>+SUM(D64,M64)</f>
        <v>362174</v>
      </c>
      <c r="W64" s="121">
        <f>+SUM(E64,N64)</f>
        <v>211418</v>
      </c>
      <c r="X64" s="121">
        <f>+SUM(F64,O64)</f>
        <v>8935</v>
      </c>
      <c r="Y64" s="121">
        <f>+SUM(G64,P64)</f>
        <v>0</v>
      </c>
      <c r="Z64" s="121">
        <f>+SUM(H64,Q64)</f>
        <v>7100</v>
      </c>
      <c r="AA64" s="121">
        <f>+SUM(I64,R64)</f>
        <v>162441</v>
      </c>
      <c r="AB64" s="121">
        <f>+SUM(J64,S64)</f>
        <v>1008956</v>
      </c>
      <c r="AC64" s="121">
        <f>+SUM(K64,T64)</f>
        <v>32942</v>
      </c>
      <c r="AD64" s="121">
        <f>+SUM(L64,U64)</f>
        <v>150756</v>
      </c>
      <c r="AE64" s="209" t="s">
        <v>326</v>
      </c>
      <c r="AF64" s="208"/>
    </row>
    <row r="65" spans="1:32" s="136" customFormat="1" ht="13.5" customHeight="1" x14ac:dyDescent="0.15">
      <c r="A65" s="119" t="s">
        <v>14</v>
      </c>
      <c r="B65" s="120" t="s">
        <v>424</v>
      </c>
      <c r="C65" s="119" t="s">
        <v>425</v>
      </c>
      <c r="D65" s="121">
        <f>SUM(E65,+L65)</f>
        <v>268685</v>
      </c>
      <c r="E65" s="121">
        <f>+SUM(F65:I65,K65)</f>
        <v>184164</v>
      </c>
      <c r="F65" s="121">
        <v>792</v>
      </c>
      <c r="G65" s="121">
        <v>0</v>
      </c>
      <c r="H65" s="121">
        <v>0</v>
      </c>
      <c r="I65" s="121">
        <v>183372</v>
      </c>
      <c r="J65" s="121">
        <v>588000</v>
      </c>
      <c r="K65" s="121">
        <v>0</v>
      </c>
      <c r="L65" s="121">
        <v>84521</v>
      </c>
      <c r="M65" s="121">
        <f>SUM(N65,+U65)</f>
        <v>0</v>
      </c>
      <c r="N65" s="121">
        <f>+SUM(O65:R65,T65)</f>
        <v>0</v>
      </c>
      <c r="O65" s="121">
        <v>0</v>
      </c>
      <c r="P65" s="121">
        <v>0</v>
      </c>
      <c r="Q65" s="121">
        <v>0</v>
      </c>
      <c r="R65" s="121">
        <v>0</v>
      </c>
      <c r="S65" s="121">
        <v>0</v>
      </c>
      <c r="T65" s="121">
        <v>0</v>
      </c>
      <c r="U65" s="121">
        <v>0</v>
      </c>
      <c r="V65" s="121">
        <f>+SUM(D65,M65)</f>
        <v>268685</v>
      </c>
      <c r="W65" s="121">
        <f>+SUM(E65,N65)</f>
        <v>184164</v>
      </c>
      <c r="X65" s="121">
        <f>+SUM(F65,O65)</f>
        <v>792</v>
      </c>
      <c r="Y65" s="121">
        <f>+SUM(G65,P65)</f>
        <v>0</v>
      </c>
      <c r="Z65" s="121">
        <f>+SUM(H65,Q65)</f>
        <v>0</v>
      </c>
      <c r="AA65" s="121">
        <f>+SUM(I65,R65)</f>
        <v>183372</v>
      </c>
      <c r="AB65" s="121">
        <f>+SUM(J65,S65)</f>
        <v>588000</v>
      </c>
      <c r="AC65" s="121">
        <f>+SUM(K65,T65)</f>
        <v>0</v>
      </c>
      <c r="AD65" s="121">
        <f>+SUM(L65,U65)</f>
        <v>84521</v>
      </c>
      <c r="AE65" s="209" t="s">
        <v>326</v>
      </c>
      <c r="AF65" s="208"/>
    </row>
    <row r="66" spans="1:32" s="136" customFormat="1" ht="13.5" customHeight="1" x14ac:dyDescent="0.15">
      <c r="A66" s="119" t="s">
        <v>14</v>
      </c>
      <c r="B66" s="120" t="s">
        <v>372</v>
      </c>
      <c r="C66" s="119" t="s">
        <v>373</v>
      </c>
      <c r="D66" s="121">
        <f>SUM(E66,+L66)</f>
        <v>326295</v>
      </c>
      <c r="E66" s="121">
        <f>+SUM(F66:I66,K66)</f>
        <v>260001</v>
      </c>
      <c r="F66" s="121">
        <v>0</v>
      </c>
      <c r="G66" s="121">
        <v>0</v>
      </c>
      <c r="H66" s="121">
        <v>0</v>
      </c>
      <c r="I66" s="121">
        <v>260001</v>
      </c>
      <c r="J66" s="121">
        <v>1801856</v>
      </c>
      <c r="K66" s="121">
        <v>0</v>
      </c>
      <c r="L66" s="121">
        <v>66294</v>
      </c>
      <c r="M66" s="121">
        <f>SUM(N66,+U66)</f>
        <v>9665</v>
      </c>
      <c r="N66" s="121">
        <f>+SUM(O66:R66,T66)</f>
        <v>28762</v>
      </c>
      <c r="O66" s="121">
        <v>0</v>
      </c>
      <c r="P66" s="121">
        <v>0</v>
      </c>
      <c r="Q66" s="121">
        <v>0</v>
      </c>
      <c r="R66" s="121">
        <v>28762</v>
      </c>
      <c r="S66" s="121">
        <v>318685</v>
      </c>
      <c r="T66" s="121">
        <v>0</v>
      </c>
      <c r="U66" s="121">
        <v>-19097</v>
      </c>
      <c r="V66" s="121">
        <f>+SUM(D66,M66)</f>
        <v>335960</v>
      </c>
      <c r="W66" s="121">
        <f>+SUM(E66,N66)</f>
        <v>288763</v>
      </c>
      <c r="X66" s="121">
        <f>+SUM(F66,O66)</f>
        <v>0</v>
      </c>
      <c r="Y66" s="121">
        <f>+SUM(G66,P66)</f>
        <v>0</v>
      </c>
      <c r="Z66" s="121">
        <f>+SUM(H66,Q66)</f>
        <v>0</v>
      </c>
      <c r="AA66" s="121">
        <f>+SUM(I66,R66)</f>
        <v>288763</v>
      </c>
      <c r="AB66" s="121">
        <f>+SUM(J66,S66)</f>
        <v>2120541</v>
      </c>
      <c r="AC66" s="121">
        <f>+SUM(K66,T66)</f>
        <v>0</v>
      </c>
      <c r="AD66" s="121">
        <f>+SUM(L66,U66)</f>
        <v>47197</v>
      </c>
      <c r="AE66" s="209" t="s">
        <v>326</v>
      </c>
      <c r="AF66" s="208"/>
    </row>
    <row r="67" spans="1:32" s="136" customFormat="1" ht="13.5" customHeight="1" x14ac:dyDescent="0.15">
      <c r="A67" s="119" t="s">
        <v>14</v>
      </c>
      <c r="B67" s="120" t="s">
        <v>355</v>
      </c>
      <c r="C67" s="119" t="s">
        <v>356</v>
      </c>
      <c r="D67" s="121">
        <f>SUM(E67,+L67)</f>
        <v>0</v>
      </c>
      <c r="E67" s="121">
        <f>+SUM(F67:I67,K67)</f>
        <v>0</v>
      </c>
      <c r="F67" s="121">
        <v>0</v>
      </c>
      <c r="G67" s="121">
        <v>0</v>
      </c>
      <c r="H67" s="121">
        <v>0</v>
      </c>
      <c r="I67" s="121">
        <v>0</v>
      </c>
      <c r="J67" s="121">
        <v>0</v>
      </c>
      <c r="K67" s="121">
        <v>0</v>
      </c>
      <c r="L67" s="121">
        <v>0</v>
      </c>
      <c r="M67" s="121">
        <f>SUM(N67,+U67)</f>
        <v>35807</v>
      </c>
      <c r="N67" s="121">
        <f>+SUM(O67:R67,T67)</f>
        <v>35807</v>
      </c>
      <c r="O67" s="121">
        <v>0</v>
      </c>
      <c r="P67" s="121">
        <v>0</v>
      </c>
      <c r="Q67" s="121">
        <v>0</v>
      </c>
      <c r="R67" s="121">
        <v>35807</v>
      </c>
      <c r="S67" s="121">
        <v>304598</v>
      </c>
      <c r="T67" s="121">
        <v>0</v>
      </c>
      <c r="U67" s="121">
        <v>0</v>
      </c>
      <c r="V67" s="121">
        <f>+SUM(D67,M67)</f>
        <v>35807</v>
      </c>
      <c r="W67" s="121">
        <f>+SUM(E67,N67)</f>
        <v>35807</v>
      </c>
      <c r="X67" s="121">
        <f>+SUM(F67,O67)</f>
        <v>0</v>
      </c>
      <c r="Y67" s="121">
        <f>+SUM(G67,P67)</f>
        <v>0</v>
      </c>
      <c r="Z67" s="121">
        <f>+SUM(H67,Q67)</f>
        <v>0</v>
      </c>
      <c r="AA67" s="121">
        <f>+SUM(I67,R67)</f>
        <v>35807</v>
      </c>
      <c r="AB67" s="121">
        <f>+SUM(J67,S67)</f>
        <v>304598</v>
      </c>
      <c r="AC67" s="121">
        <f>+SUM(K67,T67)</f>
        <v>0</v>
      </c>
      <c r="AD67" s="121">
        <f>+SUM(L67,U67)</f>
        <v>0</v>
      </c>
      <c r="AE67" s="209" t="s">
        <v>326</v>
      </c>
      <c r="AF67" s="208"/>
    </row>
    <row r="68" spans="1:32" s="136" customFormat="1" ht="13.5" customHeight="1" x14ac:dyDescent="0.15">
      <c r="A68" s="119" t="s">
        <v>14</v>
      </c>
      <c r="B68" s="120" t="s">
        <v>404</v>
      </c>
      <c r="C68" s="119" t="s">
        <v>405</v>
      </c>
      <c r="D68" s="121">
        <f>SUM(E68,+L68)</f>
        <v>0</v>
      </c>
      <c r="E68" s="121">
        <f>+SUM(F68:I68,K68)</f>
        <v>0</v>
      </c>
      <c r="F68" s="121">
        <v>0</v>
      </c>
      <c r="G68" s="121">
        <v>0</v>
      </c>
      <c r="H68" s="121">
        <v>0</v>
      </c>
      <c r="I68" s="121">
        <v>0</v>
      </c>
      <c r="J68" s="121">
        <v>0</v>
      </c>
      <c r="K68" s="121">
        <v>0</v>
      </c>
      <c r="L68" s="121">
        <v>0</v>
      </c>
      <c r="M68" s="121">
        <f>SUM(N68,+U68)</f>
        <v>16404</v>
      </c>
      <c r="N68" s="121">
        <f>+SUM(O68:R68,T68)</f>
        <v>16404</v>
      </c>
      <c r="O68" s="121">
        <v>0</v>
      </c>
      <c r="P68" s="121">
        <v>0</v>
      </c>
      <c r="Q68" s="121">
        <v>0</v>
      </c>
      <c r="R68" s="121">
        <v>16404</v>
      </c>
      <c r="S68" s="121">
        <v>124913</v>
      </c>
      <c r="T68" s="121">
        <v>0</v>
      </c>
      <c r="U68" s="121">
        <v>0</v>
      </c>
      <c r="V68" s="121">
        <f>+SUM(D68,M68)</f>
        <v>16404</v>
      </c>
      <c r="W68" s="121">
        <f>+SUM(E68,N68)</f>
        <v>16404</v>
      </c>
      <c r="X68" s="121">
        <f>+SUM(F68,O68)</f>
        <v>0</v>
      </c>
      <c r="Y68" s="121">
        <f>+SUM(G68,P68)</f>
        <v>0</v>
      </c>
      <c r="Z68" s="121">
        <f>+SUM(H68,Q68)</f>
        <v>0</v>
      </c>
      <c r="AA68" s="121">
        <f>+SUM(I68,R68)</f>
        <v>16404</v>
      </c>
      <c r="AB68" s="121">
        <f>+SUM(J68,S68)</f>
        <v>124913</v>
      </c>
      <c r="AC68" s="121">
        <f>+SUM(K68,T68)</f>
        <v>0</v>
      </c>
      <c r="AD68" s="121">
        <f>+SUM(L68,U68)</f>
        <v>0</v>
      </c>
      <c r="AE68" s="209" t="s">
        <v>326</v>
      </c>
      <c r="AF68" s="208"/>
    </row>
    <row r="69" spans="1:32" s="136" customFormat="1" ht="13.5" customHeight="1" x14ac:dyDescent="0.15">
      <c r="A69" s="119" t="s">
        <v>14</v>
      </c>
      <c r="B69" s="120" t="s">
        <v>365</v>
      </c>
      <c r="C69" s="119" t="s">
        <v>366</v>
      </c>
      <c r="D69" s="121">
        <f>SUM(E69,+L69)</f>
        <v>0</v>
      </c>
      <c r="E69" s="121">
        <f>+SUM(F69:I69,K69)</f>
        <v>0</v>
      </c>
      <c r="F69" s="121">
        <v>0</v>
      </c>
      <c r="G69" s="121">
        <v>0</v>
      </c>
      <c r="H69" s="121">
        <v>0</v>
      </c>
      <c r="I69" s="121">
        <v>0</v>
      </c>
      <c r="J69" s="121">
        <v>0</v>
      </c>
      <c r="K69" s="121">
        <v>0</v>
      </c>
      <c r="L69" s="121">
        <v>0</v>
      </c>
      <c r="M69" s="121">
        <f>SUM(N69,+U69)</f>
        <v>319340</v>
      </c>
      <c r="N69" s="121">
        <f>+SUM(O69:R69,T69)</f>
        <v>319340</v>
      </c>
      <c r="O69" s="121">
        <v>0</v>
      </c>
      <c r="P69" s="121">
        <v>0</v>
      </c>
      <c r="Q69" s="121">
        <v>26271</v>
      </c>
      <c r="R69" s="121">
        <v>293069</v>
      </c>
      <c r="S69" s="121">
        <v>249534</v>
      </c>
      <c r="T69" s="121">
        <v>0</v>
      </c>
      <c r="U69" s="121">
        <v>0</v>
      </c>
      <c r="V69" s="121">
        <f>+SUM(D69,M69)</f>
        <v>319340</v>
      </c>
      <c r="W69" s="121">
        <f>+SUM(E69,N69)</f>
        <v>319340</v>
      </c>
      <c r="X69" s="121">
        <f>+SUM(F69,O69)</f>
        <v>0</v>
      </c>
      <c r="Y69" s="121">
        <f>+SUM(G69,P69)</f>
        <v>0</v>
      </c>
      <c r="Z69" s="121">
        <f>+SUM(H69,Q69)</f>
        <v>26271</v>
      </c>
      <c r="AA69" s="121">
        <f>+SUM(I69,R69)</f>
        <v>293069</v>
      </c>
      <c r="AB69" s="121">
        <f>+SUM(J69,S69)</f>
        <v>249534</v>
      </c>
      <c r="AC69" s="121">
        <f>+SUM(K69,T69)</f>
        <v>0</v>
      </c>
      <c r="AD69" s="121">
        <f>+SUM(L69,U69)</f>
        <v>0</v>
      </c>
      <c r="AE69" s="209" t="s">
        <v>326</v>
      </c>
      <c r="AF69" s="208"/>
    </row>
    <row r="70" spans="1:32" s="136" customFormat="1" ht="13.5" customHeight="1" x14ac:dyDescent="0.15">
      <c r="A70" s="119" t="s">
        <v>14</v>
      </c>
      <c r="B70" s="120" t="s">
        <v>428</v>
      </c>
      <c r="C70" s="119" t="s">
        <v>429</v>
      </c>
      <c r="D70" s="121">
        <f>SUM(E70,+L70)</f>
        <v>0</v>
      </c>
      <c r="E70" s="121">
        <f>+SUM(F70:I70,K70)</f>
        <v>0</v>
      </c>
      <c r="F70" s="121">
        <v>0</v>
      </c>
      <c r="G70" s="121">
        <v>0</v>
      </c>
      <c r="H70" s="121">
        <v>0</v>
      </c>
      <c r="I70" s="121">
        <v>0</v>
      </c>
      <c r="J70" s="121">
        <v>0</v>
      </c>
      <c r="K70" s="121">
        <v>0</v>
      </c>
      <c r="L70" s="121">
        <v>0</v>
      </c>
      <c r="M70" s="121">
        <f>SUM(N70,+U70)</f>
        <v>285539</v>
      </c>
      <c r="N70" s="121">
        <f>+SUM(O70:R70,T70)</f>
        <v>224284</v>
      </c>
      <c r="O70" s="121">
        <v>0</v>
      </c>
      <c r="P70" s="121">
        <v>0</v>
      </c>
      <c r="Q70" s="121">
        <v>0</v>
      </c>
      <c r="R70" s="121">
        <v>224284</v>
      </c>
      <c r="S70" s="121">
        <v>121995</v>
      </c>
      <c r="T70" s="121">
        <v>0</v>
      </c>
      <c r="U70" s="121">
        <v>61255</v>
      </c>
      <c r="V70" s="121">
        <f>+SUM(D70,M70)</f>
        <v>285539</v>
      </c>
      <c r="W70" s="121">
        <f>+SUM(E70,N70)</f>
        <v>224284</v>
      </c>
      <c r="X70" s="121">
        <f>+SUM(F70,O70)</f>
        <v>0</v>
      </c>
      <c r="Y70" s="121">
        <f>+SUM(G70,P70)</f>
        <v>0</v>
      </c>
      <c r="Z70" s="121">
        <f>+SUM(H70,Q70)</f>
        <v>0</v>
      </c>
      <c r="AA70" s="121">
        <f>+SUM(I70,R70)</f>
        <v>224284</v>
      </c>
      <c r="AB70" s="121">
        <f>+SUM(J70,S70)</f>
        <v>121995</v>
      </c>
      <c r="AC70" s="121">
        <f>+SUM(K70,T70)</f>
        <v>0</v>
      </c>
      <c r="AD70" s="121">
        <f>+SUM(L70,U70)</f>
        <v>61255</v>
      </c>
      <c r="AE70" s="209" t="s">
        <v>326</v>
      </c>
      <c r="AF70" s="208"/>
    </row>
    <row r="71" spans="1:32" s="136" customFormat="1" ht="13.5" customHeight="1" x14ac:dyDescent="0.15">
      <c r="A71" s="119" t="s">
        <v>14</v>
      </c>
      <c r="B71" s="120" t="s">
        <v>416</v>
      </c>
      <c r="C71" s="119" t="s">
        <v>417</v>
      </c>
      <c r="D71" s="121">
        <f>SUM(E71,+L71)</f>
        <v>143200</v>
      </c>
      <c r="E71" s="121">
        <f>+SUM(F71:I71,K71)</f>
        <v>143200</v>
      </c>
      <c r="F71" s="121">
        <v>0</v>
      </c>
      <c r="G71" s="121">
        <v>0</v>
      </c>
      <c r="H71" s="121">
        <v>0</v>
      </c>
      <c r="I71" s="121">
        <v>143200</v>
      </c>
      <c r="J71" s="121">
        <v>359819</v>
      </c>
      <c r="K71" s="121">
        <v>0</v>
      </c>
      <c r="L71" s="121">
        <v>0</v>
      </c>
      <c r="M71" s="121">
        <f>SUM(N71,+U71)</f>
        <v>0</v>
      </c>
      <c r="N71" s="121">
        <f>+SUM(O71:R71,T71)</f>
        <v>0</v>
      </c>
      <c r="O71" s="121">
        <v>0</v>
      </c>
      <c r="P71" s="121">
        <v>0</v>
      </c>
      <c r="Q71" s="121">
        <v>0</v>
      </c>
      <c r="R71" s="121">
        <v>0</v>
      </c>
      <c r="S71" s="121">
        <v>0</v>
      </c>
      <c r="T71" s="121">
        <v>0</v>
      </c>
      <c r="U71" s="121">
        <v>0</v>
      </c>
      <c r="V71" s="121">
        <f>+SUM(D71,M71)</f>
        <v>143200</v>
      </c>
      <c r="W71" s="121">
        <f>+SUM(E71,N71)</f>
        <v>143200</v>
      </c>
      <c r="X71" s="121">
        <f>+SUM(F71,O71)</f>
        <v>0</v>
      </c>
      <c r="Y71" s="121">
        <f>+SUM(G71,P71)</f>
        <v>0</v>
      </c>
      <c r="Z71" s="121">
        <f>+SUM(H71,Q71)</f>
        <v>0</v>
      </c>
      <c r="AA71" s="121">
        <f>+SUM(I71,R71)</f>
        <v>143200</v>
      </c>
      <c r="AB71" s="121">
        <f>+SUM(J71,S71)</f>
        <v>359819</v>
      </c>
      <c r="AC71" s="121">
        <f>+SUM(K71,T71)</f>
        <v>0</v>
      </c>
      <c r="AD71" s="121">
        <f>+SUM(L71,U71)</f>
        <v>0</v>
      </c>
      <c r="AE71" s="209" t="s">
        <v>326</v>
      </c>
      <c r="AF71" s="208"/>
    </row>
    <row r="72" spans="1:32" s="136" customFormat="1" ht="13.5" customHeight="1" x14ac:dyDescent="0.15">
      <c r="A72" s="119" t="s">
        <v>14</v>
      </c>
      <c r="B72" s="120" t="s">
        <v>337</v>
      </c>
      <c r="C72" s="119" t="s">
        <v>338</v>
      </c>
      <c r="D72" s="121">
        <f>SUM(E72,+L72)</f>
        <v>45291</v>
      </c>
      <c r="E72" s="121">
        <f>+SUM(F72:I72,K72)</f>
        <v>17505</v>
      </c>
      <c r="F72" s="121">
        <v>0</v>
      </c>
      <c r="G72" s="121">
        <v>0</v>
      </c>
      <c r="H72" s="121">
        <v>0</v>
      </c>
      <c r="I72" s="121">
        <v>2313</v>
      </c>
      <c r="J72" s="121">
        <v>63724</v>
      </c>
      <c r="K72" s="121">
        <v>15192</v>
      </c>
      <c r="L72" s="121">
        <v>27786</v>
      </c>
      <c r="M72" s="121">
        <f>SUM(N72,+U72)</f>
        <v>0</v>
      </c>
      <c r="N72" s="121">
        <f>+SUM(O72:R72,T72)</f>
        <v>0</v>
      </c>
      <c r="O72" s="121">
        <v>0</v>
      </c>
      <c r="P72" s="121">
        <v>0</v>
      </c>
      <c r="Q72" s="121">
        <v>0</v>
      </c>
      <c r="R72" s="121">
        <v>0</v>
      </c>
      <c r="S72" s="121">
        <v>0</v>
      </c>
      <c r="T72" s="121">
        <v>0</v>
      </c>
      <c r="U72" s="121">
        <v>0</v>
      </c>
      <c r="V72" s="121">
        <f>+SUM(D72,M72)</f>
        <v>45291</v>
      </c>
      <c r="W72" s="121">
        <f>+SUM(E72,N72)</f>
        <v>17505</v>
      </c>
      <c r="X72" s="121">
        <f>+SUM(F72,O72)</f>
        <v>0</v>
      </c>
      <c r="Y72" s="121">
        <f>+SUM(G72,P72)</f>
        <v>0</v>
      </c>
      <c r="Z72" s="121">
        <f>+SUM(H72,Q72)</f>
        <v>0</v>
      </c>
      <c r="AA72" s="121">
        <f>+SUM(I72,R72)</f>
        <v>2313</v>
      </c>
      <c r="AB72" s="121">
        <f>+SUM(J72,S72)</f>
        <v>63724</v>
      </c>
      <c r="AC72" s="121">
        <f>+SUM(K72,T72)</f>
        <v>15192</v>
      </c>
      <c r="AD72" s="121">
        <f>+SUM(L72,U72)</f>
        <v>27786</v>
      </c>
      <c r="AE72" s="209" t="s">
        <v>326</v>
      </c>
      <c r="AF72" s="208"/>
    </row>
    <row r="73" spans="1:32" s="136" customFormat="1" ht="13.5" customHeight="1" x14ac:dyDescent="0.15">
      <c r="A73" s="119" t="s">
        <v>14</v>
      </c>
      <c r="B73" s="120" t="s">
        <v>347</v>
      </c>
      <c r="C73" s="119" t="s">
        <v>348</v>
      </c>
      <c r="D73" s="121">
        <f>SUM(E73,+L73)</f>
        <v>1130916</v>
      </c>
      <c r="E73" s="121">
        <f>+SUM(F73:I73,K73)</f>
        <v>1130916</v>
      </c>
      <c r="F73" s="121">
        <v>201586</v>
      </c>
      <c r="G73" s="121">
        <v>0</v>
      </c>
      <c r="H73" s="121">
        <v>180300</v>
      </c>
      <c r="I73" s="121">
        <v>636576</v>
      </c>
      <c r="J73" s="121">
        <v>904439</v>
      </c>
      <c r="K73" s="121">
        <v>112454</v>
      </c>
      <c r="L73" s="121">
        <v>0</v>
      </c>
      <c r="M73" s="121">
        <f>SUM(N73,+U73)</f>
        <v>202870</v>
      </c>
      <c r="N73" s="121">
        <f>+SUM(O73:R73,T73)</f>
        <v>202870</v>
      </c>
      <c r="O73" s="121">
        <v>0</v>
      </c>
      <c r="P73" s="121">
        <v>0</v>
      </c>
      <c r="Q73" s="121">
        <v>0</v>
      </c>
      <c r="R73" s="121">
        <v>202861</v>
      </c>
      <c r="S73" s="121">
        <v>0</v>
      </c>
      <c r="T73" s="121">
        <v>9</v>
      </c>
      <c r="U73" s="121">
        <v>0</v>
      </c>
      <c r="V73" s="121">
        <f>+SUM(D73,M73)</f>
        <v>1333786</v>
      </c>
      <c r="W73" s="121">
        <f>+SUM(E73,N73)</f>
        <v>1333786</v>
      </c>
      <c r="X73" s="121">
        <f>+SUM(F73,O73)</f>
        <v>201586</v>
      </c>
      <c r="Y73" s="121">
        <f>+SUM(G73,P73)</f>
        <v>0</v>
      </c>
      <c r="Z73" s="121">
        <f>+SUM(H73,Q73)</f>
        <v>180300</v>
      </c>
      <c r="AA73" s="121">
        <f>+SUM(I73,R73)</f>
        <v>839437</v>
      </c>
      <c r="AB73" s="121">
        <f>+SUM(J73,S73)</f>
        <v>904439</v>
      </c>
      <c r="AC73" s="121">
        <f>+SUM(K73,T73)</f>
        <v>112463</v>
      </c>
      <c r="AD73" s="121">
        <f>+SUM(L73,U73)</f>
        <v>0</v>
      </c>
      <c r="AE73" s="209" t="s">
        <v>326</v>
      </c>
      <c r="AF73" s="208"/>
    </row>
    <row r="74" spans="1:32" s="136" customFormat="1" ht="13.5" customHeight="1" x14ac:dyDescent="0.15">
      <c r="A74" s="119" t="s">
        <v>14</v>
      </c>
      <c r="B74" s="120" t="s">
        <v>359</v>
      </c>
      <c r="C74" s="119" t="s">
        <v>360</v>
      </c>
      <c r="D74" s="121">
        <f>SUM(E74,+L74)</f>
        <v>0</v>
      </c>
      <c r="E74" s="121">
        <f>+SUM(F74:I74,K74)</f>
        <v>0</v>
      </c>
      <c r="F74" s="121">
        <v>0</v>
      </c>
      <c r="G74" s="121">
        <v>0</v>
      </c>
      <c r="H74" s="121">
        <v>0</v>
      </c>
      <c r="I74" s="121">
        <v>0</v>
      </c>
      <c r="J74" s="121">
        <v>0</v>
      </c>
      <c r="K74" s="121">
        <v>0</v>
      </c>
      <c r="L74" s="121">
        <v>0</v>
      </c>
      <c r="M74" s="121">
        <f>SUM(N74,+U74)</f>
        <v>435520</v>
      </c>
      <c r="N74" s="121">
        <f>+SUM(O74:R74,T74)</f>
        <v>398136</v>
      </c>
      <c r="O74" s="121">
        <v>0</v>
      </c>
      <c r="P74" s="121">
        <v>0</v>
      </c>
      <c r="Q74" s="121">
        <v>0</v>
      </c>
      <c r="R74" s="121">
        <v>397619</v>
      </c>
      <c r="S74" s="121">
        <v>128449</v>
      </c>
      <c r="T74" s="121">
        <v>517</v>
      </c>
      <c r="U74" s="121">
        <v>37384</v>
      </c>
      <c r="V74" s="121">
        <f>+SUM(D74,M74)</f>
        <v>435520</v>
      </c>
      <c r="W74" s="121">
        <f>+SUM(E74,N74)</f>
        <v>398136</v>
      </c>
      <c r="X74" s="121">
        <f>+SUM(F74,O74)</f>
        <v>0</v>
      </c>
      <c r="Y74" s="121">
        <f>+SUM(G74,P74)</f>
        <v>0</v>
      </c>
      <c r="Z74" s="121">
        <f>+SUM(H74,Q74)</f>
        <v>0</v>
      </c>
      <c r="AA74" s="121">
        <f>+SUM(I74,R74)</f>
        <v>397619</v>
      </c>
      <c r="AB74" s="121">
        <f>+SUM(J74,S74)</f>
        <v>128449</v>
      </c>
      <c r="AC74" s="121">
        <f>+SUM(K74,T74)</f>
        <v>517</v>
      </c>
      <c r="AD74" s="121">
        <f>+SUM(L74,U74)</f>
        <v>37384</v>
      </c>
      <c r="AE74" s="209" t="s">
        <v>326</v>
      </c>
      <c r="AF74" s="208"/>
    </row>
    <row r="75" spans="1:32" s="136" customFormat="1" ht="13.5" customHeight="1" x14ac:dyDescent="0.15">
      <c r="A75" s="119" t="s">
        <v>14</v>
      </c>
      <c r="B75" s="120" t="s">
        <v>420</v>
      </c>
      <c r="C75" s="119" t="s">
        <v>421</v>
      </c>
      <c r="D75" s="121">
        <f>SUM(E75,+L75)</f>
        <v>449909</v>
      </c>
      <c r="E75" s="121">
        <f>+SUM(F75:I75,K75)</f>
        <v>329540</v>
      </c>
      <c r="F75" s="121">
        <v>621</v>
      </c>
      <c r="G75" s="121">
        <v>0</v>
      </c>
      <c r="H75" s="121">
        <v>0</v>
      </c>
      <c r="I75" s="121">
        <v>320416</v>
      </c>
      <c r="J75" s="121">
        <v>1182603</v>
      </c>
      <c r="K75" s="121">
        <v>8503</v>
      </c>
      <c r="L75" s="121">
        <v>120369</v>
      </c>
      <c r="M75" s="121">
        <f>SUM(N75,+U75)</f>
        <v>174358</v>
      </c>
      <c r="N75" s="121">
        <f>+SUM(O75:R75,T75)</f>
        <v>159503</v>
      </c>
      <c r="O75" s="121">
        <v>0</v>
      </c>
      <c r="P75" s="121">
        <v>0</v>
      </c>
      <c r="Q75" s="121">
        <v>0</v>
      </c>
      <c r="R75" s="121">
        <v>159503</v>
      </c>
      <c r="S75" s="121">
        <v>122052</v>
      </c>
      <c r="T75" s="121">
        <v>0</v>
      </c>
      <c r="U75" s="121">
        <v>14855</v>
      </c>
      <c r="V75" s="121">
        <f>+SUM(D75,M75)</f>
        <v>624267</v>
      </c>
      <c r="W75" s="121">
        <f>+SUM(E75,N75)</f>
        <v>489043</v>
      </c>
      <c r="X75" s="121">
        <f>+SUM(F75,O75)</f>
        <v>621</v>
      </c>
      <c r="Y75" s="121">
        <f>+SUM(G75,P75)</f>
        <v>0</v>
      </c>
      <c r="Z75" s="121">
        <f>+SUM(H75,Q75)</f>
        <v>0</v>
      </c>
      <c r="AA75" s="121">
        <f>+SUM(I75,R75)</f>
        <v>479919</v>
      </c>
      <c r="AB75" s="121">
        <f>+SUM(J75,S75)</f>
        <v>1304655</v>
      </c>
      <c r="AC75" s="121">
        <f>+SUM(K75,T75)</f>
        <v>8503</v>
      </c>
      <c r="AD75" s="121">
        <f>+SUM(L75,U75)</f>
        <v>135224</v>
      </c>
      <c r="AE75" s="209" t="s">
        <v>326</v>
      </c>
      <c r="AF75" s="208"/>
    </row>
    <row r="76" spans="1:32" s="136" customFormat="1" ht="13.5" customHeight="1" x14ac:dyDescent="0.15">
      <c r="A76" s="119" t="s">
        <v>14</v>
      </c>
      <c r="B76" s="120" t="s">
        <v>329</v>
      </c>
      <c r="C76" s="119" t="s">
        <v>367</v>
      </c>
      <c r="D76" s="121">
        <f>SUM(E76,+L76)</f>
        <v>2275616</v>
      </c>
      <c r="E76" s="121">
        <f>+SUM(F76:I76,K76)</f>
        <v>2275616</v>
      </c>
      <c r="F76" s="121">
        <v>2275616</v>
      </c>
      <c r="G76" s="121">
        <v>0</v>
      </c>
      <c r="H76" s="121">
        <v>0</v>
      </c>
      <c r="I76" s="121">
        <v>0</v>
      </c>
      <c r="J76" s="121">
        <v>3809741</v>
      </c>
      <c r="K76" s="121">
        <v>0</v>
      </c>
      <c r="L76" s="121">
        <v>0</v>
      </c>
      <c r="M76" s="121">
        <f>SUM(N76,+U76)</f>
        <v>0</v>
      </c>
      <c r="N76" s="121">
        <f>+SUM(O76:R76,T76)</f>
        <v>0</v>
      </c>
      <c r="O76" s="121">
        <v>0</v>
      </c>
      <c r="P76" s="121">
        <v>0</v>
      </c>
      <c r="Q76" s="121">
        <v>0</v>
      </c>
      <c r="R76" s="121">
        <v>0</v>
      </c>
      <c r="S76" s="121">
        <v>0</v>
      </c>
      <c r="T76" s="121">
        <v>0</v>
      </c>
      <c r="U76" s="121">
        <v>0</v>
      </c>
      <c r="V76" s="121">
        <f>+SUM(D76,M76)</f>
        <v>2275616</v>
      </c>
      <c r="W76" s="121">
        <f>+SUM(E76,N76)</f>
        <v>2275616</v>
      </c>
      <c r="X76" s="121">
        <f>+SUM(F76,O76)</f>
        <v>2275616</v>
      </c>
      <c r="Y76" s="121">
        <f>+SUM(G76,P76)</f>
        <v>0</v>
      </c>
      <c r="Z76" s="121">
        <f>+SUM(H76,Q76)</f>
        <v>0</v>
      </c>
      <c r="AA76" s="121">
        <f>+SUM(I76,R76)</f>
        <v>0</v>
      </c>
      <c r="AB76" s="121">
        <f>+SUM(J76,S76)</f>
        <v>3809741</v>
      </c>
      <c r="AC76" s="121">
        <f>+SUM(K76,T76)</f>
        <v>0</v>
      </c>
      <c r="AD76" s="121">
        <f>+SUM(L76,U76)</f>
        <v>0</v>
      </c>
      <c r="AE76" s="209" t="s">
        <v>326</v>
      </c>
      <c r="AF76" s="208"/>
    </row>
    <row r="77" spans="1:32" s="136" customFormat="1" ht="13.5" customHeight="1" x14ac:dyDescent="0.15">
      <c r="A77" s="119" t="s">
        <v>14</v>
      </c>
      <c r="B77" s="120" t="s">
        <v>402</v>
      </c>
      <c r="C77" s="119" t="s">
        <v>403</v>
      </c>
      <c r="D77" s="121">
        <f>SUM(E77,+L77)</f>
        <v>543662</v>
      </c>
      <c r="E77" s="121">
        <f>+SUM(F77:I77,K77)</f>
        <v>386166</v>
      </c>
      <c r="F77" s="121">
        <v>32619</v>
      </c>
      <c r="G77" s="121">
        <v>0</v>
      </c>
      <c r="H77" s="121">
        <v>0</v>
      </c>
      <c r="I77" s="121">
        <v>353547</v>
      </c>
      <c r="J77" s="121">
        <v>1307370</v>
      </c>
      <c r="K77" s="121">
        <v>0</v>
      </c>
      <c r="L77" s="121">
        <v>157496</v>
      </c>
      <c r="M77" s="121">
        <f>SUM(N77,+U77)</f>
        <v>0</v>
      </c>
      <c r="N77" s="121">
        <f>+SUM(O77:R77,T77)</f>
        <v>0</v>
      </c>
      <c r="O77" s="121">
        <v>0</v>
      </c>
      <c r="P77" s="121">
        <v>0</v>
      </c>
      <c r="Q77" s="121">
        <v>0</v>
      </c>
      <c r="R77" s="121">
        <v>0</v>
      </c>
      <c r="S77" s="121">
        <v>0</v>
      </c>
      <c r="T77" s="121">
        <v>0</v>
      </c>
      <c r="U77" s="121">
        <v>0</v>
      </c>
      <c r="V77" s="121">
        <f>+SUM(D77,M77)</f>
        <v>543662</v>
      </c>
      <c r="W77" s="121">
        <f>+SUM(E77,N77)</f>
        <v>386166</v>
      </c>
      <c r="X77" s="121">
        <f>+SUM(F77,O77)</f>
        <v>32619</v>
      </c>
      <c r="Y77" s="121">
        <f>+SUM(G77,P77)</f>
        <v>0</v>
      </c>
      <c r="Z77" s="121">
        <f>+SUM(H77,Q77)</f>
        <v>0</v>
      </c>
      <c r="AA77" s="121">
        <f>+SUM(I77,R77)</f>
        <v>353547</v>
      </c>
      <c r="AB77" s="121">
        <f>+SUM(J77,S77)</f>
        <v>1307370</v>
      </c>
      <c r="AC77" s="121">
        <f>+SUM(K77,T77)</f>
        <v>0</v>
      </c>
      <c r="AD77" s="121">
        <f>+SUM(L77,U77)</f>
        <v>157496</v>
      </c>
      <c r="AE77" s="209" t="s">
        <v>326</v>
      </c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77">
    <sortCondition ref="A8:A77"/>
    <sortCondition ref="B8:B77"/>
    <sortCondition ref="C8:C77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&amp;L廃棄物処理事業経費（市区町村及び一部事務組合・広域連合の合計）【歳入】（令和1年度実績）</oddHeader>
  </headerFooter>
  <colBreaks count="2" manualBreakCount="2">
    <brk id="12" min="1" max="76" man="1"/>
    <brk id="21" min="1" max="7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千葉県</v>
      </c>
      <c r="B7" s="139" t="str">
        <f>'廃棄物事業経費（市町村）'!B7</f>
        <v>12000</v>
      </c>
      <c r="C7" s="138" t="s">
        <v>275</v>
      </c>
      <c r="D7" s="140">
        <f>+SUM(E7,J7)</f>
        <v>20410453</v>
      </c>
      <c r="E7" s="140">
        <f>+SUM(F7:I7)</f>
        <v>20265451</v>
      </c>
      <c r="F7" s="140">
        <f t="shared" ref="F7:K7" si="0">SUM(F$8:F$257)</f>
        <v>173288</v>
      </c>
      <c r="G7" s="140">
        <f t="shared" si="0"/>
        <v>18890588</v>
      </c>
      <c r="H7" s="140">
        <f t="shared" si="0"/>
        <v>1115959</v>
      </c>
      <c r="I7" s="140">
        <f t="shared" si="0"/>
        <v>85616</v>
      </c>
      <c r="J7" s="140">
        <f t="shared" si="0"/>
        <v>145002</v>
      </c>
      <c r="K7" s="140">
        <f t="shared" si="0"/>
        <v>4195156</v>
      </c>
      <c r="L7" s="140">
        <f>+SUM(M7,R7,V7,W7,AC7)</f>
        <v>78232950</v>
      </c>
      <c r="M7" s="140">
        <f>+SUM(N7:Q7)</f>
        <v>11592942</v>
      </c>
      <c r="N7" s="140">
        <f>SUM(N$8:N$257)</f>
        <v>6390357</v>
      </c>
      <c r="O7" s="140">
        <f>SUM(O$8:O$257)</f>
        <v>3071780</v>
      </c>
      <c r="P7" s="140">
        <f>SUM(P$8:P$257)</f>
        <v>1972840</v>
      </c>
      <c r="Q7" s="140">
        <f>SUM(Q$8:Q$257)</f>
        <v>157965</v>
      </c>
      <c r="R7" s="140">
        <f>+SUM(S7:U7)</f>
        <v>11917189</v>
      </c>
      <c r="S7" s="140">
        <f>SUM(S$8:S$257)</f>
        <v>1858065</v>
      </c>
      <c r="T7" s="140">
        <f>SUM(T$8:T$257)</f>
        <v>8543282</v>
      </c>
      <c r="U7" s="140">
        <f>SUM(U$8:U$257)</f>
        <v>1515842</v>
      </c>
      <c r="V7" s="140">
        <f>SUM(V$8:V$257)</f>
        <v>120649</v>
      </c>
      <c r="W7" s="140">
        <f>+SUM(X7:AA7)</f>
        <v>54547605</v>
      </c>
      <c r="X7" s="140">
        <f t="shared" ref="X7:AD7" si="1">SUM(X$8:X$257)</f>
        <v>18962276</v>
      </c>
      <c r="Y7" s="140">
        <f t="shared" si="1"/>
        <v>28403921</v>
      </c>
      <c r="Z7" s="140">
        <f t="shared" si="1"/>
        <v>4438340</v>
      </c>
      <c r="AA7" s="140">
        <f t="shared" si="1"/>
        <v>2743068</v>
      </c>
      <c r="AB7" s="140">
        <f t="shared" si="1"/>
        <v>7793111</v>
      </c>
      <c r="AC7" s="140">
        <f t="shared" si="1"/>
        <v>54565</v>
      </c>
      <c r="AD7" s="140">
        <f t="shared" si="1"/>
        <v>2865627</v>
      </c>
      <c r="AE7" s="140">
        <f>+SUM(D7,L7,AD7)</f>
        <v>101509030</v>
      </c>
      <c r="AF7" s="140">
        <f>+SUM(AG7,AL7)</f>
        <v>627767</v>
      </c>
      <c r="AG7" s="140">
        <f>+SUM(AH7:AK7)</f>
        <v>605201</v>
      </c>
      <c r="AH7" s="140">
        <f t="shared" ref="AH7:AM7" si="2">SUM(AH$8:AH$257)</f>
        <v>0</v>
      </c>
      <c r="AI7" s="140">
        <f t="shared" si="2"/>
        <v>605157</v>
      </c>
      <c r="AJ7" s="140">
        <f t="shared" si="2"/>
        <v>44</v>
      </c>
      <c r="AK7" s="140">
        <f t="shared" si="2"/>
        <v>0</v>
      </c>
      <c r="AL7" s="140">
        <f t="shared" si="2"/>
        <v>22566</v>
      </c>
      <c r="AM7" s="140">
        <f t="shared" si="2"/>
        <v>5956</v>
      </c>
      <c r="AN7" s="140">
        <f>+SUM(AO7,AT7,AX7,AY7,BE7)</f>
        <v>8120728</v>
      </c>
      <c r="AO7" s="140">
        <f>+SUM(AP7:AS7)</f>
        <v>1482978</v>
      </c>
      <c r="AP7" s="140">
        <f>SUM(AP$8:AP$257)</f>
        <v>1049983</v>
      </c>
      <c r="AQ7" s="140">
        <f>SUM(AQ$8:AQ$257)</f>
        <v>173348</v>
      </c>
      <c r="AR7" s="140">
        <f>SUM(AR$8:AR$257)</f>
        <v>259647</v>
      </c>
      <c r="AS7" s="140">
        <f>SUM(AS$8:AS$257)</f>
        <v>0</v>
      </c>
      <c r="AT7" s="140">
        <f>+SUM(AU7:AW7)</f>
        <v>2524105</v>
      </c>
      <c r="AU7" s="140">
        <f>SUM(AU$8:AU$257)</f>
        <v>90760</v>
      </c>
      <c r="AV7" s="140">
        <f>SUM(AV$8:AV$257)</f>
        <v>2325464</v>
      </c>
      <c r="AW7" s="140">
        <f>SUM(AW$8:AW$257)</f>
        <v>107881</v>
      </c>
      <c r="AX7" s="140">
        <f>SUM(AX$8:AX$257)</f>
        <v>9694</v>
      </c>
      <c r="AY7" s="140">
        <f>+SUM(AZ7:BC7)</f>
        <v>4083012</v>
      </c>
      <c r="AZ7" s="140">
        <f t="shared" ref="AZ7:BF7" si="3">SUM(AZ$8:AZ$257)</f>
        <v>1192539</v>
      </c>
      <c r="BA7" s="140">
        <f t="shared" si="3"/>
        <v>2468639</v>
      </c>
      <c r="BB7" s="140">
        <f t="shared" si="3"/>
        <v>151480</v>
      </c>
      <c r="BC7" s="140">
        <f t="shared" si="3"/>
        <v>270354</v>
      </c>
      <c r="BD7" s="140">
        <f t="shared" si="3"/>
        <v>1454559</v>
      </c>
      <c r="BE7" s="140">
        <f t="shared" si="3"/>
        <v>20939</v>
      </c>
      <c r="BF7" s="140">
        <f t="shared" si="3"/>
        <v>256893</v>
      </c>
      <c r="BG7" s="140">
        <f>+SUM(BF7,AN7,AF7)</f>
        <v>9005388</v>
      </c>
      <c r="BH7" s="140">
        <f t="shared" ref="BH7:CI7" si="4">SUM(D7,AF7)</f>
        <v>21038220</v>
      </c>
      <c r="BI7" s="140">
        <f t="shared" si="4"/>
        <v>20870652</v>
      </c>
      <c r="BJ7" s="140">
        <f t="shared" si="4"/>
        <v>173288</v>
      </c>
      <c r="BK7" s="140">
        <f t="shared" si="4"/>
        <v>19495745</v>
      </c>
      <c r="BL7" s="140">
        <f t="shared" si="4"/>
        <v>1116003</v>
      </c>
      <c r="BM7" s="140">
        <f t="shared" si="4"/>
        <v>85616</v>
      </c>
      <c r="BN7" s="140">
        <f t="shared" si="4"/>
        <v>167568</v>
      </c>
      <c r="BO7" s="140">
        <f t="shared" si="4"/>
        <v>4201112</v>
      </c>
      <c r="BP7" s="140">
        <f t="shared" si="4"/>
        <v>86353678</v>
      </c>
      <c r="BQ7" s="140">
        <f t="shared" si="4"/>
        <v>13075920</v>
      </c>
      <c r="BR7" s="140">
        <f t="shared" si="4"/>
        <v>7440340</v>
      </c>
      <c r="BS7" s="140">
        <f t="shared" si="4"/>
        <v>3245128</v>
      </c>
      <c r="BT7" s="140">
        <f t="shared" si="4"/>
        <v>2232487</v>
      </c>
      <c r="BU7" s="140">
        <f t="shared" si="4"/>
        <v>157965</v>
      </c>
      <c r="BV7" s="140">
        <f t="shared" si="4"/>
        <v>14441294</v>
      </c>
      <c r="BW7" s="140">
        <f t="shared" si="4"/>
        <v>1948825</v>
      </c>
      <c r="BX7" s="140">
        <f t="shared" si="4"/>
        <v>10868746</v>
      </c>
      <c r="BY7" s="140">
        <f t="shared" si="4"/>
        <v>1623723</v>
      </c>
      <c r="BZ7" s="140">
        <f t="shared" si="4"/>
        <v>130343</v>
      </c>
      <c r="CA7" s="140">
        <f t="shared" si="4"/>
        <v>58630617</v>
      </c>
      <c r="CB7" s="140">
        <f t="shared" si="4"/>
        <v>20154815</v>
      </c>
      <c r="CC7" s="140">
        <f t="shared" si="4"/>
        <v>30872560</v>
      </c>
      <c r="CD7" s="140">
        <f t="shared" si="4"/>
        <v>4589820</v>
      </c>
      <c r="CE7" s="140">
        <f t="shared" si="4"/>
        <v>3013422</v>
      </c>
      <c r="CF7" s="140">
        <f t="shared" si="4"/>
        <v>9247670</v>
      </c>
      <c r="CG7" s="140">
        <f t="shared" si="4"/>
        <v>75504</v>
      </c>
      <c r="CH7" s="140">
        <f t="shared" si="4"/>
        <v>3122520</v>
      </c>
      <c r="CI7" s="140">
        <f t="shared" si="4"/>
        <v>110514418</v>
      </c>
    </row>
    <row r="8" spans="1:87" s="136" customFormat="1" ht="13.5" customHeight="1" x14ac:dyDescent="0.15">
      <c r="A8" s="119" t="s">
        <v>14</v>
      </c>
      <c r="B8" s="120" t="s">
        <v>324</v>
      </c>
      <c r="C8" s="119" t="s">
        <v>325</v>
      </c>
      <c r="D8" s="121">
        <f>+SUM(E8,J8)</f>
        <v>154388</v>
      </c>
      <c r="E8" s="121">
        <f>+SUM(F8:I8)</f>
        <v>93482</v>
      </c>
      <c r="F8" s="121">
        <v>0</v>
      </c>
      <c r="G8" s="121">
        <v>0</v>
      </c>
      <c r="H8" s="121">
        <v>52199</v>
      </c>
      <c r="I8" s="121">
        <v>41283</v>
      </c>
      <c r="J8" s="121">
        <v>60906</v>
      </c>
      <c r="K8" s="121">
        <v>0</v>
      </c>
      <c r="L8" s="121">
        <f>+SUM(M8,R8,V8,W8,AC8)</f>
        <v>13245400</v>
      </c>
      <c r="M8" s="121">
        <f>+SUM(N8:Q8)</f>
        <v>1107114</v>
      </c>
      <c r="N8" s="121">
        <v>1107114</v>
      </c>
      <c r="O8" s="121">
        <v>0</v>
      </c>
      <c r="P8" s="121">
        <v>0</v>
      </c>
      <c r="Q8" s="121">
        <v>0</v>
      </c>
      <c r="R8" s="121">
        <f>+SUM(S8:U8)</f>
        <v>1578735</v>
      </c>
      <c r="S8" s="121">
        <v>695501</v>
      </c>
      <c r="T8" s="121">
        <v>682662</v>
      </c>
      <c r="U8" s="121">
        <v>200572</v>
      </c>
      <c r="V8" s="121">
        <v>0</v>
      </c>
      <c r="W8" s="121">
        <f>+SUM(X8:AA8)</f>
        <v>10559551</v>
      </c>
      <c r="X8" s="121">
        <v>3354847</v>
      </c>
      <c r="Y8" s="121">
        <v>4454050</v>
      </c>
      <c r="Z8" s="121">
        <v>484754</v>
      </c>
      <c r="AA8" s="121">
        <v>2265900</v>
      </c>
      <c r="AB8" s="121">
        <v>0</v>
      </c>
      <c r="AC8" s="121">
        <v>0</v>
      </c>
      <c r="AD8" s="121">
        <v>15582</v>
      </c>
      <c r="AE8" s="121">
        <f>+SUM(D8,L8,AD8)</f>
        <v>13415370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299532</v>
      </c>
      <c r="AO8" s="121">
        <f>+SUM(AP8:AS8)</f>
        <v>32090</v>
      </c>
      <c r="AP8" s="121">
        <v>32090</v>
      </c>
      <c r="AQ8" s="121">
        <v>0</v>
      </c>
      <c r="AR8" s="121">
        <v>0</v>
      </c>
      <c r="AS8" s="121">
        <v>0</v>
      </c>
      <c r="AT8" s="121">
        <f>+SUM(AU8:AW8)</f>
        <v>121468</v>
      </c>
      <c r="AU8" s="121">
        <v>37488</v>
      </c>
      <c r="AV8" s="121">
        <v>6021</v>
      </c>
      <c r="AW8" s="121">
        <v>77959</v>
      </c>
      <c r="AX8" s="121">
        <v>0</v>
      </c>
      <c r="AY8" s="121">
        <f>+SUM(AZ8:BC8)</f>
        <v>145974</v>
      </c>
      <c r="AZ8" s="121">
        <v>8502</v>
      </c>
      <c r="BA8" s="121">
        <v>60168</v>
      </c>
      <c r="BB8" s="121">
        <v>0</v>
      </c>
      <c r="BC8" s="121">
        <v>77304</v>
      </c>
      <c r="BD8" s="121">
        <v>0</v>
      </c>
      <c r="BE8" s="121">
        <v>0</v>
      </c>
      <c r="BF8" s="121">
        <v>0</v>
      </c>
      <c r="BG8" s="121">
        <f>+SUM(BF8,AN8,AF8)</f>
        <v>299532</v>
      </c>
      <c r="BH8" s="121">
        <f>SUM(D8,AF8)</f>
        <v>154388</v>
      </c>
      <c r="BI8" s="121">
        <f>SUM(E8,AG8)</f>
        <v>93482</v>
      </c>
      <c r="BJ8" s="121">
        <f>SUM(F8,AH8)</f>
        <v>0</v>
      </c>
      <c r="BK8" s="121">
        <f>SUM(G8,AI8)</f>
        <v>0</v>
      </c>
      <c r="BL8" s="121">
        <f>SUM(H8,AJ8)</f>
        <v>52199</v>
      </c>
      <c r="BM8" s="121">
        <f>SUM(I8,AK8)</f>
        <v>41283</v>
      </c>
      <c r="BN8" s="121">
        <f>SUM(J8,AL8)</f>
        <v>60906</v>
      </c>
      <c r="BO8" s="121">
        <f>SUM(K8,AM8)</f>
        <v>0</v>
      </c>
      <c r="BP8" s="121">
        <f>SUM(L8,AN8)</f>
        <v>13544932</v>
      </c>
      <c r="BQ8" s="121">
        <f>SUM(M8,AO8)</f>
        <v>1139204</v>
      </c>
      <c r="BR8" s="121">
        <f>SUM(N8,AP8)</f>
        <v>1139204</v>
      </c>
      <c r="BS8" s="121">
        <f>SUM(O8,AQ8)</f>
        <v>0</v>
      </c>
      <c r="BT8" s="121">
        <f>SUM(P8,AR8)</f>
        <v>0</v>
      </c>
      <c r="BU8" s="121">
        <f>SUM(Q8,AS8)</f>
        <v>0</v>
      </c>
      <c r="BV8" s="121">
        <f>SUM(R8,AT8)</f>
        <v>1700203</v>
      </c>
      <c r="BW8" s="121">
        <f>SUM(S8,AU8)</f>
        <v>732989</v>
      </c>
      <c r="BX8" s="121">
        <f>SUM(T8,AV8)</f>
        <v>688683</v>
      </c>
      <c r="BY8" s="121">
        <f>SUM(U8,AW8)</f>
        <v>278531</v>
      </c>
      <c r="BZ8" s="121">
        <f>SUM(V8,AX8)</f>
        <v>0</v>
      </c>
      <c r="CA8" s="121">
        <f>SUM(W8,AY8)</f>
        <v>10705525</v>
      </c>
      <c r="CB8" s="121">
        <f>SUM(X8,AZ8)</f>
        <v>3363349</v>
      </c>
      <c r="CC8" s="121">
        <f>SUM(Y8,BA8)</f>
        <v>4514218</v>
      </c>
      <c r="CD8" s="121">
        <f>SUM(Z8,BB8)</f>
        <v>484754</v>
      </c>
      <c r="CE8" s="121">
        <f>SUM(AA8,BC8)</f>
        <v>2343204</v>
      </c>
      <c r="CF8" s="121">
        <f>SUM(AB8,BD8)</f>
        <v>0</v>
      </c>
      <c r="CG8" s="121">
        <f>SUM(AC8,BE8)</f>
        <v>0</v>
      </c>
      <c r="CH8" s="121">
        <f>SUM(AD8,BF8)</f>
        <v>15582</v>
      </c>
      <c r="CI8" s="121">
        <f>SUM(AE8,BG8)</f>
        <v>13714902</v>
      </c>
    </row>
    <row r="9" spans="1:87" s="136" customFormat="1" ht="13.5" customHeight="1" x14ac:dyDescent="0.15">
      <c r="A9" s="119" t="s">
        <v>14</v>
      </c>
      <c r="B9" s="120" t="s">
        <v>327</v>
      </c>
      <c r="C9" s="119" t="s">
        <v>328</v>
      </c>
      <c r="D9" s="121">
        <f>+SUM(E9,J9)</f>
        <v>34868</v>
      </c>
      <c r="E9" s="121">
        <f>+SUM(F9:I9)</f>
        <v>34868</v>
      </c>
      <c r="F9" s="121">
        <v>0</v>
      </c>
      <c r="G9" s="121">
        <v>32712</v>
      </c>
      <c r="H9" s="121">
        <v>2156</v>
      </c>
      <c r="I9" s="121">
        <v>0</v>
      </c>
      <c r="J9" s="121">
        <v>0</v>
      </c>
      <c r="K9" s="121">
        <v>1494845</v>
      </c>
      <c r="L9" s="121">
        <f>+SUM(M9,R9,V9,W9,AC9)</f>
        <v>680584</v>
      </c>
      <c r="M9" s="121">
        <f>+SUM(N9:Q9)</f>
        <v>113806</v>
      </c>
      <c r="N9" s="121">
        <v>75103</v>
      </c>
      <c r="O9" s="121">
        <v>2406</v>
      </c>
      <c r="P9" s="121">
        <v>23606</v>
      </c>
      <c r="Q9" s="121">
        <v>12691</v>
      </c>
      <c r="R9" s="121">
        <f>+SUM(S9:U9)</f>
        <v>177210</v>
      </c>
      <c r="S9" s="121">
        <v>22815</v>
      </c>
      <c r="T9" s="121">
        <v>143416</v>
      </c>
      <c r="U9" s="121">
        <v>10979</v>
      </c>
      <c r="V9" s="121">
        <v>0</v>
      </c>
      <c r="W9" s="121">
        <f>+SUM(X9:AA9)</f>
        <v>383059</v>
      </c>
      <c r="X9" s="121">
        <v>145199</v>
      </c>
      <c r="Y9" s="121">
        <v>235781</v>
      </c>
      <c r="Z9" s="121">
        <v>1833</v>
      </c>
      <c r="AA9" s="121">
        <v>246</v>
      </c>
      <c r="AB9" s="121">
        <v>0</v>
      </c>
      <c r="AC9" s="121">
        <v>6509</v>
      </c>
      <c r="AD9" s="121">
        <v>6318</v>
      </c>
      <c r="AE9" s="121">
        <f>+SUM(D9,L9,AD9)</f>
        <v>721770</v>
      </c>
      <c r="AF9" s="121">
        <f>+SUM(AG9,AL9)</f>
        <v>492652</v>
      </c>
      <c r="AG9" s="121">
        <f>+SUM(AH9:AK9)</f>
        <v>492652</v>
      </c>
      <c r="AH9" s="121">
        <v>0</v>
      </c>
      <c r="AI9" s="121">
        <v>492608</v>
      </c>
      <c r="AJ9" s="121">
        <v>44</v>
      </c>
      <c r="AK9" s="121">
        <v>0</v>
      </c>
      <c r="AL9" s="121">
        <v>0</v>
      </c>
      <c r="AM9" s="121">
        <v>0</v>
      </c>
      <c r="AN9" s="121">
        <f>+SUM(AO9,AT9,AX9,AY9,BE9)</f>
        <v>135718</v>
      </c>
      <c r="AO9" s="121">
        <f>+SUM(AP9:AS9)</f>
        <v>18816</v>
      </c>
      <c r="AP9" s="121">
        <v>9517</v>
      </c>
      <c r="AQ9" s="121">
        <v>0</v>
      </c>
      <c r="AR9" s="121">
        <v>9299</v>
      </c>
      <c r="AS9" s="121">
        <v>0</v>
      </c>
      <c r="AT9" s="121">
        <f>+SUM(AU9:AW9)</f>
        <v>66769</v>
      </c>
      <c r="AU9" s="121">
        <v>0</v>
      </c>
      <c r="AV9" s="121">
        <v>66545</v>
      </c>
      <c r="AW9" s="121">
        <v>224</v>
      </c>
      <c r="AX9" s="121">
        <v>0</v>
      </c>
      <c r="AY9" s="121">
        <f>+SUM(AZ9:BC9)</f>
        <v>49064</v>
      </c>
      <c r="AZ9" s="121">
        <v>0</v>
      </c>
      <c r="BA9" s="121">
        <v>49022</v>
      </c>
      <c r="BB9" s="121">
        <v>37</v>
      </c>
      <c r="BC9" s="121">
        <v>5</v>
      </c>
      <c r="BD9" s="121">
        <v>0</v>
      </c>
      <c r="BE9" s="121">
        <v>1069</v>
      </c>
      <c r="BF9" s="121">
        <v>0</v>
      </c>
      <c r="BG9" s="121">
        <f>+SUM(BF9,AN9,AF9)</f>
        <v>628370</v>
      </c>
      <c r="BH9" s="121">
        <f>SUM(D9,AF9)</f>
        <v>527520</v>
      </c>
      <c r="BI9" s="121">
        <f>SUM(E9,AG9)</f>
        <v>527520</v>
      </c>
      <c r="BJ9" s="121">
        <f>SUM(F9,AH9)</f>
        <v>0</v>
      </c>
      <c r="BK9" s="121">
        <f>SUM(G9,AI9)</f>
        <v>525320</v>
      </c>
      <c r="BL9" s="121">
        <f>SUM(H9,AJ9)</f>
        <v>2200</v>
      </c>
      <c r="BM9" s="121">
        <f>SUM(I9,AK9)</f>
        <v>0</v>
      </c>
      <c r="BN9" s="121">
        <f>SUM(J9,AL9)</f>
        <v>0</v>
      </c>
      <c r="BO9" s="121">
        <f>SUM(K9,AM9)</f>
        <v>1494845</v>
      </c>
      <c r="BP9" s="121">
        <f>SUM(L9,AN9)</f>
        <v>816302</v>
      </c>
      <c r="BQ9" s="121">
        <f>SUM(M9,AO9)</f>
        <v>132622</v>
      </c>
      <c r="BR9" s="121">
        <f>SUM(N9,AP9)</f>
        <v>84620</v>
      </c>
      <c r="BS9" s="121">
        <f>SUM(O9,AQ9)</f>
        <v>2406</v>
      </c>
      <c r="BT9" s="121">
        <f>SUM(P9,AR9)</f>
        <v>32905</v>
      </c>
      <c r="BU9" s="121">
        <f>SUM(Q9,AS9)</f>
        <v>12691</v>
      </c>
      <c r="BV9" s="121">
        <f>SUM(R9,AT9)</f>
        <v>243979</v>
      </c>
      <c r="BW9" s="121">
        <f>SUM(S9,AU9)</f>
        <v>22815</v>
      </c>
      <c r="BX9" s="121">
        <f>SUM(T9,AV9)</f>
        <v>209961</v>
      </c>
      <c r="BY9" s="121">
        <f>SUM(U9,AW9)</f>
        <v>11203</v>
      </c>
      <c r="BZ9" s="121">
        <f>SUM(V9,AX9)</f>
        <v>0</v>
      </c>
      <c r="CA9" s="121">
        <f>SUM(W9,AY9)</f>
        <v>432123</v>
      </c>
      <c r="CB9" s="121">
        <f>SUM(X9,AZ9)</f>
        <v>145199</v>
      </c>
      <c r="CC9" s="121">
        <f>SUM(Y9,BA9)</f>
        <v>284803</v>
      </c>
      <c r="CD9" s="121">
        <f>SUM(Z9,BB9)</f>
        <v>1870</v>
      </c>
      <c r="CE9" s="121">
        <f>SUM(AA9,BC9)</f>
        <v>251</v>
      </c>
      <c r="CF9" s="121">
        <f>SUM(AB9,BD9)</f>
        <v>0</v>
      </c>
      <c r="CG9" s="121">
        <f>SUM(AC9,BE9)</f>
        <v>7578</v>
      </c>
      <c r="CH9" s="121">
        <f>SUM(AD9,BF9)</f>
        <v>6318</v>
      </c>
      <c r="CI9" s="121">
        <f>SUM(AE9,BG9)</f>
        <v>1350140</v>
      </c>
    </row>
    <row r="10" spans="1:87" s="136" customFormat="1" ht="13.5" customHeight="1" x14ac:dyDescent="0.15">
      <c r="A10" s="119" t="s">
        <v>14</v>
      </c>
      <c r="B10" s="120" t="s">
        <v>331</v>
      </c>
      <c r="C10" s="119" t="s">
        <v>332</v>
      </c>
      <c r="D10" s="121">
        <f>+SUM(E10,J10)</f>
        <v>27578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27578</v>
      </c>
      <c r="K10" s="121">
        <v>0</v>
      </c>
      <c r="L10" s="121">
        <f>+SUM(M10,R10,V10,W10,AC10)</f>
        <v>5574237</v>
      </c>
      <c r="M10" s="121">
        <f>+SUM(N10:Q10)</f>
        <v>1243999</v>
      </c>
      <c r="N10" s="121">
        <v>641395</v>
      </c>
      <c r="O10" s="121">
        <v>261575</v>
      </c>
      <c r="P10" s="121">
        <v>341029</v>
      </c>
      <c r="Q10" s="121">
        <v>0</v>
      </c>
      <c r="R10" s="121">
        <f>+SUM(S10:U10)</f>
        <v>356127</v>
      </c>
      <c r="S10" s="121">
        <v>45517</v>
      </c>
      <c r="T10" s="121">
        <v>301326</v>
      </c>
      <c r="U10" s="121">
        <v>9284</v>
      </c>
      <c r="V10" s="121">
        <v>0</v>
      </c>
      <c r="W10" s="121">
        <f>+SUM(X10:AA10)</f>
        <v>3972813</v>
      </c>
      <c r="X10" s="121">
        <v>1993222</v>
      </c>
      <c r="Y10" s="121">
        <v>1527461</v>
      </c>
      <c r="Z10" s="121">
        <v>452130</v>
      </c>
      <c r="AA10" s="121">
        <v>0</v>
      </c>
      <c r="AB10" s="121">
        <v>0</v>
      </c>
      <c r="AC10" s="121">
        <v>1298</v>
      </c>
      <c r="AD10" s="121">
        <v>313224</v>
      </c>
      <c r="AE10" s="121">
        <f>+SUM(D10,L10,AD10)</f>
        <v>5915039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656965</v>
      </c>
      <c r="AO10" s="121">
        <f>+SUM(AP10:AS10)</f>
        <v>17938</v>
      </c>
      <c r="AP10" s="121">
        <v>17938</v>
      </c>
      <c r="AQ10" s="121">
        <v>0</v>
      </c>
      <c r="AR10" s="121">
        <v>0</v>
      </c>
      <c r="AS10" s="121">
        <v>0</v>
      </c>
      <c r="AT10" s="121">
        <f>+SUM(AU10:AW10)</f>
        <v>43</v>
      </c>
      <c r="AU10" s="121">
        <v>27</v>
      </c>
      <c r="AV10" s="121">
        <v>16</v>
      </c>
      <c r="AW10" s="121">
        <v>0</v>
      </c>
      <c r="AX10" s="121">
        <v>0</v>
      </c>
      <c r="AY10" s="121">
        <f>+SUM(AZ10:BC10)</f>
        <v>638984</v>
      </c>
      <c r="AZ10" s="121">
        <v>131386</v>
      </c>
      <c r="BA10" s="121">
        <v>507598</v>
      </c>
      <c r="BB10" s="121">
        <v>0</v>
      </c>
      <c r="BC10" s="121">
        <v>0</v>
      </c>
      <c r="BD10" s="121">
        <v>0</v>
      </c>
      <c r="BE10" s="121">
        <v>0</v>
      </c>
      <c r="BF10" s="121">
        <v>39</v>
      </c>
      <c r="BG10" s="121">
        <f>+SUM(BF10,AN10,AF10)</f>
        <v>657004</v>
      </c>
      <c r="BH10" s="121">
        <f>SUM(D10,AF10)</f>
        <v>27578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27578</v>
      </c>
      <c r="BO10" s="121">
        <f>SUM(K10,AM10)</f>
        <v>0</v>
      </c>
      <c r="BP10" s="121">
        <f>SUM(L10,AN10)</f>
        <v>6231202</v>
      </c>
      <c r="BQ10" s="121">
        <f>SUM(M10,AO10)</f>
        <v>1261937</v>
      </c>
      <c r="BR10" s="121">
        <f>SUM(N10,AP10)</f>
        <v>659333</v>
      </c>
      <c r="BS10" s="121">
        <f>SUM(O10,AQ10)</f>
        <v>261575</v>
      </c>
      <c r="BT10" s="121">
        <f>SUM(P10,AR10)</f>
        <v>341029</v>
      </c>
      <c r="BU10" s="121">
        <f>SUM(Q10,AS10)</f>
        <v>0</v>
      </c>
      <c r="BV10" s="121">
        <f>SUM(R10,AT10)</f>
        <v>356170</v>
      </c>
      <c r="BW10" s="121">
        <f>SUM(S10,AU10)</f>
        <v>45544</v>
      </c>
      <c r="BX10" s="121">
        <f>SUM(T10,AV10)</f>
        <v>301342</v>
      </c>
      <c r="BY10" s="121">
        <f>SUM(U10,AW10)</f>
        <v>9284</v>
      </c>
      <c r="BZ10" s="121">
        <f>SUM(V10,AX10)</f>
        <v>0</v>
      </c>
      <c r="CA10" s="121">
        <f>SUM(W10,AY10)</f>
        <v>4611797</v>
      </c>
      <c r="CB10" s="121">
        <f>SUM(X10,AZ10)</f>
        <v>2124608</v>
      </c>
      <c r="CC10" s="121">
        <f>SUM(Y10,BA10)</f>
        <v>2035059</v>
      </c>
      <c r="CD10" s="121">
        <f>SUM(Z10,BB10)</f>
        <v>452130</v>
      </c>
      <c r="CE10" s="121">
        <f>SUM(AA10,BC10)</f>
        <v>0</v>
      </c>
      <c r="CF10" s="121">
        <f>SUM(AB10,BD10)</f>
        <v>0</v>
      </c>
      <c r="CG10" s="121">
        <f>SUM(AC10,BE10)</f>
        <v>1298</v>
      </c>
      <c r="CH10" s="121">
        <f>SUM(AD10,BF10)</f>
        <v>313263</v>
      </c>
      <c r="CI10" s="121">
        <f>SUM(AE10,BG10)</f>
        <v>6572043</v>
      </c>
    </row>
    <row r="11" spans="1:87" s="136" customFormat="1" ht="13.5" customHeight="1" x14ac:dyDescent="0.15">
      <c r="A11" s="119" t="s">
        <v>14</v>
      </c>
      <c r="B11" s="120" t="s">
        <v>333</v>
      </c>
      <c r="C11" s="119" t="s">
        <v>334</v>
      </c>
      <c r="D11" s="121">
        <f>+SUM(E11,J11)</f>
        <v>11963709</v>
      </c>
      <c r="E11" s="121">
        <f>+SUM(F11:I11)</f>
        <v>11955117</v>
      </c>
      <c r="F11" s="121">
        <v>0</v>
      </c>
      <c r="G11" s="121">
        <v>11955117</v>
      </c>
      <c r="H11" s="121">
        <v>0</v>
      </c>
      <c r="I11" s="121">
        <v>0</v>
      </c>
      <c r="J11" s="121">
        <v>8592</v>
      </c>
      <c r="K11" s="121">
        <v>0</v>
      </c>
      <c r="L11" s="121">
        <f>+SUM(M11,R11,V11,W11,AC11)</f>
        <v>6336840</v>
      </c>
      <c r="M11" s="121">
        <f>+SUM(N11:Q11)</f>
        <v>1756366</v>
      </c>
      <c r="N11" s="121">
        <v>526131</v>
      </c>
      <c r="O11" s="121">
        <v>1169189</v>
      </c>
      <c r="P11" s="121">
        <v>61046</v>
      </c>
      <c r="Q11" s="121">
        <v>0</v>
      </c>
      <c r="R11" s="121">
        <f>+SUM(S11:U11)</f>
        <v>775393</v>
      </c>
      <c r="S11" s="121">
        <v>337728</v>
      </c>
      <c r="T11" s="121">
        <v>300471</v>
      </c>
      <c r="U11" s="121">
        <v>137194</v>
      </c>
      <c r="V11" s="121">
        <v>48350</v>
      </c>
      <c r="W11" s="121">
        <f>+SUM(X11:AA11)</f>
        <v>3752353</v>
      </c>
      <c r="X11" s="121">
        <v>1307284</v>
      </c>
      <c r="Y11" s="121">
        <v>1489685</v>
      </c>
      <c r="Z11" s="121">
        <v>900826</v>
      </c>
      <c r="AA11" s="121">
        <v>54558</v>
      </c>
      <c r="AB11" s="121">
        <v>0</v>
      </c>
      <c r="AC11" s="121">
        <v>4378</v>
      </c>
      <c r="AD11" s="121">
        <v>0</v>
      </c>
      <c r="AE11" s="121">
        <f>+SUM(D11,L11,AD11)</f>
        <v>18300549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502590</v>
      </c>
      <c r="AO11" s="121">
        <f>+SUM(AP11:AS11)</f>
        <v>25258</v>
      </c>
      <c r="AP11" s="121">
        <v>0</v>
      </c>
      <c r="AQ11" s="121">
        <v>0</v>
      </c>
      <c r="AR11" s="121">
        <v>25258</v>
      </c>
      <c r="AS11" s="121">
        <v>0</v>
      </c>
      <c r="AT11" s="121">
        <f>+SUM(AU11:AW11)</f>
        <v>235466</v>
      </c>
      <c r="AU11" s="121">
        <v>1150</v>
      </c>
      <c r="AV11" s="121">
        <v>234316</v>
      </c>
      <c r="AW11" s="121">
        <v>0</v>
      </c>
      <c r="AX11" s="121">
        <v>0</v>
      </c>
      <c r="AY11" s="121">
        <f>+SUM(AZ11:BC11)</f>
        <v>238888</v>
      </c>
      <c r="AZ11" s="121">
        <v>136032</v>
      </c>
      <c r="BA11" s="121">
        <v>63830</v>
      </c>
      <c r="BB11" s="121">
        <v>34855</v>
      </c>
      <c r="BC11" s="121">
        <v>4171</v>
      </c>
      <c r="BD11" s="121">
        <v>0</v>
      </c>
      <c r="BE11" s="121">
        <v>2978</v>
      </c>
      <c r="BF11" s="121">
        <v>0</v>
      </c>
      <c r="BG11" s="121">
        <f>+SUM(BF11,AN11,AF11)</f>
        <v>502590</v>
      </c>
      <c r="BH11" s="121">
        <f>SUM(D11,AF11)</f>
        <v>11963709</v>
      </c>
      <c r="BI11" s="121">
        <f>SUM(E11,AG11)</f>
        <v>11955117</v>
      </c>
      <c r="BJ11" s="121">
        <f>SUM(F11,AH11)</f>
        <v>0</v>
      </c>
      <c r="BK11" s="121">
        <f>SUM(G11,AI11)</f>
        <v>11955117</v>
      </c>
      <c r="BL11" s="121">
        <f>SUM(H11,AJ11)</f>
        <v>0</v>
      </c>
      <c r="BM11" s="121">
        <f>SUM(I11,AK11)</f>
        <v>0</v>
      </c>
      <c r="BN11" s="121">
        <f>SUM(J11,AL11)</f>
        <v>8592</v>
      </c>
      <c r="BO11" s="121">
        <f>SUM(K11,AM11)</f>
        <v>0</v>
      </c>
      <c r="BP11" s="121">
        <f>SUM(L11,AN11)</f>
        <v>6839430</v>
      </c>
      <c r="BQ11" s="121">
        <f>SUM(M11,AO11)</f>
        <v>1781624</v>
      </c>
      <c r="BR11" s="121">
        <f>SUM(N11,AP11)</f>
        <v>526131</v>
      </c>
      <c r="BS11" s="121">
        <f>SUM(O11,AQ11)</f>
        <v>1169189</v>
      </c>
      <c r="BT11" s="121">
        <f>SUM(P11,AR11)</f>
        <v>86304</v>
      </c>
      <c r="BU11" s="121">
        <f>SUM(Q11,AS11)</f>
        <v>0</v>
      </c>
      <c r="BV11" s="121">
        <f>SUM(R11,AT11)</f>
        <v>1010859</v>
      </c>
      <c r="BW11" s="121">
        <f>SUM(S11,AU11)</f>
        <v>338878</v>
      </c>
      <c r="BX11" s="121">
        <f>SUM(T11,AV11)</f>
        <v>534787</v>
      </c>
      <c r="BY11" s="121">
        <f>SUM(U11,AW11)</f>
        <v>137194</v>
      </c>
      <c r="BZ11" s="121">
        <f>SUM(V11,AX11)</f>
        <v>48350</v>
      </c>
      <c r="CA11" s="121">
        <f>SUM(W11,AY11)</f>
        <v>3991241</v>
      </c>
      <c r="CB11" s="121">
        <f>SUM(X11,AZ11)</f>
        <v>1443316</v>
      </c>
      <c r="CC11" s="121">
        <f>SUM(Y11,BA11)</f>
        <v>1553515</v>
      </c>
      <c r="CD11" s="121">
        <f>SUM(Z11,BB11)</f>
        <v>935681</v>
      </c>
      <c r="CE11" s="121">
        <f>SUM(AA11,BC11)</f>
        <v>58729</v>
      </c>
      <c r="CF11" s="121">
        <f>SUM(AB11,BD11)</f>
        <v>0</v>
      </c>
      <c r="CG11" s="121">
        <f>SUM(AC11,BE11)</f>
        <v>7356</v>
      </c>
      <c r="CH11" s="121">
        <f>SUM(AD11,BF11)</f>
        <v>0</v>
      </c>
      <c r="CI11" s="121">
        <f>SUM(AE11,BG11)</f>
        <v>18803139</v>
      </c>
    </row>
    <row r="12" spans="1:87" s="136" customFormat="1" ht="13.5" customHeight="1" x14ac:dyDescent="0.15">
      <c r="A12" s="119" t="s">
        <v>14</v>
      </c>
      <c r="B12" s="120" t="s">
        <v>335</v>
      </c>
      <c r="C12" s="119" t="s">
        <v>336</v>
      </c>
      <c r="D12" s="121">
        <f>+SUM(E12,J12)</f>
        <v>151544</v>
      </c>
      <c r="E12" s="121">
        <f>+SUM(F12:I12)</f>
        <v>151544</v>
      </c>
      <c r="F12" s="121">
        <v>0</v>
      </c>
      <c r="G12" s="121">
        <v>148930</v>
      </c>
      <c r="H12" s="121">
        <v>2614</v>
      </c>
      <c r="I12" s="121">
        <v>0</v>
      </c>
      <c r="J12" s="121">
        <v>0</v>
      </c>
      <c r="K12" s="121">
        <v>0</v>
      </c>
      <c r="L12" s="121">
        <f>+SUM(M12,R12,V12,W12,AC12)</f>
        <v>697556</v>
      </c>
      <c r="M12" s="121">
        <f>+SUM(N12:Q12)</f>
        <v>201952</v>
      </c>
      <c r="N12" s="121">
        <v>34153</v>
      </c>
      <c r="O12" s="121">
        <v>47018</v>
      </c>
      <c r="P12" s="121">
        <v>112129</v>
      </c>
      <c r="Q12" s="121">
        <v>8652</v>
      </c>
      <c r="R12" s="121">
        <f>+SUM(S12:U12)</f>
        <v>129647</v>
      </c>
      <c r="S12" s="121">
        <v>518</v>
      </c>
      <c r="T12" s="121">
        <v>124022</v>
      </c>
      <c r="U12" s="121">
        <v>5107</v>
      </c>
      <c r="V12" s="121">
        <v>0</v>
      </c>
      <c r="W12" s="121">
        <f>+SUM(X12:AA12)</f>
        <v>365957</v>
      </c>
      <c r="X12" s="121">
        <v>223209</v>
      </c>
      <c r="Y12" s="121">
        <v>142092</v>
      </c>
      <c r="Z12" s="121">
        <v>656</v>
      </c>
      <c r="AA12" s="121">
        <v>0</v>
      </c>
      <c r="AB12" s="121">
        <v>56220</v>
      </c>
      <c r="AC12" s="121">
        <v>0</v>
      </c>
      <c r="AD12" s="121">
        <v>0</v>
      </c>
      <c r="AE12" s="121">
        <f>+SUM(D12,L12,AD12)</f>
        <v>849100</v>
      </c>
      <c r="AF12" s="121">
        <f>+SUM(AG12,AL12)</f>
        <v>22041</v>
      </c>
      <c r="AG12" s="121">
        <f>+SUM(AH12:AK12)</f>
        <v>22041</v>
      </c>
      <c r="AH12" s="121">
        <v>0</v>
      </c>
      <c r="AI12" s="121">
        <v>22041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103719</v>
      </c>
      <c r="AO12" s="121">
        <f>+SUM(AP12:AS12)</f>
        <v>38618</v>
      </c>
      <c r="AP12" s="121">
        <v>9021</v>
      </c>
      <c r="AQ12" s="121">
        <v>0</v>
      </c>
      <c r="AR12" s="121">
        <v>29597</v>
      </c>
      <c r="AS12" s="121">
        <v>0</v>
      </c>
      <c r="AT12" s="121">
        <f>+SUM(AU12:AW12)</f>
        <v>18620</v>
      </c>
      <c r="AU12" s="121">
        <v>0</v>
      </c>
      <c r="AV12" s="121">
        <v>18620</v>
      </c>
      <c r="AW12" s="121">
        <v>0</v>
      </c>
      <c r="AX12" s="121">
        <v>0</v>
      </c>
      <c r="AY12" s="121">
        <f>+SUM(AZ12:BC12)</f>
        <v>46481</v>
      </c>
      <c r="AZ12" s="121">
        <v>0</v>
      </c>
      <c r="BA12" s="121">
        <v>46481</v>
      </c>
      <c r="BB12" s="121">
        <v>0</v>
      </c>
      <c r="BC12" s="121">
        <v>0</v>
      </c>
      <c r="BD12" s="121">
        <v>0</v>
      </c>
      <c r="BE12" s="121">
        <v>0</v>
      </c>
      <c r="BF12" s="121">
        <v>0</v>
      </c>
      <c r="BG12" s="121">
        <f>+SUM(BF12,AN12,AF12)</f>
        <v>125760</v>
      </c>
      <c r="BH12" s="121">
        <f>SUM(D12,AF12)</f>
        <v>173585</v>
      </c>
      <c r="BI12" s="121">
        <f>SUM(E12,AG12)</f>
        <v>173585</v>
      </c>
      <c r="BJ12" s="121">
        <f>SUM(F12,AH12)</f>
        <v>0</v>
      </c>
      <c r="BK12" s="121">
        <f>SUM(G12,AI12)</f>
        <v>170971</v>
      </c>
      <c r="BL12" s="121">
        <f>SUM(H12,AJ12)</f>
        <v>2614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801275</v>
      </c>
      <c r="BQ12" s="121">
        <f>SUM(M12,AO12)</f>
        <v>240570</v>
      </c>
      <c r="BR12" s="121">
        <f>SUM(N12,AP12)</f>
        <v>43174</v>
      </c>
      <c r="BS12" s="121">
        <f>SUM(O12,AQ12)</f>
        <v>47018</v>
      </c>
      <c r="BT12" s="121">
        <f>SUM(P12,AR12)</f>
        <v>141726</v>
      </c>
      <c r="BU12" s="121">
        <f>SUM(Q12,AS12)</f>
        <v>8652</v>
      </c>
      <c r="BV12" s="121">
        <f>SUM(R12,AT12)</f>
        <v>148267</v>
      </c>
      <c r="BW12" s="121">
        <f>SUM(S12,AU12)</f>
        <v>518</v>
      </c>
      <c r="BX12" s="121">
        <f>SUM(T12,AV12)</f>
        <v>142642</v>
      </c>
      <c r="BY12" s="121">
        <f>SUM(U12,AW12)</f>
        <v>5107</v>
      </c>
      <c r="BZ12" s="121">
        <f>SUM(V12,AX12)</f>
        <v>0</v>
      </c>
      <c r="CA12" s="121">
        <f>SUM(W12,AY12)</f>
        <v>412438</v>
      </c>
      <c r="CB12" s="121">
        <f>SUM(X12,AZ12)</f>
        <v>223209</v>
      </c>
      <c r="CC12" s="121">
        <f>SUM(Y12,BA12)</f>
        <v>188573</v>
      </c>
      <c r="CD12" s="121">
        <f>SUM(Z12,BB12)</f>
        <v>656</v>
      </c>
      <c r="CE12" s="121">
        <f>SUM(AA12,BC12)</f>
        <v>0</v>
      </c>
      <c r="CF12" s="121">
        <f>SUM(AB12,BD12)</f>
        <v>56220</v>
      </c>
      <c r="CG12" s="121">
        <f>SUM(AC12,BE12)</f>
        <v>0</v>
      </c>
      <c r="CH12" s="121">
        <f>SUM(AD12,BF12)</f>
        <v>0</v>
      </c>
      <c r="CI12" s="121">
        <f>SUM(AE12,BG12)</f>
        <v>974860</v>
      </c>
    </row>
    <row r="13" spans="1:87" s="136" customFormat="1" ht="13.5" customHeight="1" x14ac:dyDescent="0.15">
      <c r="A13" s="119" t="s">
        <v>14</v>
      </c>
      <c r="B13" s="120" t="s">
        <v>339</v>
      </c>
      <c r="C13" s="119" t="s">
        <v>340</v>
      </c>
      <c r="D13" s="121">
        <f>+SUM(E13,J13)</f>
        <v>10294</v>
      </c>
      <c r="E13" s="121">
        <f>+SUM(F13:I13)</f>
        <v>10294</v>
      </c>
      <c r="F13" s="121">
        <v>0</v>
      </c>
      <c r="G13" s="121">
        <v>10294</v>
      </c>
      <c r="H13" s="121">
        <v>0</v>
      </c>
      <c r="I13" s="121">
        <v>0</v>
      </c>
      <c r="J13" s="121">
        <v>0</v>
      </c>
      <c r="K13" s="121">
        <v>0</v>
      </c>
      <c r="L13" s="121">
        <f>+SUM(M13,R13,V13,W13,AC13)</f>
        <v>2711580</v>
      </c>
      <c r="M13" s="121">
        <f>+SUM(N13:Q13)</f>
        <v>411106</v>
      </c>
      <c r="N13" s="121">
        <v>62569</v>
      </c>
      <c r="O13" s="121">
        <v>173657</v>
      </c>
      <c r="P13" s="121">
        <v>174880</v>
      </c>
      <c r="Q13" s="121">
        <v>0</v>
      </c>
      <c r="R13" s="121">
        <f>+SUM(S13:U13)</f>
        <v>61151</v>
      </c>
      <c r="S13" s="121">
        <v>42484</v>
      </c>
      <c r="T13" s="121">
        <v>18667</v>
      </c>
      <c r="U13" s="121">
        <v>0</v>
      </c>
      <c r="V13" s="121">
        <v>0</v>
      </c>
      <c r="W13" s="121">
        <f>+SUM(X13:AA13)</f>
        <v>2239323</v>
      </c>
      <c r="X13" s="121">
        <v>384099</v>
      </c>
      <c r="Y13" s="121">
        <v>1742094</v>
      </c>
      <c r="Z13" s="121">
        <v>76211</v>
      </c>
      <c r="AA13" s="121">
        <v>36919</v>
      </c>
      <c r="AB13" s="121">
        <v>0</v>
      </c>
      <c r="AC13" s="121">
        <v>0</v>
      </c>
      <c r="AD13" s="121">
        <v>15443</v>
      </c>
      <c r="AE13" s="121">
        <f>+SUM(D13,L13,AD13)</f>
        <v>2737317</v>
      </c>
      <c r="AF13" s="121">
        <f>+SUM(AG13,AL13)</f>
        <v>1184</v>
      </c>
      <c r="AG13" s="121">
        <f>+SUM(AH13:AK13)</f>
        <v>1184</v>
      </c>
      <c r="AH13" s="121">
        <v>0</v>
      </c>
      <c r="AI13" s="121">
        <v>1184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84214</v>
      </c>
      <c r="AO13" s="121">
        <f>+SUM(AP13:AS13)</f>
        <v>9668</v>
      </c>
      <c r="AP13" s="121">
        <v>9668</v>
      </c>
      <c r="AQ13" s="121">
        <v>0</v>
      </c>
      <c r="AR13" s="121">
        <v>0</v>
      </c>
      <c r="AS13" s="121">
        <v>0</v>
      </c>
      <c r="AT13" s="121">
        <f>+SUM(AU13:AW13)</f>
        <v>346</v>
      </c>
      <c r="AU13" s="121">
        <v>0</v>
      </c>
      <c r="AV13" s="121">
        <v>346</v>
      </c>
      <c r="AW13" s="121">
        <v>0</v>
      </c>
      <c r="AX13" s="121">
        <v>0</v>
      </c>
      <c r="AY13" s="121">
        <f>+SUM(AZ13:BC13)</f>
        <v>74200</v>
      </c>
      <c r="AZ13" s="121">
        <v>0</v>
      </c>
      <c r="BA13" s="121">
        <v>74200</v>
      </c>
      <c r="BB13" s="121">
        <v>0</v>
      </c>
      <c r="BC13" s="121">
        <v>0</v>
      </c>
      <c r="BD13" s="121">
        <v>0</v>
      </c>
      <c r="BE13" s="121">
        <v>0</v>
      </c>
      <c r="BF13" s="121">
        <v>10333</v>
      </c>
      <c r="BG13" s="121">
        <f>+SUM(BF13,AN13,AF13)</f>
        <v>95731</v>
      </c>
      <c r="BH13" s="121">
        <f>SUM(D13,AF13)</f>
        <v>11478</v>
      </c>
      <c r="BI13" s="121">
        <f>SUM(E13,AG13)</f>
        <v>11478</v>
      </c>
      <c r="BJ13" s="121">
        <f>SUM(F13,AH13)</f>
        <v>0</v>
      </c>
      <c r="BK13" s="121">
        <f>SUM(G13,AI13)</f>
        <v>11478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2795794</v>
      </c>
      <c r="BQ13" s="121">
        <f>SUM(M13,AO13)</f>
        <v>420774</v>
      </c>
      <c r="BR13" s="121">
        <f>SUM(N13,AP13)</f>
        <v>72237</v>
      </c>
      <c r="BS13" s="121">
        <f>SUM(O13,AQ13)</f>
        <v>173657</v>
      </c>
      <c r="BT13" s="121">
        <f>SUM(P13,AR13)</f>
        <v>174880</v>
      </c>
      <c r="BU13" s="121">
        <f>SUM(Q13,AS13)</f>
        <v>0</v>
      </c>
      <c r="BV13" s="121">
        <f>SUM(R13,AT13)</f>
        <v>61497</v>
      </c>
      <c r="BW13" s="121">
        <f>SUM(S13,AU13)</f>
        <v>42484</v>
      </c>
      <c r="BX13" s="121">
        <f>SUM(T13,AV13)</f>
        <v>19013</v>
      </c>
      <c r="BY13" s="121">
        <f>SUM(U13,AW13)</f>
        <v>0</v>
      </c>
      <c r="BZ13" s="121">
        <f>SUM(V13,AX13)</f>
        <v>0</v>
      </c>
      <c r="CA13" s="121">
        <f>SUM(W13,AY13)</f>
        <v>2313523</v>
      </c>
      <c r="CB13" s="121">
        <f>SUM(X13,AZ13)</f>
        <v>384099</v>
      </c>
      <c r="CC13" s="121">
        <f>SUM(Y13,BA13)</f>
        <v>1816294</v>
      </c>
      <c r="CD13" s="121">
        <f>SUM(Z13,BB13)</f>
        <v>76211</v>
      </c>
      <c r="CE13" s="121">
        <f>SUM(AA13,BC13)</f>
        <v>36919</v>
      </c>
      <c r="CF13" s="121">
        <f>SUM(AB13,BD13)</f>
        <v>0</v>
      </c>
      <c r="CG13" s="121">
        <f>SUM(AC13,BE13)</f>
        <v>0</v>
      </c>
      <c r="CH13" s="121">
        <f>SUM(AD13,BF13)</f>
        <v>25776</v>
      </c>
      <c r="CI13" s="121">
        <f>SUM(AE13,BG13)</f>
        <v>2833048</v>
      </c>
    </row>
    <row r="14" spans="1:87" s="136" customFormat="1" ht="13.5" customHeight="1" x14ac:dyDescent="0.15">
      <c r="A14" s="119" t="s">
        <v>14</v>
      </c>
      <c r="B14" s="120" t="s">
        <v>341</v>
      </c>
      <c r="C14" s="119" t="s">
        <v>342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6027631</v>
      </c>
      <c r="M14" s="121">
        <f>+SUM(N14:Q14)</f>
        <v>839171</v>
      </c>
      <c r="N14" s="121">
        <v>564676</v>
      </c>
      <c r="O14" s="121">
        <v>86270</v>
      </c>
      <c r="P14" s="121">
        <v>164697</v>
      </c>
      <c r="Q14" s="121">
        <v>23528</v>
      </c>
      <c r="R14" s="121">
        <f>+SUM(S14:U14)</f>
        <v>1465753</v>
      </c>
      <c r="S14" s="121">
        <v>17528</v>
      </c>
      <c r="T14" s="121">
        <v>724264</v>
      </c>
      <c r="U14" s="121">
        <v>723961</v>
      </c>
      <c r="V14" s="121">
        <v>0</v>
      </c>
      <c r="W14" s="121">
        <f>+SUM(X14:AA14)</f>
        <v>3722707</v>
      </c>
      <c r="X14" s="121">
        <v>1726581</v>
      </c>
      <c r="Y14" s="121">
        <v>1288257</v>
      </c>
      <c r="Z14" s="121">
        <v>682770</v>
      </c>
      <c r="AA14" s="121">
        <v>25099</v>
      </c>
      <c r="AB14" s="121">
        <v>0</v>
      </c>
      <c r="AC14" s="121">
        <v>0</v>
      </c>
      <c r="AD14" s="121">
        <v>0</v>
      </c>
      <c r="AE14" s="121">
        <f>+SUM(D14,L14,AD14)</f>
        <v>6027631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531022</v>
      </c>
      <c r="AO14" s="121">
        <f>+SUM(AP14:AS14)</f>
        <v>103924</v>
      </c>
      <c r="AP14" s="121">
        <v>103924</v>
      </c>
      <c r="AQ14" s="121">
        <v>0</v>
      </c>
      <c r="AR14" s="121">
        <v>0</v>
      </c>
      <c r="AS14" s="121">
        <v>0</v>
      </c>
      <c r="AT14" s="121">
        <f>+SUM(AU14:AW14)</f>
        <v>128272</v>
      </c>
      <c r="AU14" s="121">
        <v>1853</v>
      </c>
      <c r="AV14" s="121">
        <v>126419</v>
      </c>
      <c r="AW14" s="121">
        <v>0</v>
      </c>
      <c r="AX14" s="121">
        <v>0</v>
      </c>
      <c r="AY14" s="121">
        <f>+SUM(AZ14:BC14)</f>
        <v>298826</v>
      </c>
      <c r="AZ14" s="121">
        <v>82707</v>
      </c>
      <c r="BA14" s="121">
        <v>188447</v>
      </c>
      <c r="BB14" s="121">
        <v>27672</v>
      </c>
      <c r="BC14" s="121">
        <v>0</v>
      </c>
      <c r="BD14" s="121">
        <v>0</v>
      </c>
      <c r="BE14" s="121">
        <v>0</v>
      </c>
      <c r="BF14" s="121">
        <v>0</v>
      </c>
      <c r="BG14" s="121">
        <f>+SUM(BF14,AN14,AF14)</f>
        <v>531022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6558653</v>
      </c>
      <c r="BQ14" s="121">
        <f>SUM(M14,AO14)</f>
        <v>943095</v>
      </c>
      <c r="BR14" s="121">
        <f>SUM(N14,AP14)</f>
        <v>668600</v>
      </c>
      <c r="BS14" s="121">
        <f>SUM(O14,AQ14)</f>
        <v>86270</v>
      </c>
      <c r="BT14" s="121">
        <f>SUM(P14,AR14)</f>
        <v>164697</v>
      </c>
      <c r="BU14" s="121">
        <f>SUM(Q14,AS14)</f>
        <v>23528</v>
      </c>
      <c r="BV14" s="121">
        <f>SUM(R14,AT14)</f>
        <v>1594025</v>
      </c>
      <c r="BW14" s="121">
        <f>SUM(S14,AU14)</f>
        <v>19381</v>
      </c>
      <c r="BX14" s="121">
        <f>SUM(T14,AV14)</f>
        <v>850683</v>
      </c>
      <c r="BY14" s="121">
        <f>SUM(U14,AW14)</f>
        <v>723961</v>
      </c>
      <c r="BZ14" s="121">
        <f>SUM(V14,AX14)</f>
        <v>0</v>
      </c>
      <c r="CA14" s="121">
        <f>SUM(W14,AY14)</f>
        <v>4021533</v>
      </c>
      <c r="CB14" s="121">
        <f>SUM(X14,AZ14)</f>
        <v>1809288</v>
      </c>
      <c r="CC14" s="121">
        <f>SUM(Y14,BA14)</f>
        <v>1476704</v>
      </c>
      <c r="CD14" s="121">
        <f>SUM(Z14,BB14)</f>
        <v>710442</v>
      </c>
      <c r="CE14" s="121">
        <f>SUM(AA14,BC14)</f>
        <v>25099</v>
      </c>
      <c r="CF14" s="121">
        <f>SUM(AB14,BD14)</f>
        <v>0</v>
      </c>
      <c r="CG14" s="121">
        <f>SUM(AC14,BE14)</f>
        <v>0</v>
      </c>
      <c r="CH14" s="121">
        <f>SUM(AD14,BF14)</f>
        <v>0</v>
      </c>
      <c r="CI14" s="121">
        <f>SUM(AE14,BG14)</f>
        <v>6558653</v>
      </c>
    </row>
    <row r="15" spans="1:87" s="136" customFormat="1" ht="13.5" customHeight="1" x14ac:dyDescent="0.15">
      <c r="A15" s="119" t="s">
        <v>14</v>
      </c>
      <c r="B15" s="120" t="s">
        <v>343</v>
      </c>
      <c r="C15" s="119" t="s">
        <v>344</v>
      </c>
      <c r="D15" s="121">
        <f>+SUM(E15,J15)</f>
        <v>1683</v>
      </c>
      <c r="E15" s="121">
        <f>+SUM(F15:I15)</f>
        <v>1683</v>
      </c>
      <c r="F15" s="121">
        <v>583</v>
      </c>
      <c r="G15" s="121">
        <v>1100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1670051</v>
      </c>
      <c r="M15" s="121">
        <f>+SUM(N15:Q15)</f>
        <v>332047</v>
      </c>
      <c r="N15" s="121">
        <v>134594</v>
      </c>
      <c r="O15" s="121">
        <v>84320</v>
      </c>
      <c r="P15" s="121">
        <v>113133</v>
      </c>
      <c r="Q15" s="121">
        <v>0</v>
      </c>
      <c r="R15" s="121">
        <f>+SUM(S15:U15)</f>
        <v>463100</v>
      </c>
      <c r="S15" s="121">
        <v>82822</v>
      </c>
      <c r="T15" s="121">
        <v>378126</v>
      </c>
      <c r="U15" s="121">
        <v>2152</v>
      </c>
      <c r="V15" s="121">
        <v>0</v>
      </c>
      <c r="W15" s="121">
        <f>+SUM(X15:AA15)</f>
        <v>874904</v>
      </c>
      <c r="X15" s="121">
        <v>318839</v>
      </c>
      <c r="Y15" s="121">
        <v>318344</v>
      </c>
      <c r="Z15" s="121">
        <v>235113</v>
      </c>
      <c r="AA15" s="121">
        <v>2608</v>
      </c>
      <c r="AB15" s="121">
        <v>0</v>
      </c>
      <c r="AC15" s="121">
        <v>0</v>
      </c>
      <c r="AD15" s="121">
        <v>0</v>
      </c>
      <c r="AE15" s="121">
        <f>+SUM(D15,L15,AD15)</f>
        <v>1671734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62176</v>
      </c>
      <c r="AO15" s="121">
        <f>+SUM(AP15:AS15)</f>
        <v>8033</v>
      </c>
      <c r="AP15" s="121">
        <v>8033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54143</v>
      </c>
      <c r="AZ15" s="121">
        <v>52304</v>
      </c>
      <c r="BA15" s="121">
        <v>0</v>
      </c>
      <c r="BB15" s="121">
        <v>1839</v>
      </c>
      <c r="BC15" s="121">
        <v>0</v>
      </c>
      <c r="BD15" s="121">
        <v>0</v>
      </c>
      <c r="BE15" s="121">
        <v>0</v>
      </c>
      <c r="BF15" s="121">
        <v>0</v>
      </c>
      <c r="BG15" s="121">
        <f>+SUM(BF15,AN15,AF15)</f>
        <v>62176</v>
      </c>
      <c r="BH15" s="121">
        <f>SUM(D15,AF15)</f>
        <v>1683</v>
      </c>
      <c r="BI15" s="121">
        <f>SUM(E15,AG15)</f>
        <v>1683</v>
      </c>
      <c r="BJ15" s="121">
        <f>SUM(F15,AH15)</f>
        <v>583</v>
      </c>
      <c r="BK15" s="121">
        <f>SUM(G15,AI15)</f>
        <v>1100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1732227</v>
      </c>
      <c r="BQ15" s="121">
        <f>SUM(M15,AO15)</f>
        <v>340080</v>
      </c>
      <c r="BR15" s="121">
        <f>SUM(N15,AP15)</f>
        <v>142627</v>
      </c>
      <c r="BS15" s="121">
        <f>SUM(O15,AQ15)</f>
        <v>84320</v>
      </c>
      <c r="BT15" s="121">
        <f>SUM(P15,AR15)</f>
        <v>113133</v>
      </c>
      <c r="BU15" s="121">
        <f>SUM(Q15,AS15)</f>
        <v>0</v>
      </c>
      <c r="BV15" s="121">
        <f>SUM(R15,AT15)</f>
        <v>463100</v>
      </c>
      <c r="BW15" s="121">
        <f>SUM(S15,AU15)</f>
        <v>82822</v>
      </c>
      <c r="BX15" s="121">
        <f>SUM(T15,AV15)</f>
        <v>378126</v>
      </c>
      <c r="BY15" s="121">
        <f>SUM(U15,AW15)</f>
        <v>2152</v>
      </c>
      <c r="BZ15" s="121">
        <f>SUM(V15,AX15)</f>
        <v>0</v>
      </c>
      <c r="CA15" s="121">
        <f>SUM(W15,AY15)</f>
        <v>929047</v>
      </c>
      <c r="CB15" s="121">
        <f>SUM(X15,AZ15)</f>
        <v>371143</v>
      </c>
      <c r="CC15" s="121">
        <f>SUM(Y15,BA15)</f>
        <v>318344</v>
      </c>
      <c r="CD15" s="121">
        <f>SUM(Z15,BB15)</f>
        <v>236952</v>
      </c>
      <c r="CE15" s="121">
        <f>SUM(AA15,BC15)</f>
        <v>2608</v>
      </c>
      <c r="CF15" s="121">
        <f>SUM(AB15,BD15)</f>
        <v>0</v>
      </c>
      <c r="CG15" s="121">
        <f>SUM(AC15,BE15)</f>
        <v>0</v>
      </c>
      <c r="CH15" s="121">
        <f>SUM(AD15,BF15)</f>
        <v>0</v>
      </c>
      <c r="CI15" s="121">
        <f>SUM(AE15,BG15)</f>
        <v>1733910</v>
      </c>
    </row>
    <row r="16" spans="1:87" s="136" customFormat="1" ht="13.5" customHeight="1" x14ac:dyDescent="0.15">
      <c r="A16" s="119" t="s">
        <v>14</v>
      </c>
      <c r="B16" s="120" t="s">
        <v>345</v>
      </c>
      <c r="C16" s="119" t="s">
        <v>346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53695</v>
      </c>
      <c r="L16" s="121">
        <f>+SUM(M16,R16,V16,W16,AC16)</f>
        <v>0</v>
      </c>
      <c r="M16" s="121">
        <f>+SUM(N16:Q16)</f>
        <v>0</v>
      </c>
      <c r="N16" s="121">
        <v>0</v>
      </c>
      <c r="O16" s="121">
        <v>0</v>
      </c>
      <c r="P16" s="121">
        <v>0</v>
      </c>
      <c r="Q16" s="121">
        <v>0</v>
      </c>
      <c r="R16" s="121">
        <f>+SUM(S16:U16)</f>
        <v>0</v>
      </c>
      <c r="S16" s="121">
        <v>0</v>
      </c>
      <c r="T16" s="121">
        <v>0</v>
      </c>
      <c r="U16" s="121">
        <v>0</v>
      </c>
      <c r="V16" s="121">
        <v>0</v>
      </c>
      <c r="W16" s="121">
        <f>+SUM(X16:AA16)</f>
        <v>0</v>
      </c>
      <c r="X16" s="121">
        <v>0</v>
      </c>
      <c r="Y16" s="121">
        <v>0</v>
      </c>
      <c r="Z16" s="121">
        <v>0</v>
      </c>
      <c r="AA16" s="121">
        <v>0</v>
      </c>
      <c r="AB16" s="121">
        <v>516692</v>
      </c>
      <c r="AC16" s="121">
        <v>0</v>
      </c>
      <c r="AD16" s="121">
        <v>0</v>
      </c>
      <c r="AE16" s="121">
        <f>+SUM(D16,L16,AD16)</f>
        <v>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0</v>
      </c>
      <c r="BE16" s="121">
        <v>0</v>
      </c>
      <c r="BF16" s="121">
        <v>0</v>
      </c>
      <c r="BG16" s="121">
        <f>+SUM(BF16,AN16,AF16)</f>
        <v>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53695</v>
      </c>
      <c r="BP16" s="121">
        <f>SUM(L16,AN16)</f>
        <v>0</v>
      </c>
      <c r="BQ16" s="121">
        <f>SUM(M16,AO16)</f>
        <v>0</v>
      </c>
      <c r="BR16" s="121">
        <f>SUM(N16,AP16)</f>
        <v>0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0</v>
      </c>
      <c r="BW16" s="121">
        <f>SUM(S16,AU16)</f>
        <v>0</v>
      </c>
      <c r="BX16" s="121">
        <f>SUM(T16,AV16)</f>
        <v>0</v>
      </c>
      <c r="BY16" s="121">
        <f>SUM(U16,AW16)</f>
        <v>0</v>
      </c>
      <c r="BZ16" s="121">
        <f>SUM(V16,AX16)</f>
        <v>0</v>
      </c>
      <c r="CA16" s="121">
        <f>SUM(W16,AY16)</f>
        <v>0</v>
      </c>
      <c r="CB16" s="121">
        <f>SUM(X16,AZ16)</f>
        <v>0</v>
      </c>
      <c r="CC16" s="121">
        <f>SUM(Y16,BA16)</f>
        <v>0</v>
      </c>
      <c r="CD16" s="121">
        <f>SUM(Z16,BB16)</f>
        <v>0</v>
      </c>
      <c r="CE16" s="121">
        <f>SUM(AA16,BC16)</f>
        <v>0</v>
      </c>
      <c r="CF16" s="121">
        <f>SUM(AB16,BD16)</f>
        <v>516692</v>
      </c>
      <c r="CG16" s="121">
        <f>SUM(AC16,BE16)</f>
        <v>0</v>
      </c>
      <c r="CH16" s="121">
        <f>SUM(AD16,BF16)</f>
        <v>0</v>
      </c>
      <c r="CI16" s="121">
        <f>SUM(AE16,BG16)</f>
        <v>0</v>
      </c>
    </row>
    <row r="17" spans="1:87" s="136" customFormat="1" ht="13.5" customHeight="1" x14ac:dyDescent="0.15">
      <c r="A17" s="119" t="s">
        <v>14</v>
      </c>
      <c r="B17" s="120" t="s">
        <v>349</v>
      </c>
      <c r="C17" s="119" t="s">
        <v>350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2177859</v>
      </c>
      <c r="M17" s="121">
        <f>+SUM(N17:Q17)</f>
        <v>128133</v>
      </c>
      <c r="N17" s="121">
        <v>128133</v>
      </c>
      <c r="O17" s="121">
        <v>0</v>
      </c>
      <c r="P17" s="121">
        <v>0</v>
      </c>
      <c r="Q17" s="121">
        <v>0</v>
      </c>
      <c r="R17" s="121">
        <f>+SUM(S17:U17)</f>
        <v>98887</v>
      </c>
      <c r="S17" s="121">
        <v>3017</v>
      </c>
      <c r="T17" s="121">
        <v>74571</v>
      </c>
      <c r="U17" s="121">
        <v>21299</v>
      </c>
      <c r="V17" s="121">
        <v>0</v>
      </c>
      <c r="W17" s="121">
        <f>+SUM(X17:AA17)</f>
        <v>1950839</v>
      </c>
      <c r="X17" s="121">
        <v>678745</v>
      </c>
      <c r="Y17" s="121">
        <v>1228460</v>
      </c>
      <c r="Z17" s="121">
        <v>42959</v>
      </c>
      <c r="AA17" s="121">
        <v>675</v>
      </c>
      <c r="AB17" s="121">
        <v>0</v>
      </c>
      <c r="AC17" s="121">
        <v>0</v>
      </c>
      <c r="AD17" s="121">
        <v>0</v>
      </c>
      <c r="AE17" s="121">
        <f>+SUM(D17,L17,AD17)</f>
        <v>2177859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282984</v>
      </c>
      <c r="AO17" s="121">
        <f>+SUM(AP17:AS17)</f>
        <v>12656</v>
      </c>
      <c r="AP17" s="121">
        <v>12656</v>
      </c>
      <c r="AQ17" s="121">
        <v>0</v>
      </c>
      <c r="AR17" s="121">
        <v>0</v>
      </c>
      <c r="AS17" s="121">
        <v>0</v>
      </c>
      <c r="AT17" s="121">
        <f>+SUM(AU17:AW17)</f>
        <v>116935</v>
      </c>
      <c r="AU17" s="121">
        <v>2211</v>
      </c>
      <c r="AV17" s="121">
        <v>114724</v>
      </c>
      <c r="AW17" s="121">
        <v>0</v>
      </c>
      <c r="AX17" s="121">
        <v>0</v>
      </c>
      <c r="AY17" s="121">
        <f>+SUM(AZ17:BC17)</f>
        <v>153393</v>
      </c>
      <c r="AZ17" s="121">
        <v>34211</v>
      </c>
      <c r="BA17" s="121">
        <v>119182</v>
      </c>
      <c r="BB17" s="121">
        <v>0</v>
      </c>
      <c r="BC17" s="121">
        <v>0</v>
      </c>
      <c r="BD17" s="121">
        <v>0</v>
      </c>
      <c r="BE17" s="121">
        <v>0</v>
      </c>
      <c r="BF17" s="121">
        <v>0</v>
      </c>
      <c r="BG17" s="121">
        <f>+SUM(BF17,AN17,AF17)</f>
        <v>282984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2460843</v>
      </c>
      <c r="BQ17" s="121">
        <f>SUM(M17,AO17)</f>
        <v>140789</v>
      </c>
      <c r="BR17" s="121">
        <f>SUM(N17,AP17)</f>
        <v>140789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215822</v>
      </c>
      <c r="BW17" s="121">
        <f>SUM(S17,AU17)</f>
        <v>5228</v>
      </c>
      <c r="BX17" s="121">
        <f>SUM(T17,AV17)</f>
        <v>189295</v>
      </c>
      <c r="BY17" s="121">
        <f>SUM(U17,AW17)</f>
        <v>21299</v>
      </c>
      <c r="BZ17" s="121">
        <f>SUM(V17,AX17)</f>
        <v>0</v>
      </c>
      <c r="CA17" s="121">
        <f>SUM(W17,AY17)</f>
        <v>2104232</v>
      </c>
      <c r="CB17" s="121">
        <f>SUM(X17,AZ17)</f>
        <v>712956</v>
      </c>
      <c r="CC17" s="121">
        <f>SUM(Y17,BA17)</f>
        <v>1347642</v>
      </c>
      <c r="CD17" s="121">
        <f>SUM(Z17,BB17)</f>
        <v>42959</v>
      </c>
      <c r="CE17" s="121">
        <f>SUM(AA17,BC17)</f>
        <v>675</v>
      </c>
      <c r="CF17" s="121">
        <f>SUM(AB17,BD17)</f>
        <v>0</v>
      </c>
      <c r="CG17" s="121">
        <f>SUM(AC17,BE17)</f>
        <v>0</v>
      </c>
      <c r="CH17" s="121">
        <f>SUM(AD17,BF17)</f>
        <v>0</v>
      </c>
      <c r="CI17" s="121">
        <f>SUM(AE17,BG17)</f>
        <v>2460843</v>
      </c>
    </row>
    <row r="18" spans="1:87" s="136" customFormat="1" ht="13.5" customHeight="1" x14ac:dyDescent="0.15">
      <c r="A18" s="119" t="s">
        <v>14</v>
      </c>
      <c r="B18" s="120" t="s">
        <v>351</v>
      </c>
      <c r="C18" s="119" t="s">
        <v>352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712384</v>
      </c>
      <c r="M18" s="121">
        <f>+SUM(N18:Q18)</f>
        <v>108795</v>
      </c>
      <c r="N18" s="121">
        <v>108795</v>
      </c>
      <c r="O18" s="121">
        <v>0</v>
      </c>
      <c r="P18" s="121">
        <v>0</v>
      </c>
      <c r="Q18" s="121">
        <v>0</v>
      </c>
      <c r="R18" s="121">
        <f>+SUM(S18:U18)</f>
        <v>0</v>
      </c>
      <c r="S18" s="121">
        <v>0</v>
      </c>
      <c r="T18" s="121">
        <v>0</v>
      </c>
      <c r="U18" s="121">
        <v>0</v>
      </c>
      <c r="V18" s="121">
        <v>0</v>
      </c>
      <c r="W18" s="121">
        <f>+SUM(X18:AA18)</f>
        <v>603589</v>
      </c>
      <c r="X18" s="121">
        <v>555034</v>
      </c>
      <c r="Y18" s="121">
        <v>48555</v>
      </c>
      <c r="Z18" s="121">
        <v>0</v>
      </c>
      <c r="AA18" s="121">
        <v>0</v>
      </c>
      <c r="AB18" s="121">
        <v>585974</v>
      </c>
      <c r="AC18" s="121">
        <v>0</v>
      </c>
      <c r="AD18" s="121">
        <v>76187</v>
      </c>
      <c r="AE18" s="121">
        <f>+SUM(D18,L18,AD18)</f>
        <v>788571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54664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712384</v>
      </c>
      <c r="BQ18" s="121">
        <f>SUM(M18,AO18)</f>
        <v>108795</v>
      </c>
      <c r="BR18" s="121">
        <f>SUM(N18,AP18)</f>
        <v>108795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0</v>
      </c>
      <c r="BW18" s="121">
        <f>SUM(S18,AU18)</f>
        <v>0</v>
      </c>
      <c r="BX18" s="121">
        <f>SUM(T18,AV18)</f>
        <v>0</v>
      </c>
      <c r="BY18" s="121">
        <f>SUM(U18,AW18)</f>
        <v>0</v>
      </c>
      <c r="BZ18" s="121">
        <f>SUM(V18,AX18)</f>
        <v>0</v>
      </c>
      <c r="CA18" s="121">
        <f>SUM(W18,AY18)</f>
        <v>603589</v>
      </c>
      <c r="CB18" s="121">
        <f>SUM(X18,AZ18)</f>
        <v>555034</v>
      </c>
      <c r="CC18" s="121">
        <f>SUM(Y18,BA18)</f>
        <v>48555</v>
      </c>
      <c r="CD18" s="121">
        <f>SUM(Z18,BB18)</f>
        <v>0</v>
      </c>
      <c r="CE18" s="121">
        <f>SUM(AA18,BC18)</f>
        <v>0</v>
      </c>
      <c r="CF18" s="121">
        <f>SUM(AB18,BD18)</f>
        <v>640638</v>
      </c>
      <c r="CG18" s="121">
        <f>SUM(AC18,BE18)</f>
        <v>0</v>
      </c>
      <c r="CH18" s="121">
        <f>SUM(AD18,BF18)</f>
        <v>76187</v>
      </c>
      <c r="CI18" s="121">
        <f>SUM(AE18,BG18)</f>
        <v>788571</v>
      </c>
    </row>
    <row r="19" spans="1:87" s="136" customFormat="1" ht="13.5" customHeight="1" x14ac:dyDescent="0.15">
      <c r="A19" s="119" t="s">
        <v>14</v>
      </c>
      <c r="B19" s="120" t="s">
        <v>357</v>
      </c>
      <c r="C19" s="119" t="s">
        <v>358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140218</v>
      </c>
      <c r="M19" s="121">
        <f>+SUM(N19:Q19)</f>
        <v>31654</v>
      </c>
      <c r="N19" s="121">
        <v>28369</v>
      </c>
      <c r="O19" s="121">
        <v>3285</v>
      </c>
      <c r="P19" s="121">
        <v>0</v>
      </c>
      <c r="Q19" s="121">
        <v>0</v>
      </c>
      <c r="R19" s="121">
        <f>+SUM(S19:U19)</f>
        <v>903</v>
      </c>
      <c r="S19" s="121">
        <v>903</v>
      </c>
      <c r="T19" s="121">
        <v>0</v>
      </c>
      <c r="U19" s="121">
        <v>0</v>
      </c>
      <c r="V19" s="121">
        <v>0</v>
      </c>
      <c r="W19" s="121">
        <f>+SUM(X19:AA19)</f>
        <v>107661</v>
      </c>
      <c r="X19" s="121">
        <v>76035</v>
      </c>
      <c r="Y19" s="121">
        <v>0</v>
      </c>
      <c r="Z19" s="121">
        <v>350</v>
      </c>
      <c r="AA19" s="121">
        <v>31276</v>
      </c>
      <c r="AB19" s="121">
        <v>427496</v>
      </c>
      <c r="AC19" s="121">
        <v>0</v>
      </c>
      <c r="AD19" s="121">
        <v>0</v>
      </c>
      <c r="AE19" s="121">
        <f>+SUM(D19,L19,AD19)</f>
        <v>140218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4881</v>
      </c>
      <c r="AO19" s="121">
        <f>+SUM(AP19:AS19)</f>
        <v>4881</v>
      </c>
      <c r="AP19" s="121">
        <v>4881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29515</v>
      </c>
      <c r="BE19" s="121">
        <v>0</v>
      </c>
      <c r="BF19" s="121">
        <v>0</v>
      </c>
      <c r="BG19" s="121">
        <f>+SUM(BF19,AN19,AF19)</f>
        <v>4881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145099</v>
      </c>
      <c r="BQ19" s="121">
        <f>SUM(M19,AO19)</f>
        <v>36535</v>
      </c>
      <c r="BR19" s="121">
        <f>SUM(N19,AP19)</f>
        <v>33250</v>
      </c>
      <c r="BS19" s="121">
        <f>SUM(O19,AQ19)</f>
        <v>3285</v>
      </c>
      <c r="BT19" s="121">
        <f>SUM(P19,AR19)</f>
        <v>0</v>
      </c>
      <c r="BU19" s="121">
        <f>SUM(Q19,AS19)</f>
        <v>0</v>
      </c>
      <c r="BV19" s="121">
        <f>SUM(R19,AT19)</f>
        <v>903</v>
      </c>
      <c r="BW19" s="121">
        <f>SUM(S19,AU19)</f>
        <v>903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107661</v>
      </c>
      <c r="CB19" s="121">
        <f>SUM(X19,AZ19)</f>
        <v>76035</v>
      </c>
      <c r="CC19" s="121">
        <f>SUM(Y19,BA19)</f>
        <v>0</v>
      </c>
      <c r="CD19" s="121">
        <f>SUM(Z19,BB19)</f>
        <v>350</v>
      </c>
      <c r="CE19" s="121">
        <f>SUM(AA19,BC19)</f>
        <v>31276</v>
      </c>
      <c r="CF19" s="121">
        <f>SUM(AB19,BD19)</f>
        <v>457011</v>
      </c>
      <c r="CG19" s="121">
        <f>SUM(AC19,BE19)</f>
        <v>0</v>
      </c>
      <c r="CH19" s="121">
        <f>SUM(AD19,BF19)</f>
        <v>0</v>
      </c>
      <c r="CI19" s="121">
        <f>SUM(AE19,BG19)</f>
        <v>145099</v>
      </c>
    </row>
    <row r="20" spans="1:87" s="136" customFormat="1" ht="13.5" customHeight="1" x14ac:dyDescent="0.15">
      <c r="A20" s="119" t="s">
        <v>14</v>
      </c>
      <c r="B20" s="120" t="s">
        <v>363</v>
      </c>
      <c r="C20" s="119" t="s">
        <v>364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1459010</v>
      </c>
      <c r="L20" s="121">
        <f>+SUM(M20,R20,V20,W20,AC20)</f>
        <v>622988</v>
      </c>
      <c r="M20" s="121">
        <f>+SUM(N20:Q20)</f>
        <v>114165</v>
      </c>
      <c r="N20" s="121">
        <v>30182</v>
      </c>
      <c r="O20" s="121">
        <v>0</v>
      </c>
      <c r="P20" s="121">
        <v>76086</v>
      </c>
      <c r="Q20" s="121">
        <v>7897</v>
      </c>
      <c r="R20" s="121">
        <f>+SUM(S20:U20)</f>
        <v>325446</v>
      </c>
      <c r="S20" s="121">
        <v>0</v>
      </c>
      <c r="T20" s="121">
        <v>259151</v>
      </c>
      <c r="U20" s="121">
        <v>66295</v>
      </c>
      <c r="V20" s="121">
        <v>0</v>
      </c>
      <c r="W20" s="121">
        <f>+SUM(X20:AA20)</f>
        <v>183377</v>
      </c>
      <c r="X20" s="121">
        <v>48271</v>
      </c>
      <c r="Y20" s="121">
        <v>126323</v>
      </c>
      <c r="Z20" s="121">
        <v>8783</v>
      </c>
      <c r="AA20" s="121">
        <v>0</v>
      </c>
      <c r="AB20" s="121">
        <v>0</v>
      </c>
      <c r="AC20" s="121">
        <v>0</v>
      </c>
      <c r="AD20" s="121">
        <v>0</v>
      </c>
      <c r="AE20" s="121">
        <f>+SUM(D20,L20,AD20)</f>
        <v>622988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119768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1459010</v>
      </c>
      <c r="BP20" s="121">
        <f>SUM(L20,AN20)</f>
        <v>622988</v>
      </c>
      <c r="BQ20" s="121">
        <f>SUM(M20,AO20)</f>
        <v>114165</v>
      </c>
      <c r="BR20" s="121">
        <f>SUM(N20,AP20)</f>
        <v>30182</v>
      </c>
      <c r="BS20" s="121">
        <f>SUM(O20,AQ20)</f>
        <v>0</v>
      </c>
      <c r="BT20" s="121">
        <f>SUM(P20,AR20)</f>
        <v>76086</v>
      </c>
      <c r="BU20" s="121">
        <f>SUM(Q20,AS20)</f>
        <v>7897</v>
      </c>
      <c r="BV20" s="121">
        <f>SUM(R20,AT20)</f>
        <v>325446</v>
      </c>
      <c r="BW20" s="121">
        <f>SUM(S20,AU20)</f>
        <v>0</v>
      </c>
      <c r="BX20" s="121">
        <f>SUM(T20,AV20)</f>
        <v>259151</v>
      </c>
      <c r="BY20" s="121">
        <f>SUM(U20,AW20)</f>
        <v>66295</v>
      </c>
      <c r="BZ20" s="121">
        <f>SUM(V20,AX20)</f>
        <v>0</v>
      </c>
      <c r="CA20" s="121">
        <f>SUM(W20,AY20)</f>
        <v>183377</v>
      </c>
      <c r="CB20" s="121">
        <f>SUM(X20,AZ20)</f>
        <v>48271</v>
      </c>
      <c r="CC20" s="121">
        <f>SUM(Y20,BA20)</f>
        <v>126323</v>
      </c>
      <c r="CD20" s="121">
        <f>SUM(Z20,BB20)</f>
        <v>8783</v>
      </c>
      <c r="CE20" s="121">
        <f>SUM(AA20,BC20)</f>
        <v>0</v>
      </c>
      <c r="CF20" s="121">
        <f>SUM(AB20,BD20)</f>
        <v>119768</v>
      </c>
      <c r="CG20" s="121">
        <f>SUM(AC20,BE20)</f>
        <v>0</v>
      </c>
      <c r="CH20" s="121">
        <f>SUM(AD20,BF20)</f>
        <v>0</v>
      </c>
      <c r="CI20" s="121">
        <f>SUM(AE20,BG20)</f>
        <v>622988</v>
      </c>
    </row>
    <row r="21" spans="1:87" s="136" customFormat="1" ht="13.5" customHeight="1" x14ac:dyDescent="0.15">
      <c r="A21" s="119" t="s">
        <v>14</v>
      </c>
      <c r="B21" s="120" t="s">
        <v>368</v>
      </c>
      <c r="C21" s="119" t="s">
        <v>369</v>
      </c>
      <c r="D21" s="121">
        <f>+SUM(E21,J21)</f>
        <v>534850</v>
      </c>
      <c r="E21" s="121">
        <f>+SUM(F21:I21)</f>
        <v>534850</v>
      </c>
      <c r="F21" s="121">
        <v>0</v>
      </c>
      <c r="G21" s="121">
        <v>534850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2311002</v>
      </c>
      <c r="M21" s="121">
        <f>+SUM(N21:Q21)</f>
        <v>331533</v>
      </c>
      <c r="N21" s="121">
        <v>172807</v>
      </c>
      <c r="O21" s="121">
        <v>132103</v>
      </c>
      <c r="P21" s="121">
        <v>26623</v>
      </c>
      <c r="Q21" s="121">
        <v>0</v>
      </c>
      <c r="R21" s="121">
        <f>+SUM(S21:U21)</f>
        <v>350978</v>
      </c>
      <c r="S21" s="121">
        <v>7336</v>
      </c>
      <c r="T21" s="121">
        <v>343642</v>
      </c>
      <c r="U21" s="121">
        <v>0</v>
      </c>
      <c r="V21" s="121">
        <v>0</v>
      </c>
      <c r="W21" s="121">
        <f>+SUM(X21:AA21)</f>
        <v>1628491</v>
      </c>
      <c r="X21" s="121">
        <v>683586</v>
      </c>
      <c r="Y21" s="121">
        <v>893750</v>
      </c>
      <c r="Z21" s="121">
        <v>51155</v>
      </c>
      <c r="AA21" s="121">
        <v>0</v>
      </c>
      <c r="AB21" s="121">
        <v>0</v>
      </c>
      <c r="AC21" s="121">
        <v>0</v>
      </c>
      <c r="AD21" s="121">
        <v>27498</v>
      </c>
      <c r="AE21" s="121">
        <f>+SUM(D21,L21,AD21)</f>
        <v>2873350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89559</v>
      </c>
      <c r="AO21" s="121">
        <f>+SUM(AP21:AS21)</f>
        <v>8277</v>
      </c>
      <c r="AP21" s="121">
        <v>8277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81282</v>
      </c>
      <c r="AZ21" s="121">
        <v>32645</v>
      </c>
      <c r="BA21" s="121">
        <v>0</v>
      </c>
      <c r="BB21" s="121">
        <v>0</v>
      </c>
      <c r="BC21" s="121">
        <v>48637</v>
      </c>
      <c r="BD21" s="121">
        <v>0</v>
      </c>
      <c r="BE21" s="121">
        <v>0</v>
      </c>
      <c r="BF21" s="121">
        <v>440</v>
      </c>
      <c r="BG21" s="121">
        <f>+SUM(BF21,AN21,AF21)</f>
        <v>89999</v>
      </c>
      <c r="BH21" s="121">
        <f>SUM(D21,AF21)</f>
        <v>534850</v>
      </c>
      <c r="BI21" s="121">
        <f>SUM(E21,AG21)</f>
        <v>534850</v>
      </c>
      <c r="BJ21" s="121">
        <f>SUM(F21,AH21)</f>
        <v>0</v>
      </c>
      <c r="BK21" s="121">
        <f>SUM(G21,AI21)</f>
        <v>534850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2400561</v>
      </c>
      <c r="BQ21" s="121">
        <f>SUM(M21,AO21)</f>
        <v>339810</v>
      </c>
      <c r="BR21" s="121">
        <f>SUM(N21,AP21)</f>
        <v>181084</v>
      </c>
      <c r="BS21" s="121">
        <f>SUM(O21,AQ21)</f>
        <v>132103</v>
      </c>
      <c r="BT21" s="121">
        <f>SUM(P21,AR21)</f>
        <v>26623</v>
      </c>
      <c r="BU21" s="121">
        <f>SUM(Q21,AS21)</f>
        <v>0</v>
      </c>
      <c r="BV21" s="121">
        <f>SUM(R21,AT21)</f>
        <v>350978</v>
      </c>
      <c r="BW21" s="121">
        <f>SUM(S21,AU21)</f>
        <v>7336</v>
      </c>
      <c r="BX21" s="121">
        <f>SUM(T21,AV21)</f>
        <v>343642</v>
      </c>
      <c r="BY21" s="121">
        <f>SUM(U21,AW21)</f>
        <v>0</v>
      </c>
      <c r="BZ21" s="121">
        <f>SUM(V21,AX21)</f>
        <v>0</v>
      </c>
      <c r="CA21" s="121">
        <f>SUM(W21,AY21)</f>
        <v>1709773</v>
      </c>
      <c r="CB21" s="121">
        <f>SUM(X21,AZ21)</f>
        <v>716231</v>
      </c>
      <c r="CC21" s="121">
        <f>SUM(Y21,BA21)</f>
        <v>893750</v>
      </c>
      <c r="CD21" s="121">
        <f>SUM(Z21,BB21)</f>
        <v>51155</v>
      </c>
      <c r="CE21" s="121">
        <f>SUM(AA21,BC21)</f>
        <v>48637</v>
      </c>
      <c r="CF21" s="121">
        <f>SUM(AB21,BD21)</f>
        <v>0</v>
      </c>
      <c r="CG21" s="121">
        <f>SUM(AC21,BE21)</f>
        <v>0</v>
      </c>
      <c r="CH21" s="121">
        <f>SUM(AD21,BF21)</f>
        <v>27938</v>
      </c>
      <c r="CI21" s="121">
        <f>SUM(AE21,BG21)</f>
        <v>2963349</v>
      </c>
    </row>
    <row r="22" spans="1:87" s="136" customFormat="1" ht="13.5" customHeight="1" x14ac:dyDescent="0.15">
      <c r="A22" s="119" t="s">
        <v>14</v>
      </c>
      <c r="B22" s="120" t="s">
        <v>370</v>
      </c>
      <c r="C22" s="119" t="s">
        <v>371</v>
      </c>
      <c r="D22" s="121">
        <f>+SUM(E22,J22)</f>
        <v>141036</v>
      </c>
      <c r="E22" s="121">
        <f>+SUM(F22:I22)</f>
        <v>141036</v>
      </c>
      <c r="F22" s="121">
        <v>0</v>
      </c>
      <c r="G22" s="121">
        <v>0</v>
      </c>
      <c r="H22" s="121">
        <v>141036</v>
      </c>
      <c r="I22" s="121">
        <v>0</v>
      </c>
      <c r="J22" s="121">
        <v>0</v>
      </c>
      <c r="K22" s="121">
        <v>0</v>
      </c>
      <c r="L22" s="121">
        <f>+SUM(M22,R22,V22,W22,AC22)</f>
        <v>4638617</v>
      </c>
      <c r="M22" s="121">
        <f>+SUM(N22:Q22)</f>
        <v>899144</v>
      </c>
      <c r="N22" s="121">
        <v>337335</v>
      </c>
      <c r="O22" s="121">
        <v>534065</v>
      </c>
      <c r="P22" s="121">
        <v>0</v>
      </c>
      <c r="Q22" s="121">
        <v>27744</v>
      </c>
      <c r="R22" s="121">
        <f>+SUM(S22:U22)</f>
        <v>262074</v>
      </c>
      <c r="S22" s="121">
        <v>185063</v>
      </c>
      <c r="T22" s="121">
        <v>62797</v>
      </c>
      <c r="U22" s="121">
        <v>14214</v>
      </c>
      <c r="V22" s="121">
        <v>30138</v>
      </c>
      <c r="W22" s="121">
        <f>+SUM(X22:AA22)</f>
        <v>3428571</v>
      </c>
      <c r="X22" s="121">
        <v>953574</v>
      </c>
      <c r="Y22" s="121">
        <v>2153480</v>
      </c>
      <c r="Z22" s="121">
        <v>317530</v>
      </c>
      <c r="AA22" s="121">
        <v>3987</v>
      </c>
      <c r="AB22" s="121">
        <v>652683</v>
      </c>
      <c r="AC22" s="121">
        <v>18690</v>
      </c>
      <c r="AD22" s="121">
        <v>103600</v>
      </c>
      <c r="AE22" s="121">
        <f>+SUM(D22,L22,AD22)</f>
        <v>4883253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351298</v>
      </c>
      <c r="AO22" s="121">
        <f>+SUM(AP22:AS22)</f>
        <v>30667</v>
      </c>
      <c r="AP22" s="121">
        <v>30667</v>
      </c>
      <c r="AQ22" s="121">
        <v>0</v>
      </c>
      <c r="AR22" s="121">
        <v>0</v>
      </c>
      <c r="AS22" s="121">
        <v>0</v>
      </c>
      <c r="AT22" s="121">
        <f>+SUM(AU22:AW22)</f>
        <v>101988</v>
      </c>
      <c r="AU22" s="121">
        <v>0</v>
      </c>
      <c r="AV22" s="121">
        <v>101988</v>
      </c>
      <c r="AW22" s="121">
        <v>0</v>
      </c>
      <c r="AX22" s="121">
        <v>0</v>
      </c>
      <c r="AY22" s="121">
        <f>+SUM(AZ22:BC22)</f>
        <v>218643</v>
      </c>
      <c r="AZ22" s="121">
        <v>74776</v>
      </c>
      <c r="BA22" s="121">
        <v>143867</v>
      </c>
      <c r="BB22" s="121">
        <v>0</v>
      </c>
      <c r="BC22" s="121">
        <v>0</v>
      </c>
      <c r="BD22" s="121">
        <v>82126</v>
      </c>
      <c r="BE22" s="121">
        <v>0</v>
      </c>
      <c r="BF22" s="121">
        <v>2179</v>
      </c>
      <c r="BG22" s="121">
        <f>+SUM(BF22,AN22,AF22)</f>
        <v>353477</v>
      </c>
      <c r="BH22" s="121">
        <f>SUM(D22,AF22)</f>
        <v>141036</v>
      </c>
      <c r="BI22" s="121">
        <f>SUM(E22,AG22)</f>
        <v>141036</v>
      </c>
      <c r="BJ22" s="121">
        <f>SUM(F22,AH22)</f>
        <v>0</v>
      </c>
      <c r="BK22" s="121">
        <f>SUM(G22,AI22)</f>
        <v>0</v>
      </c>
      <c r="BL22" s="121">
        <f>SUM(H22,AJ22)</f>
        <v>141036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4989915</v>
      </c>
      <c r="BQ22" s="121">
        <f>SUM(M22,AO22)</f>
        <v>929811</v>
      </c>
      <c r="BR22" s="121">
        <f>SUM(N22,AP22)</f>
        <v>368002</v>
      </c>
      <c r="BS22" s="121">
        <f>SUM(O22,AQ22)</f>
        <v>534065</v>
      </c>
      <c r="BT22" s="121">
        <f>SUM(P22,AR22)</f>
        <v>0</v>
      </c>
      <c r="BU22" s="121">
        <f>SUM(Q22,AS22)</f>
        <v>27744</v>
      </c>
      <c r="BV22" s="121">
        <f>SUM(R22,AT22)</f>
        <v>364062</v>
      </c>
      <c r="BW22" s="121">
        <f>SUM(S22,AU22)</f>
        <v>185063</v>
      </c>
      <c r="BX22" s="121">
        <f>SUM(T22,AV22)</f>
        <v>164785</v>
      </c>
      <c r="BY22" s="121">
        <f>SUM(U22,AW22)</f>
        <v>14214</v>
      </c>
      <c r="BZ22" s="121">
        <f>SUM(V22,AX22)</f>
        <v>30138</v>
      </c>
      <c r="CA22" s="121">
        <f>SUM(W22,AY22)</f>
        <v>3647214</v>
      </c>
      <c r="CB22" s="121">
        <f>SUM(X22,AZ22)</f>
        <v>1028350</v>
      </c>
      <c r="CC22" s="121">
        <f>SUM(Y22,BA22)</f>
        <v>2297347</v>
      </c>
      <c r="CD22" s="121">
        <f>SUM(Z22,BB22)</f>
        <v>317530</v>
      </c>
      <c r="CE22" s="121">
        <f>SUM(AA22,BC22)</f>
        <v>3987</v>
      </c>
      <c r="CF22" s="121">
        <f>SUM(AB22,BD22)</f>
        <v>734809</v>
      </c>
      <c r="CG22" s="121">
        <f>SUM(AC22,BE22)</f>
        <v>18690</v>
      </c>
      <c r="CH22" s="121">
        <f>SUM(AD22,BF22)</f>
        <v>105779</v>
      </c>
      <c r="CI22" s="121">
        <f>SUM(AE22,BG22)</f>
        <v>5236730</v>
      </c>
    </row>
    <row r="23" spans="1:87" s="136" customFormat="1" ht="13.5" customHeight="1" x14ac:dyDescent="0.15">
      <c r="A23" s="119" t="s">
        <v>14</v>
      </c>
      <c r="B23" s="120" t="s">
        <v>374</v>
      </c>
      <c r="C23" s="119" t="s">
        <v>375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350120</v>
      </c>
      <c r="M23" s="121">
        <f>+SUM(N23:Q23)</f>
        <v>108463</v>
      </c>
      <c r="N23" s="121">
        <v>26279</v>
      </c>
      <c r="O23" s="121">
        <v>0</v>
      </c>
      <c r="P23" s="121">
        <v>82184</v>
      </c>
      <c r="Q23" s="121">
        <v>0</v>
      </c>
      <c r="R23" s="121">
        <f>+SUM(S23:U23)</f>
        <v>101358</v>
      </c>
      <c r="S23" s="121">
        <v>0</v>
      </c>
      <c r="T23" s="121">
        <v>101358</v>
      </c>
      <c r="U23" s="121">
        <v>0</v>
      </c>
      <c r="V23" s="121">
        <v>0</v>
      </c>
      <c r="W23" s="121">
        <f>+SUM(X23:AA23)</f>
        <v>140299</v>
      </c>
      <c r="X23" s="121">
        <v>83322</v>
      </c>
      <c r="Y23" s="121">
        <v>16117</v>
      </c>
      <c r="Z23" s="121">
        <v>26549</v>
      </c>
      <c r="AA23" s="121">
        <v>14311</v>
      </c>
      <c r="AB23" s="121">
        <v>0</v>
      </c>
      <c r="AC23" s="121">
        <v>0</v>
      </c>
      <c r="AD23" s="121">
        <v>7546</v>
      </c>
      <c r="AE23" s="121">
        <f>+SUM(D23,L23,AD23)</f>
        <v>357666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138930</v>
      </c>
      <c r="AO23" s="121">
        <f>+SUM(AP23:AS23)</f>
        <v>15409</v>
      </c>
      <c r="AP23" s="121">
        <v>15409</v>
      </c>
      <c r="AQ23" s="121">
        <v>0</v>
      </c>
      <c r="AR23" s="121">
        <v>0</v>
      </c>
      <c r="AS23" s="121">
        <v>0</v>
      </c>
      <c r="AT23" s="121">
        <f>+SUM(AU23:AW23)</f>
        <v>36648</v>
      </c>
      <c r="AU23" s="121">
        <v>0</v>
      </c>
      <c r="AV23" s="121">
        <v>36648</v>
      </c>
      <c r="AW23" s="121">
        <v>0</v>
      </c>
      <c r="AX23" s="121">
        <v>0</v>
      </c>
      <c r="AY23" s="121">
        <f>+SUM(AZ23:BC23)</f>
        <v>86873</v>
      </c>
      <c r="AZ23" s="121">
        <v>54283</v>
      </c>
      <c r="BA23" s="121">
        <v>11348</v>
      </c>
      <c r="BB23" s="121">
        <v>0</v>
      </c>
      <c r="BC23" s="121">
        <v>21242</v>
      </c>
      <c r="BD23" s="121">
        <v>0</v>
      </c>
      <c r="BE23" s="121">
        <v>0</v>
      </c>
      <c r="BF23" s="121">
        <v>301</v>
      </c>
      <c r="BG23" s="121">
        <f>+SUM(BF23,AN23,AF23)</f>
        <v>139231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489050</v>
      </c>
      <c r="BQ23" s="121">
        <f>SUM(M23,AO23)</f>
        <v>123872</v>
      </c>
      <c r="BR23" s="121">
        <f>SUM(N23,AP23)</f>
        <v>41688</v>
      </c>
      <c r="BS23" s="121">
        <f>SUM(O23,AQ23)</f>
        <v>0</v>
      </c>
      <c r="BT23" s="121">
        <f>SUM(P23,AR23)</f>
        <v>82184</v>
      </c>
      <c r="BU23" s="121">
        <f>SUM(Q23,AS23)</f>
        <v>0</v>
      </c>
      <c r="BV23" s="121">
        <f>SUM(R23,AT23)</f>
        <v>138006</v>
      </c>
      <c r="BW23" s="121">
        <f>SUM(S23,AU23)</f>
        <v>0</v>
      </c>
      <c r="BX23" s="121">
        <f>SUM(T23,AV23)</f>
        <v>138006</v>
      </c>
      <c r="BY23" s="121">
        <f>SUM(U23,AW23)</f>
        <v>0</v>
      </c>
      <c r="BZ23" s="121">
        <f>SUM(V23,AX23)</f>
        <v>0</v>
      </c>
      <c r="CA23" s="121">
        <f>SUM(W23,AY23)</f>
        <v>227172</v>
      </c>
      <c r="CB23" s="121">
        <f>SUM(X23,AZ23)</f>
        <v>137605</v>
      </c>
      <c r="CC23" s="121">
        <f>SUM(Y23,BA23)</f>
        <v>27465</v>
      </c>
      <c r="CD23" s="121">
        <f>SUM(Z23,BB23)</f>
        <v>26549</v>
      </c>
      <c r="CE23" s="121">
        <f>SUM(AA23,BC23)</f>
        <v>35553</v>
      </c>
      <c r="CF23" s="121">
        <f>SUM(AB23,BD23)</f>
        <v>0</v>
      </c>
      <c r="CG23" s="121">
        <f>SUM(AC23,BE23)</f>
        <v>0</v>
      </c>
      <c r="CH23" s="121">
        <f>SUM(AD23,BF23)</f>
        <v>7847</v>
      </c>
      <c r="CI23" s="121">
        <f>SUM(AE23,BG23)</f>
        <v>496897</v>
      </c>
    </row>
    <row r="24" spans="1:87" s="136" customFormat="1" ht="13.5" customHeight="1" x14ac:dyDescent="0.15">
      <c r="A24" s="119" t="s">
        <v>14</v>
      </c>
      <c r="B24" s="120" t="s">
        <v>376</v>
      </c>
      <c r="C24" s="119" t="s">
        <v>377</v>
      </c>
      <c r="D24" s="121">
        <f>+SUM(E24,J24)</f>
        <v>31158</v>
      </c>
      <c r="E24" s="121">
        <f>+SUM(F24:I24)</f>
        <v>31158</v>
      </c>
      <c r="F24" s="121">
        <v>1242</v>
      </c>
      <c r="G24" s="121">
        <v>0</v>
      </c>
      <c r="H24" s="121">
        <v>0</v>
      </c>
      <c r="I24" s="121">
        <v>29916</v>
      </c>
      <c r="J24" s="121">
        <v>0</v>
      </c>
      <c r="K24" s="121">
        <v>0</v>
      </c>
      <c r="L24" s="121">
        <f>+SUM(M24,R24,V24,W24,AC24)</f>
        <v>2811208</v>
      </c>
      <c r="M24" s="121">
        <f>+SUM(N24:Q24)</f>
        <v>526860</v>
      </c>
      <c r="N24" s="121">
        <v>284337</v>
      </c>
      <c r="O24" s="121">
        <v>167257</v>
      </c>
      <c r="P24" s="121">
        <v>66903</v>
      </c>
      <c r="Q24" s="121">
        <v>8363</v>
      </c>
      <c r="R24" s="121">
        <f>+SUM(S24:U24)</f>
        <v>554494</v>
      </c>
      <c r="S24" s="121">
        <v>40869</v>
      </c>
      <c r="T24" s="121">
        <v>460088</v>
      </c>
      <c r="U24" s="121">
        <v>53537</v>
      </c>
      <c r="V24" s="121">
        <v>0</v>
      </c>
      <c r="W24" s="121">
        <f>+SUM(X24:AA24)</f>
        <v>1727140</v>
      </c>
      <c r="X24" s="121">
        <v>703022</v>
      </c>
      <c r="Y24" s="121">
        <v>983038</v>
      </c>
      <c r="Z24" s="121">
        <v>41080</v>
      </c>
      <c r="AA24" s="121">
        <v>0</v>
      </c>
      <c r="AB24" s="121">
        <v>0</v>
      </c>
      <c r="AC24" s="121">
        <v>2714</v>
      </c>
      <c r="AD24" s="121">
        <v>95376</v>
      </c>
      <c r="AE24" s="121">
        <f>+SUM(D24,L24,AD24)</f>
        <v>2937742</v>
      </c>
      <c r="AF24" s="121">
        <f>+SUM(AG24,AL24)</f>
        <v>9224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9224</v>
      </c>
      <c r="AM24" s="121">
        <v>0</v>
      </c>
      <c r="AN24" s="121">
        <f>+SUM(AO24,AT24,AX24,AY24,BE24)</f>
        <v>378135</v>
      </c>
      <c r="AO24" s="121">
        <f>+SUM(AP24:AS24)</f>
        <v>91992</v>
      </c>
      <c r="AP24" s="121">
        <v>91992</v>
      </c>
      <c r="AQ24" s="121">
        <v>0</v>
      </c>
      <c r="AR24" s="121">
        <v>0</v>
      </c>
      <c r="AS24" s="121">
        <v>0</v>
      </c>
      <c r="AT24" s="121">
        <f>+SUM(AU24:AW24)</f>
        <v>143905</v>
      </c>
      <c r="AU24" s="121">
        <v>0</v>
      </c>
      <c r="AV24" s="121">
        <v>143905</v>
      </c>
      <c r="AW24" s="121">
        <v>0</v>
      </c>
      <c r="AX24" s="121">
        <v>0</v>
      </c>
      <c r="AY24" s="121">
        <f>+SUM(AZ24:BC24)</f>
        <v>142238</v>
      </c>
      <c r="AZ24" s="121">
        <v>16067</v>
      </c>
      <c r="BA24" s="121">
        <v>0</v>
      </c>
      <c r="BB24" s="121">
        <v>41703</v>
      </c>
      <c r="BC24" s="121">
        <v>84468</v>
      </c>
      <c r="BD24" s="121">
        <v>0</v>
      </c>
      <c r="BE24" s="121">
        <v>0</v>
      </c>
      <c r="BF24" s="121">
        <v>72405</v>
      </c>
      <c r="BG24" s="121">
        <f>+SUM(BF24,AN24,AF24)</f>
        <v>459764</v>
      </c>
      <c r="BH24" s="121">
        <f>SUM(D24,AF24)</f>
        <v>40382</v>
      </c>
      <c r="BI24" s="121">
        <f>SUM(E24,AG24)</f>
        <v>31158</v>
      </c>
      <c r="BJ24" s="121">
        <f>SUM(F24,AH24)</f>
        <v>1242</v>
      </c>
      <c r="BK24" s="121">
        <f>SUM(G24,AI24)</f>
        <v>0</v>
      </c>
      <c r="BL24" s="121">
        <f>SUM(H24,AJ24)</f>
        <v>0</v>
      </c>
      <c r="BM24" s="121">
        <f>SUM(I24,AK24)</f>
        <v>29916</v>
      </c>
      <c r="BN24" s="121">
        <f>SUM(J24,AL24)</f>
        <v>9224</v>
      </c>
      <c r="BO24" s="121">
        <f>SUM(K24,AM24)</f>
        <v>0</v>
      </c>
      <c r="BP24" s="121">
        <f>SUM(L24,AN24)</f>
        <v>3189343</v>
      </c>
      <c r="BQ24" s="121">
        <f>SUM(M24,AO24)</f>
        <v>618852</v>
      </c>
      <c r="BR24" s="121">
        <f>SUM(N24,AP24)</f>
        <v>376329</v>
      </c>
      <c r="BS24" s="121">
        <f>SUM(O24,AQ24)</f>
        <v>167257</v>
      </c>
      <c r="BT24" s="121">
        <f>SUM(P24,AR24)</f>
        <v>66903</v>
      </c>
      <c r="BU24" s="121">
        <f>SUM(Q24,AS24)</f>
        <v>8363</v>
      </c>
      <c r="BV24" s="121">
        <f>SUM(R24,AT24)</f>
        <v>698399</v>
      </c>
      <c r="BW24" s="121">
        <f>SUM(S24,AU24)</f>
        <v>40869</v>
      </c>
      <c r="BX24" s="121">
        <f>SUM(T24,AV24)</f>
        <v>603993</v>
      </c>
      <c r="BY24" s="121">
        <f>SUM(U24,AW24)</f>
        <v>53537</v>
      </c>
      <c r="BZ24" s="121">
        <f>SUM(V24,AX24)</f>
        <v>0</v>
      </c>
      <c r="CA24" s="121">
        <f>SUM(W24,AY24)</f>
        <v>1869378</v>
      </c>
      <c r="CB24" s="121">
        <f>SUM(X24,AZ24)</f>
        <v>719089</v>
      </c>
      <c r="CC24" s="121">
        <f>SUM(Y24,BA24)</f>
        <v>983038</v>
      </c>
      <c r="CD24" s="121">
        <f>SUM(Z24,BB24)</f>
        <v>82783</v>
      </c>
      <c r="CE24" s="121">
        <f>SUM(AA24,BC24)</f>
        <v>84468</v>
      </c>
      <c r="CF24" s="121">
        <f>SUM(AB24,BD24)</f>
        <v>0</v>
      </c>
      <c r="CG24" s="121">
        <f>SUM(AC24,BE24)</f>
        <v>2714</v>
      </c>
      <c r="CH24" s="121">
        <f>SUM(AD24,BF24)</f>
        <v>167781</v>
      </c>
      <c r="CI24" s="121">
        <f>SUM(AE24,BG24)</f>
        <v>3397506</v>
      </c>
    </row>
    <row r="25" spans="1:87" s="136" customFormat="1" ht="13.5" customHeight="1" x14ac:dyDescent="0.15">
      <c r="A25" s="119" t="s">
        <v>14</v>
      </c>
      <c r="B25" s="120" t="s">
        <v>378</v>
      </c>
      <c r="C25" s="119" t="s">
        <v>379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2282516</v>
      </c>
      <c r="M25" s="121">
        <f>+SUM(N25:Q25)</f>
        <v>323026</v>
      </c>
      <c r="N25" s="121">
        <v>135886</v>
      </c>
      <c r="O25" s="121">
        <v>0</v>
      </c>
      <c r="P25" s="121">
        <v>187140</v>
      </c>
      <c r="Q25" s="121">
        <v>0</v>
      </c>
      <c r="R25" s="121">
        <f>+SUM(S25:U25)</f>
        <v>500479</v>
      </c>
      <c r="S25" s="121">
        <v>356</v>
      </c>
      <c r="T25" s="121">
        <v>500123</v>
      </c>
      <c r="U25" s="121">
        <v>0</v>
      </c>
      <c r="V25" s="121">
        <v>0</v>
      </c>
      <c r="W25" s="121">
        <f>+SUM(X25:AA25)</f>
        <v>1443313</v>
      </c>
      <c r="X25" s="121">
        <v>349757</v>
      </c>
      <c r="Y25" s="121">
        <v>973799</v>
      </c>
      <c r="Z25" s="121">
        <v>119757</v>
      </c>
      <c r="AA25" s="121">
        <v>0</v>
      </c>
      <c r="AB25" s="121">
        <v>0</v>
      </c>
      <c r="AC25" s="121">
        <v>15698</v>
      </c>
      <c r="AD25" s="121">
        <v>322383</v>
      </c>
      <c r="AE25" s="121">
        <f>+SUM(D25,L25,AD25)</f>
        <v>2604899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270627</v>
      </c>
      <c r="AO25" s="121">
        <f>+SUM(AP25:AS25)</f>
        <v>60027</v>
      </c>
      <c r="AP25" s="121">
        <v>28476</v>
      </c>
      <c r="AQ25" s="121">
        <v>0</v>
      </c>
      <c r="AR25" s="121">
        <v>31551</v>
      </c>
      <c r="AS25" s="121">
        <v>0</v>
      </c>
      <c r="AT25" s="121">
        <f>+SUM(AU25:AW25)</f>
        <v>41079</v>
      </c>
      <c r="AU25" s="121">
        <v>0</v>
      </c>
      <c r="AV25" s="121">
        <v>41079</v>
      </c>
      <c r="AW25" s="121">
        <v>0</v>
      </c>
      <c r="AX25" s="121">
        <v>0</v>
      </c>
      <c r="AY25" s="121">
        <f>+SUM(AZ25:BC25)</f>
        <v>168081</v>
      </c>
      <c r="AZ25" s="121">
        <v>72507</v>
      </c>
      <c r="BA25" s="121">
        <v>88624</v>
      </c>
      <c r="BB25" s="121">
        <v>6950</v>
      </c>
      <c r="BC25" s="121">
        <v>0</v>
      </c>
      <c r="BD25" s="121">
        <v>0</v>
      </c>
      <c r="BE25" s="121">
        <v>1440</v>
      </c>
      <c r="BF25" s="121">
        <v>20583</v>
      </c>
      <c r="BG25" s="121">
        <f>+SUM(BF25,AN25,AF25)</f>
        <v>291210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2553143</v>
      </c>
      <c r="BQ25" s="121">
        <f>SUM(M25,AO25)</f>
        <v>383053</v>
      </c>
      <c r="BR25" s="121">
        <f>SUM(N25,AP25)</f>
        <v>164362</v>
      </c>
      <c r="BS25" s="121">
        <f>SUM(O25,AQ25)</f>
        <v>0</v>
      </c>
      <c r="BT25" s="121">
        <f>SUM(P25,AR25)</f>
        <v>218691</v>
      </c>
      <c r="BU25" s="121">
        <f>SUM(Q25,AS25)</f>
        <v>0</v>
      </c>
      <c r="BV25" s="121">
        <f>SUM(R25,AT25)</f>
        <v>541558</v>
      </c>
      <c r="BW25" s="121">
        <f>SUM(S25,AU25)</f>
        <v>356</v>
      </c>
      <c r="BX25" s="121">
        <f>SUM(T25,AV25)</f>
        <v>541202</v>
      </c>
      <c r="BY25" s="121">
        <f>SUM(U25,AW25)</f>
        <v>0</v>
      </c>
      <c r="BZ25" s="121">
        <f>SUM(V25,AX25)</f>
        <v>0</v>
      </c>
      <c r="CA25" s="121">
        <f>SUM(W25,AY25)</f>
        <v>1611394</v>
      </c>
      <c r="CB25" s="121">
        <f>SUM(X25,AZ25)</f>
        <v>422264</v>
      </c>
      <c r="CC25" s="121">
        <f>SUM(Y25,BA25)</f>
        <v>1062423</v>
      </c>
      <c r="CD25" s="121">
        <f>SUM(Z25,BB25)</f>
        <v>126707</v>
      </c>
      <c r="CE25" s="121">
        <f>SUM(AA25,BC25)</f>
        <v>0</v>
      </c>
      <c r="CF25" s="121">
        <f>SUM(AB25,BD25)</f>
        <v>0</v>
      </c>
      <c r="CG25" s="121">
        <f>SUM(AC25,BE25)</f>
        <v>17138</v>
      </c>
      <c r="CH25" s="121">
        <f>SUM(AD25,BF25)</f>
        <v>342966</v>
      </c>
      <c r="CI25" s="121">
        <f>SUM(AE25,BG25)</f>
        <v>2896109</v>
      </c>
    </row>
    <row r="26" spans="1:87" s="136" customFormat="1" ht="13.5" customHeight="1" x14ac:dyDescent="0.15">
      <c r="A26" s="119" t="s">
        <v>14</v>
      </c>
      <c r="B26" s="120" t="s">
        <v>380</v>
      </c>
      <c r="C26" s="119" t="s">
        <v>381</v>
      </c>
      <c r="D26" s="121">
        <f>+SUM(E26,J26)</f>
        <v>1009</v>
      </c>
      <c r="E26" s="121">
        <f>+SUM(F26:I26)</f>
        <v>1009</v>
      </c>
      <c r="F26" s="121">
        <v>0</v>
      </c>
      <c r="G26" s="121">
        <v>0</v>
      </c>
      <c r="H26" s="121">
        <v>0</v>
      </c>
      <c r="I26" s="121">
        <v>1009</v>
      </c>
      <c r="J26" s="121">
        <v>0</v>
      </c>
      <c r="K26" s="121">
        <v>0</v>
      </c>
      <c r="L26" s="121">
        <f>+SUM(M26,R26,V26,W26,AC26)</f>
        <v>2473443</v>
      </c>
      <c r="M26" s="121">
        <f>+SUM(N26:Q26)</f>
        <v>351058</v>
      </c>
      <c r="N26" s="121">
        <v>176556</v>
      </c>
      <c r="O26" s="121">
        <v>133520</v>
      </c>
      <c r="P26" s="121">
        <v>21771</v>
      </c>
      <c r="Q26" s="121">
        <v>19211</v>
      </c>
      <c r="R26" s="121">
        <f>+SUM(S26:U26)</f>
        <v>478268</v>
      </c>
      <c r="S26" s="121">
        <v>4869</v>
      </c>
      <c r="T26" s="121">
        <v>424700</v>
      </c>
      <c r="U26" s="121">
        <v>48699</v>
      </c>
      <c r="V26" s="121">
        <v>0</v>
      </c>
      <c r="W26" s="121">
        <f>+SUM(X26:AA26)</f>
        <v>1644117</v>
      </c>
      <c r="X26" s="121">
        <v>662225</v>
      </c>
      <c r="Y26" s="121">
        <v>880335</v>
      </c>
      <c r="Z26" s="121">
        <v>33681</v>
      </c>
      <c r="AA26" s="121">
        <v>67876</v>
      </c>
      <c r="AB26" s="121">
        <v>0</v>
      </c>
      <c r="AC26" s="121">
        <v>0</v>
      </c>
      <c r="AD26" s="121">
        <v>157578</v>
      </c>
      <c r="AE26" s="121">
        <f>+SUM(D26,L26,AD26)</f>
        <v>2632030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153796</v>
      </c>
      <c r="AO26" s="121">
        <f>+SUM(AP26:AS26)</f>
        <v>15377</v>
      </c>
      <c r="AP26" s="121">
        <v>15377</v>
      </c>
      <c r="AQ26" s="121">
        <v>0</v>
      </c>
      <c r="AR26" s="121">
        <v>0</v>
      </c>
      <c r="AS26" s="121">
        <v>0</v>
      </c>
      <c r="AT26" s="121">
        <f>+SUM(AU26:AW26)</f>
        <v>23083</v>
      </c>
      <c r="AU26" s="121">
        <v>239</v>
      </c>
      <c r="AV26" s="121">
        <v>22844</v>
      </c>
      <c r="AW26" s="121">
        <v>0</v>
      </c>
      <c r="AX26" s="121">
        <v>0</v>
      </c>
      <c r="AY26" s="121">
        <f>+SUM(AZ26:BC26)</f>
        <v>115336</v>
      </c>
      <c r="AZ26" s="121">
        <v>16075</v>
      </c>
      <c r="BA26" s="121">
        <v>96982</v>
      </c>
      <c r="BB26" s="121">
        <v>0</v>
      </c>
      <c r="BC26" s="121">
        <v>2279</v>
      </c>
      <c r="BD26" s="121">
        <v>0</v>
      </c>
      <c r="BE26" s="121">
        <v>0</v>
      </c>
      <c r="BF26" s="121">
        <v>1128</v>
      </c>
      <c r="BG26" s="121">
        <f>+SUM(BF26,AN26,AF26)</f>
        <v>154924</v>
      </c>
      <c r="BH26" s="121">
        <f>SUM(D26,AF26)</f>
        <v>1009</v>
      </c>
      <c r="BI26" s="121">
        <f>SUM(E26,AG26)</f>
        <v>1009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1009</v>
      </c>
      <c r="BN26" s="121">
        <f>SUM(J26,AL26)</f>
        <v>0</v>
      </c>
      <c r="BO26" s="121">
        <f>SUM(K26,AM26)</f>
        <v>0</v>
      </c>
      <c r="BP26" s="121">
        <f>SUM(L26,AN26)</f>
        <v>2627239</v>
      </c>
      <c r="BQ26" s="121">
        <f>SUM(M26,AO26)</f>
        <v>366435</v>
      </c>
      <c r="BR26" s="121">
        <f>SUM(N26,AP26)</f>
        <v>191933</v>
      </c>
      <c r="BS26" s="121">
        <f>SUM(O26,AQ26)</f>
        <v>133520</v>
      </c>
      <c r="BT26" s="121">
        <f>SUM(P26,AR26)</f>
        <v>21771</v>
      </c>
      <c r="BU26" s="121">
        <f>SUM(Q26,AS26)</f>
        <v>19211</v>
      </c>
      <c r="BV26" s="121">
        <f>SUM(R26,AT26)</f>
        <v>501351</v>
      </c>
      <c r="BW26" s="121">
        <f>SUM(S26,AU26)</f>
        <v>5108</v>
      </c>
      <c r="BX26" s="121">
        <f>SUM(T26,AV26)</f>
        <v>447544</v>
      </c>
      <c r="BY26" s="121">
        <f>SUM(U26,AW26)</f>
        <v>48699</v>
      </c>
      <c r="BZ26" s="121">
        <f>SUM(V26,AX26)</f>
        <v>0</v>
      </c>
      <c r="CA26" s="121">
        <f>SUM(W26,AY26)</f>
        <v>1759453</v>
      </c>
      <c r="CB26" s="121">
        <f>SUM(X26,AZ26)</f>
        <v>678300</v>
      </c>
      <c r="CC26" s="121">
        <f>SUM(Y26,BA26)</f>
        <v>977317</v>
      </c>
      <c r="CD26" s="121">
        <f>SUM(Z26,BB26)</f>
        <v>33681</v>
      </c>
      <c r="CE26" s="121">
        <f>SUM(AA26,BC26)</f>
        <v>70155</v>
      </c>
      <c r="CF26" s="121">
        <f>SUM(AB26,BD26)</f>
        <v>0</v>
      </c>
      <c r="CG26" s="121">
        <f>SUM(AC26,BE26)</f>
        <v>0</v>
      </c>
      <c r="CH26" s="121">
        <f>SUM(AD26,BF26)</f>
        <v>158706</v>
      </c>
      <c r="CI26" s="121">
        <f>SUM(AE26,BG26)</f>
        <v>2786954</v>
      </c>
    </row>
    <row r="27" spans="1:87" s="136" customFormat="1" ht="13.5" customHeight="1" x14ac:dyDescent="0.15">
      <c r="A27" s="119" t="s">
        <v>14</v>
      </c>
      <c r="B27" s="120" t="s">
        <v>382</v>
      </c>
      <c r="C27" s="119" t="s">
        <v>383</v>
      </c>
      <c r="D27" s="121">
        <f>+SUM(E27,J27)</f>
        <v>75220</v>
      </c>
      <c r="E27" s="121">
        <f>+SUM(F27:I27)</f>
        <v>74176</v>
      </c>
      <c r="F27" s="121">
        <v>48268</v>
      </c>
      <c r="G27" s="121">
        <v>22663</v>
      </c>
      <c r="H27" s="121">
        <v>0</v>
      </c>
      <c r="I27" s="121">
        <v>3245</v>
      </c>
      <c r="J27" s="121">
        <v>1044</v>
      </c>
      <c r="K27" s="121">
        <v>0</v>
      </c>
      <c r="L27" s="121">
        <f>+SUM(M27,R27,V27,W27,AC27)</f>
        <v>1721927</v>
      </c>
      <c r="M27" s="121">
        <f>+SUM(N27:Q27)</f>
        <v>156703</v>
      </c>
      <c r="N27" s="121">
        <v>156703</v>
      </c>
      <c r="O27" s="121">
        <v>0</v>
      </c>
      <c r="P27" s="121">
        <v>0</v>
      </c>
      <c r="Q27" s="121">
        <v>0</v>
      </c>
      <c r="R27" s="121">
        <f>+SUM(S27:U27)</f>
        <v>447514</v>
      </c>
      <c r="S27" s="121">
        <v>27230</v>
      </c>
      <c r="T27" s="121">
        <v>416434</v>
      </c>
      <c r="U27" s="121">
        <v>3850</v>
      </c>
      <c r="V27" s="121">
        <v>0</v>
      </c>
      <c r="W27" s="121">
        <f>+SUM(X27:AA27)</f>
        <v>1117710</v>
      </c>
      <c r="X27" s="121">
        <v>173105</v>
      </c>
      <c r="Y27" s="121">
        <v>781814</v>
      </c>
      <c r="Z27" s="121">
        <v>162791</v>
      </c>
      <c r="AA27" s="121">
        <v>0</v>
      </c>
      <c r="AB27" s="121">
        <v>0</v>
      </c>
      <c r="AC27" s="121">
        <v>0</v>
      </c>
      <c r="AD27" s="121">
        <v>39285</v>
      </c>
      <c r="AE27" s="121">
        <f>+SUM(D27,L27,AD27)</f>
        <v>1836432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135260</v>
      </c>
      <c r="AO27" s="121">
        <f>+SUM(AP27:AS27)</f>
        <v>9794</v>
      </c>
      <c r="AP27" s="121">
        <v>9794</v>
      </c>
      <c r="AQ27" s="121">
        <v>0</v>
      </c>
      <c r="AR27" s="121">
        <v>0</v>
      </c>
      <c r="AS27" s="121">
        <v>0</v>
      </c>
      <c r="AT27" s="121">
        <f>+SUM(AU27:AW27)</f>
        <v>42269</v>
      </c>
      <c r="AU27" s="121">
        <v>1446</v>
      </c>
      <c r="AV27" s="121">
        <v>40823</v>
      </c>
      <c r="AW27" s="121">
        <v>0</v>
      </c>
      <c r="AX27" s="121">
        <v>0</v>
      </c>
      <c r="AY27" s="121">
        <f>+SUM(AZ27:BC27)</f>
        <v>67745</v>
      </c>
      <c r="AZ27" s="121">
        <v>38492</v>
      </c>
      <c r="BA27" s="121">
        <v>29253</v>
      </c>
      <c r="BB27" s="121">
        <v>0</v>
      </c>
      <c r="BC27" s="121">
        <v>0</v>
      </c>
      <c r="BD27" s="121">
        <v>0</v>
      </c>
      <c r="BE27" s="121">
        <v>15452</v>
      </c>
      <c r="BF27" s="121">
        <v>15451</v>
      </c>
      <c r="BG27" s="121">
        <f>+SUM(BF27,AN27,AF27)</f>
        <v>150711</v>
      </c>
      <c r="BH27" s="121">
        <f>SUM(D27,AF27)</f>
        <v>75220</v>
      </c>
      <c r="BI27" s="121">
        <f>SUM(E27,AG27)</f>
        <v>74176</v>
      </c>
      <c r="BJ27" s="121">
        <f>SUM(F27,AH27)</f>
        <v>48268</v>
      </c>
      <c r="BK27" s="121">
        <f>SUM(G27,AI27)</f>
        <v>22663</v>
      </c>
      <c r="BL27" s="121">
        <f>SUM(H27,AJ27)</f>
        <v>0</v>
      </c>
      <c r="BM27" s="121">
        <f>SUM(I27,AK27)</f>
        <v>3245</v>
      </c>
      <c r="BN27" s="121">
        <f>SUM(J27,AL27)</f>
        <v>1044</v>
      </c>
      <c r="BO27" s="121">
        <f>SUM(K27,AM27)</f>
        <v>0</v>
      </c>
      <c r="BP27" s="121">
        <f>SUM(L27,AN27)</f>
        <v>1857187</v>
      </c>
      <c r="BQ27" s="121">
        <f>SUM(M27,AO27)</f>
        <v>166497</v>
      </c>
      <c r="BR27" s="121">
        <f>SUM(N27,AP27)</f>
        <v>166497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489783</v>
      </c>
      <c r="BW27" s="121">
        <f>SUM(S27,AU27)</f>
        <v>28676</v>
      </c>
      <c r="BX27" s="121">
        <f>SUM(T27,AV27)</f>
        <v>457257</v>
      </c>
      <c r="BY27" s="121">
        <f>SUM(U27,AW27)</f>
        <v>3850</v>
      </c>
      <c r="BZ27" s="121">
        <f>SUM(V27,AX27)</f>
        <v>0</v>
      </c>
      <c r="CA27" s="121">
        <f>SUM(W27,AY27)</f>
        <v>1185455</v>
      </c>
      <c r="CB27" s="121">
        <f>SUM(X27,AZ27)</f>
        <v>211597</v>
      </c>
      <c r="CC27" s="121">
        <f>SUM(Y27,BA27)</f>
        <v>811067</v>
      </c>
      <c r="CD27" s="121">
        <f>SUM(Z27,BB27)</f>
        <v>162791</v>
      </c>
      <c r="CE27" s="121">
        <f>SUM(AA27,BC27)</f>
        <v>0</v>
      </c>
      <c r="CF27" s="121">
        <f>SUM(AB27,BD27)</f>
        <v>0</v>
      </c>
      <c r="CG27" s="121">
        <f>SUM(AC27,BE27)</f>
        <v>15452</v>
      </c>
      <c r="CH27" s="121">
        <f>SUM(AD27,BF27)</f>
        <v>54736</v>
      </c>
      <c r="CI27" s="121">
        <f>SUM(AE27,BG27)</f>
        <v>1987143</v>
      </c>
    </row>
    <row r="28" spans="1:87" s="136" customFormat="1" ht="13.5" customHeight="1" x14ac:dyDescent="0.15">
      <c r="A28" s="119" t="s">
        <v>14</v>
      </c>
      <c r="B28" s="120" t="s">
        <v>384</v>
      </c>
      <c r="C28" s="119" t="s">
        <v>385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514592</v>
      </c>
      <c r="M28" s="121">
        <f>+SUM(N28:Q28)</f>
        <v>205211</v>
      </c>
      <c r="N28" s="121">
        <v>27339</v>
      </c>
      <c r="O28" s="121">
        <v>109582</v>
      </c>
      <c r="P28" s="121">
        <v>60100</v>
      </c>
      <c r="Q28" s="121">
        <v>8190</v>
      </c>
      <c r="R28" s="121">
        <f>+SUM(S28:U28)</f>
        <v>142062</v>
      </c>
      <c r="S28" s="121">
        <v>11356</v>
      </c>
      <c r="T28" s="121">
        <v>126684</v>
      </c>
      <c r="U28" s="121">
        <v>4022</v>
      </c>
      <c r="V28" s="121">
        <v>6439</v>
      </c>
      <c r="W28" s="121">
        <f>+SUM(X28:AA28)</f>
        <v>160880</v>
      </c>
      <c r="X28" s="121">
        <v>46225</v>
      </c>
      <c r="Y28" s="121">
        <v>66532</v>
      </c>
      <c r="Z28" s="121">
        <v>43809</v>
      </c>
      <c r="AA28" s="121">
        <v>4314</v>
      </c>
      <c r="AB28" s="121">
        <v>2871</v>
      </c>
      <c r="AC28" s="121">
        <v>0</v>
      </c>
      <c r="AD28" s="121">
        <v>15007</v>
      </c>
      <c r="AE28" s="121">
        <f>+SUM(D28,L28,AD28)</f>
        <v>529599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206755</v>
      </c>
      <c r="AO28" s="121">
        <f>+SUM(AP28:AS28)</f>
        <v>90652</v>
      </c>
      <c r="AP28" s="121">
        <v>25481</v>
      </c>
      <c r="AQ28" s="121">
        <v>27258</v>
      </c>
      <c r="AR28" s="121">
        <v>37913</v>
      </c>
      <c r="AS28" s="121">
        <v>0</v>
      </c>
      <c r="AT28" s="121">
        <f>+SUM(AU28:AW28)</f>
        <v>40453</v>
      </c>
      <c r="AU28" s="121">
        <v>2019</v>
      </c>
      <c r="AV28" s="121">
        <v>38434</v>
      </c>
      <c r="AW28" s="121">
        <v>0</v>
      </c>
      <c r="AX28" s="121">
        <v>0</v>
      </c>
      <c r="AY28" s="121">
        <f>+SUM(AZ28:BC28)</f>
        <v>75650</v>
      </c>
      <c r="AZ28" s="121">
        <v>28357</v>
      </c>
      <c r="BA28" s="121">
        <v>46382</v>
      </c>
      <c r="BB28" s="121">
        <v>0</v>
      </c>
      <c r="BC28" s="121">
        <v>911</v>
      </c>
      <c r="BD28" s="121">
        <v>0</v>
      </c>
      <c r="BE28" s="121">
        <v>0</v>
      </c>
      <c r="BF28" s="121">
        <v>6769</v>
      </c>
      <c r="BG28" s="121">
        <f>+SUM(BF28,AN28,AF28)</f>
        <v>213524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721347</v>
      </c>
      <c r="BQ28" s="121">
        <f>SUM(M28,AO28)</f>
        <v>295863</v>
      </c>
      <c r="BR28" s="121">
        <f>SUM(N28,AP28)</f>
        <v>52820</v>
      </c>
      <c r="BS28" s="121">
        <f>SUM(O28,AQ28)</f>
        <v>136840</v>
      </c>
      <c r="BT28" s="121">
        <f>SUM(P28,AR28)</f>
        <v>98013</v>
      </c>
      <c r="BU28" s="121">
        <f>SUM(Q28,AS28)</f>
        <v>8190</v>
      </c>
      <c r="BV28" s="121">
        <f>SUM(R28,AT28)</f>
        <v>182515</v>
      </c>
      <c r="BW28" s="121">
        <f>SUM(S28,AU28)</f>
        <v>13375</v>
      </c>
      <c r="BX28" s="121">
        <f>SUM(T28,AV28)</f>
        <v>165118</v>
      </c>
      <c r="BY28" s="121">
        <f>SUM(U28,AW28)</f>
        <v>4022</v>
      </c>
      <c r="BZ28" s="121">
        <f>SUM(V28,AX28)</f>
        <v>6439</v>
      </c>
      <c r="CA28" s="121">
        <f>SUM(W28,AY28)</f>
        <v>236530</v>
      </c>
      <c r="CB28" s="121">
        <f>SUM(X28,AZ28)</f>
        <v>74582</v>
      </c>
      <c r="CC28" s="121">
        <f>SUM(Y28,BA28)</f>
        <v>112914</v>
      </c>
      <c r="CD28" s="121">
        <f>SUM(Z28,BB28)</f>
        <v>43809</v>
      </c>
      <c r="CE28" s="121">
        <f>SUM(AA28,BC28)</f>
        <v>5225</v>
      </c>
      <c r="CF28" s="121">
        <f>SUM(AB28,BD28)</f>
        <v>2871</v>
      </c>
      <c r="CG28" s="121">
        <f>SUM(AC28,BE28)</f>
        <v>0</v>
      </c>
      <c r="CH28" s="121">
        <f>SUM(AD28,BF28)</f>
        <v>21776</v>
      </c>
      <c r="CI28" s="121">
        <f>SUM(AE28,BG28)</f>
        <v>743123</v>
      </c>
    </row>
    <row r="29" spans="1:87" s="136" customFormat="1" ht="13.5" customHeight="1" x14ac:dyDescent="0.15">
      <c r="A29" s="119" t="s">
        <v>14</v>
      </c>
      <c r="B29" s="120" t="s">
        <v>386</v>
      </c>
      <c r="C29" s="119" t="s">
        <v>387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47652</v>
      </c>
      <c r="M29" s="121">
        <f>+SUM(N29:Q29)</f>
        <v>42370</v>
      </c>
      <c r="N29" s="121">
        <v>42370</v>
      </c>
      <c r="O29" s="121">
        <v>0</v>
      </c>
      <c r="P29" s="121">
        <v>0</v>
      </c>
      <c r="Q29" s="121">
        <v>0</v>
      </c>
      <c r="R29" s="121">
        <f>+SUM(S29:U29)</f>
        <v>4823</v>
      </c>
      <c r="S29" s="121">
        <v>0</v>
      </c>
      <c r="T29" s="121">
        <v>0</v>
      </c>
      <c r="U29" s="121">
        <v>4823</v>
      </c>
      <c r="V29" s="121">
        <v>0</v>
      </c>
      <c r="W29" s="121">
        <f>+SUM(X29:AA29)</f>
        <v>459</v>
      </c>
      <c r="X29" s="121">
        <v>0</v>
      </c>
      <c r="Y29" s="121">
        <v>0</v>
      </c>
      <c r="Z29" s="121">
        <v>0</v>
      </c>
      <c r="AA29" s="121">
        <v>459</v>
      </c>
      <c r="AB29" s="121">
        <v>1149173</v>
      </c>
      <c r="AC29" s="121">
        <v>0</v>
      </c>
      <c r="AD29" s="121">
        <v>377</v>
      </c>
      <c r="AE29" s="121">
        <f>+SUM(D29,L29,AD29)</f>
        <v>48029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107102</v>
      </c>
      <c r="AO29" s="121">
        <f>+SUM(AP29:AS29)</f>
        <v>25631</v>
      </c>
      <c r="AP29" s="121">
        <v>25631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81471</v>
      </c>
      <c r="AZ29" s="121">
        <v>71928</v>
      </c>
      <c r="BA29" s="121">
        <v>0</v>
      </c>
      <c r="BB29" s="121">
        <v>0</v>
      </c>
      <c r="BC29" s="121">
        <v>9543</v>
      </c>
      <c r="BD29" s="121">
        <v>167330</v>
      </c>
      <c r="BE29" s="121">
        <v>0</v>
      </c>
      <c r="BF29" s="121">
        <v>0</v>
      </c>
      <c r="BG29" s="121">
        <f>+SUM(BF29,AN29,AF29)</f>
        <v>107102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154754</v>
      </c>
      <c r="BQ29" s="121">
        <f>SUM(M29,AO29)</f>
        <v>68001</v>
      </c>
      <c r="BR29" s="121">
        <f>SUM(N29,AP29)</f>
        <v>68001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4823</v>
      </c>
      <c r="BW29" s="121">
        <f>SUM(S29,AU29)</f>
        <v>0</v>
      </c>
      <c r="BX29" s="121">
        <f>SUM(T29,AV29)</f>
        <v>0</v>
      </c>
      <c r="BY29" s="121">
        <f>SUM(U29,AW29)</f>
        <v>4823</v>
      </c>
      <c r="BZ29" s="121">
        <f>SUM(V29,AX29)</f>
        <v>0</v>
      </c>
      <c r="CA29" s="121">
        <f>SUM(W29,AY29)</f>
        <v>81930</v>
      </c>
      <c r="CB29" s="121">
        <f>SUM(X29,AZ29)</f>
        <v>71928</v>
      </c>
      <c r="CC29" s="121">
        <f>SUM(Y29,BA29)</f>
        <v>0</v>
      </c>
      <c r="CD29" s="121">
        <f>SUM(Z29,BB29)</f>
        <v>0</v>
      </c>
      <c r="CE29" s="121">
        <f>SUM(AA29,BC29)</f>
        <v>10002</v>
      </c>
      <c r="CF29" s="121">
        <f>SUM(AB29,BD29)</f>
        <v>1316503</v>
      </c>
      <c r="CG29" s="121">
        <f>SUM(AC29,BE29)</f>
        <v>0</v>
      </c>
      <c r="CH29" s="121">
        <f>SUM(AD29,BF29)</f>
        <v>377</v>
      </c>
      <c r="CI29" s="121">
        <f>SUM(AE29,BG29)</f>
        <v>155131</v>
      </c>
    </row>
    <row r="30" spans="1:87" s="136" customFormat="1" ht="13.5" customHeight="1" x14ac:dyDescent="0.15">
      <c r="A30" s="119" t="s">
        <v>14</v>
      </c>
      <c r="B30" s="120" t="s">
        <v>388</v>
      </c>
      <c r="C30" s="119" t="s">
        <v>389</v>
      </c>
      <c r="D30" s="121">
        <f>+SUM(E30,J30)</f>
        <v>2888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2888</v>
      </c>
      <c r="K30" s="121">
        <v>0</v>
      </c>
      <c r="L30" s="121">
        <f>+SUM(M30,R30,V30,W30,AC30)</f>
        <v>1403404</v>
      </c>
      <c r="M30" s="121">
        <f>+SUM(N30:Q30)</f>
        <v>231275</v>
      </c>
      <c r="N30" s="121">
        <v>86203</v>
      </c>
      <c r="O30" s="121">
        <v>42858</v>
      </c>
      <c r="P30" s="121">
        <v>102214</v>
      </c>
      <c r="Q30" s="121">
        <v>0</v>
      </c>
      <c r="R30" s="121">
        <f>+SUM(S30:U30)</f>
        <v>79827</v>
      </c>
      <c r="S30" s="121">
        <v>38823</v>
      </c>
      <c r="T30" s="121">
        <v>41004</v>
      </c>
      <c r="U30" s="121">
        <v>0</v>
      </c>
      <c r="V30" s="121">
        <v>0</v>
      </c>
      <c r="W30" s="121">
        <f>+SUM(X30:AA30)</f>
        <v>1092302</v>
      </c>
      <c r="X30" s="121">
        <v>314711</v>
      </c>
      <c r="Y30" s="121">
        <v>734110</v>
      </c>
      <c r="Z30" s="121">
        <v>35216</v>
      </c>
      <c r="AA30" s="121">
        <v>8265</v>
      </c>
      <c r="AB30" s="121">
        <v>0</v>
      </c>
      <c r="AC30" s="121">
        <v>0</v>
      </c>
      <c r="AD30" s="121">
        <v>639</v>
      </c>
      <c r="AE30" s="121">
        <f>+SUM(D30,L30,AD30)</f>
        <v>1406931</v>
      </c>
      <c r="AF30" s="121">
        <f>+SUM(AG30,AL30)</f>
        <v>13342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13342</v>
      </c>
      <c r="AM30" s="121">
        <v>0</v>
      </c>
      <c r="AN30" s="121">
        <f>+SUM(AO30,AT30,AX30,AY30,BE30)</f>
        <v>224819</v>
      </c>
      <c r="AO30" s="121">
        <f>+SUM(AP30:AS30)</f>
        <v>25159</v>
      </c>
      <c r="AP30" s="121">
        <v>25159</v>
      </c>
      <c r="AQ30" s="121">
        <v>0</v>
      </c>
      <c r="AR30" s="121">
        <v>0</v>
      </c>
      <c r="AS30" s="121">
        <v>0</v>
      </c>
      <c r="AT30" s="121">
        <f>+SUM(AU30:AW30)</f>
        <v>77790</v>
      </c>
      <c r="AU30" s="121">
        <v>0</v>
      </c>
      <c r="AV30" s="121">
        <v>77790</v>
      </c>
      <c r="AW30" s="121">
        <v>0</v>
      </c>
      <c r="AX30" s="121">
        <v>0</v>
      </c>
      <c r="AY30" s="121">
        <f>+SUM(AZ30:BC30)</f>
        <v>121870</v>
      </c>
      <c r="AZ30" s="121">
        <v>0</v>
      </c>
      <c r="BA30" s="121">
        <v>121870</v>
      </c>
      <c r="BB30" s="121">
        <v>0</v>
      </c>
      <c r="BC30" s="121">
        <v>0</v>
      </c>
      <c r="BD30" s="121">
        <v>0</v>
      </c>
      <c r="BE30" s="121">
        <v>0</v>
      </c>
      <c r="BF30" s="121">
        <v>0</v>
      </c>
      <c r="BG30" s="121">
        <f>+SUM(BF30,AN30,AF30)</f>
        <v>238161</v>
      </c>
      <c r="BH30" s="121">
        <f>SUM(D30,AF30)</f>
        <v>16230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16230</v>
      </c>
      <c r="BO30" s="121">
        <f>SUM(K30,AM30)</f>
        <v>0</v>
      </c>
      <c r="BP30" s="121">
        <f>SUM(L30,AN30)</f>
        <v>1628223</v>
      </c>
      <c r="BQ30" s="121">
        <f>SUM(M30,AO30)</f>
        <v>256434</v>
      </c>
      <c r="BR30" s="121">
        <f>SUM(N30,AP30)</f>
        <v>111362</v>
      </c>
      <c r="BS30" s="121">
        <f>SUM(O30,AQ30)</f>
        <v>42858</v>
      </c>
      <c r="BT30" s="121">
        <f>SUM(P30,AR30)</f>
        <v>102214</v>
      </c>
      <c r="BU30" s="121">
        <f>SUM(Q30,AS30)</f>
        <v>0</v>
      </c>
      <c r="BV30" s="121">
        <f>SUM(R30,AT30)</f>
        <v>157617</v>
      </c>
      <c r="BW30" s="121">
        <f>SUM(S30,AU30)</f>
        <v>38823</v>
      </c>
      <c r="BX30" s="121">
        <f>SUM(T30,AV30)</f>
        <v>118794</v>
      </c>
      <c r="BY30" s="121">
        <f>SUM(U30,AW30)</f>
        <v>0</v>
      </c>
      <c r="BZ30" s="121">
        <f>SUM(V30,AX30)</f>
        <v>0</v>
      </c>
      <c r="CA30" s="121">
        <f>SUM(W30,AY30)</f>
        <v>1214172</v>
      </c>
      <c r="CB30" s="121">
        <f>SUM(X30,AZ30)</f>
        <v>314711</v>
      </c>
      <c r="CC30" s="121">
        <f>SUM(Y30,BA30)</f>
        <v>855980</v>
      </c>
      <c r="CD30" s="121">
        <f>SUM(Z30,BB30)</f>
        <v>35216</v>
      </c>
      <c r="CE30" s="121">
        <f>SUM(AA30,BC30)</f>
        <v>8265</v>
      </c>
      <c r="CF30" s="121">
        <f>SUM(AB30,BD30)</f>
        <v>0</v>
      </c>
      <c r="CG30" s="121">
        <f>SUM(AC30,BE30)</f>
        <v>0</v>
      </c>
      <c r="CH30" s="121">
        <f>SUM(AD30,BF30)</f>
        <v>639</v>
      </c>
      <c r="CI30" s="121">
        <f>SUM(AE30,BG30)</f>
        <v>1645092</v>
      </c>
    </row>
    <row r="31" spans="1:87" s="136" customFormat="1" ht="13.5" customHeight="1" x14ac:dyDescent="0.15">
      <c r="A31" s="119" t="s">
        <v>14</v>
      </c>
      <c r="B31" s="120" t="s">
        <v>390</v>
      </c>
      <c r="C31" s="119" t="s">
        <v>391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791691</v>
      </c>
      <c r="M31" s="121">
        <f>+SUM(N31:Q31)</f>
        <v>44841</v>
      </c>
      <c r="N31" s="121">
        <v>17456</v>
      </c>
      <c r="O31" s="121">
        <v>9611</v>
      </c>
      <c r="P31" s="121">
        <v>17774</v>
      </c>
      <c r="Q31" s="121">
        <v>0</v>
      </c>
      <c r="R31" s="121">
        <f>+SUM(S31:U31)</f>
        <v>35406</v>
      </c>
      <c r="S31" s="121">
        <v>22131</v>
      </c>
      <c r="T31" s="121">
        <v>9058</v>
      </c>
      <c r="U31" s="121">
        <v>4217</v>
      </c>
      <c r="V31" s="121">
        <v>2306</v>
      </c>
      <c r="W31" s="121">
        <f>+SUM(X31:AA31)</f>
        <v>709138</v>
      </c>
      <c r="X31" s="121">
        <v>176268</v>
      </c>
      <c r="Y31" s="121">
        <v>501309</v>
      </c>
      <c r="Z31" s="121">
        <v>28735</v>
      </c>
      <c r="AA31" s="121">
        <v>2826</v>
      </c>
      <c r="AB31" s="121">
        <v>0</v>
      </c>
      <c r="AC31" s="121">
        <v>0</v>
      </c>
      <c r="AD31" s="121">
        <v>6338</v>
      </c>
      <c r="AE31" s="121">
        <f>+SUM(D31,L31,AD31)</f>
        <v>798029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191020</v>
      </c>
      <c r="AO31" s="121">
        <f>+SUM(AP31:AS31)</f>
        <v>4947</v>
      </c>
      <c r="AP31" s="121">
        <v>4947</v>
      </c>
      <c r="AQ31" s="121">
        <v>0</v>
      </c>
      <c r="AR31" s="121">
        <v>0</v>
      </c>
      <c r="AS31" s="121">
        <v>0</v>
      </c>
      <c r="AT31" s="121">
        <f>+SUM(AU31:AW31)</f>
        <v>113515</v>
      </c>
      <c r="AU31" s="121">
        <v>0</v>
      </c>
      <c r="AV31" s="121">
        <v>113515</v>
      </c>
      <c r="AW31" s="121">
        <v>0</v>
      </c>
      <c r="AX31" s="121">
        <v>0</v>
      </c>
      <c r="AY31" s="121">
        <f>+SUM(AZ31:BC31)</f>
        <v>72558</v>
      </c>
      <c r="AZ31" s="121">
        <v>4940</v>
      </c>
      <c r="BA31" s="121">
        <v>61358</v>
      </c>
      <c r="BB31" s="121">
        <v>0</v>
      </c>
      <c r="BC31" s="121">
        <v>6260</v>
      </c>
      <c r="BD31" s="121">
        <v>0</v>
      </c>
      <c r="BE31" s="121">
        <v>0</v>
      </c>
      <c r="BF31" s="121">
        <v>140</v>
      </c>
      <c r="BG31" s="121">
        <f>+SUM(BF31,AN31,AF31)</f>
        <v>191160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982711</v>
      </c>
      <c r="BQ31" s="121">
        <f>SUM(M31,AO31)</f>
        <v>49788</v>
      </c>
      <c r="BR31" s="121">
        <f>SUM(N31,AP31)</f>
        <v>22403</v>
      </c>
      <c r="BS31" s="121">
        <f>SUM(O31,AQ31)</f>
        <v>9611</v>
      </c>
      <c r="BT31" s="121">
        <f>SUM(P31,AR31)</f>
        <v>17774</v>
      </c>
      <c r="BU31" s="121">
        <f>SUM(Q31,AS31)</f>
        <v>0</v>
      </c>
      <c r="BV31" s="121">
        <f>SUM(R31,AT31)</f>
        <v>148921</v>
      </c>
      <c r="BW31" s="121">
        <f>SUM(S31,AU31)</f>
        <v>22131</v>
      </c>
      <c r="BX31" s="121">
        <f>SUM(T31,AV31)</f>
        <v>122573</v>
      </c>
      <c r="BY31" s="121">
        <f>SUM(U31,AW31)</f>
        <v>4217</v>
      </c>
      <c r="BZ31" s="121">
        <f>SUM(V31,AX31)</f>
        <v>2306</v>
      </c>
      <c r="CA31" s="121">
        <f>SUM(W31,AY31)</f>
        <v>781696</v>
      </c>
      <c r="CB31" s="121">
        <f>SUM(X31,AZ31)</f>
        <v>181208</v>
      </c>
      <c r="CC31" s="121">
        <f>SUM(Y31,BA31)</f>
        <v>562667</v>
      </c>
      <c r="CD31" s="121">
        <f>SUM(Z31,BB31)</f>
        <v>28735</v>
      </c>
      <c r="CE31" s="121">
        <f>SUM(AA31,BC31)</f>
        <v>9086</v>
      </c>
      <c r="CF31" s="121">
        <f>SUM(AB31,BD31)</f>
        <v>0</v>
      </c>
      <c r="CG31" s="121">
        <f>SUM(AC31,BE31)</f>
        <v>0</v>
      </c>
      <c r="CH31" s="121">
        <f>SUM(AD31,BF31)</f>
        <v>6478</v>
      </c>
      <c r="CI31" s="121">
        <f>SUM(AE31,BG31)</f>
        <v>989189</v>
      </c>
    </row>
    <row r="32" spans="1:87" s="136" customFormat="1" ht="13.5" customHeight="1" x14ac:dyDescent="0.15">
      <c r="A32" s="119" t="s">
        <v>14</v>
      </c>
      <c r="B32" s="120" t="s">
        <v>392</v>
      </c>
      <c r="C32" s="119" t="s">
        <v>393</v>
      </c>
      <c r="D32" s="121">
        <f>+SUM(E32,J32)</f>
        <v>35622</v>
      </c>
      <c r="E32" s="121">
        <f>+SUM(F32:I32)</f>
        <v>9002</v>
      </c>
      <c r="F32" s="121">
        <v>0</v>
      </c>
      <c r="G32" s="121">
        <v>0</v>
      </c>
      <c r="H32" s="121">
        <v>0</v>
      </c>
      <c r="I32" s="121">
        <v>9002</v>
      </c>
      <c r="J32" s="121">
        <v>26620</v>
      </c>
      <c r="K32" s="121">
        <v>0</v>
      </c>
      <c r="L32" s="121">
        <f>+SUM(M32,R32,V32,W32,AC32)</f>
        <v>2432870</v>
      </c>
      <c r="M32" s="121">
        <f>+SUM(N32:Q32)</f>
        <v>106816</v>
      </c>
      <c r="N32" s="121">
        <v>106816</v>
      </c>
      <c r="O32" s="121">
        <v>0</v>
      </c>
      <c r="P32" s="121">
        <v>0</v>
      </c>
      <c r="Q32" s="121">
        <v>0</v>
      </c>
      <c r="R32" s="121">
        <f>+SUM(S32:U32)</f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>+SUM(X32:AA32)</f>
        <v>2326054</v>
      </c>
      <c r="X32" s="121">
        <v>669968</v>
      </c>
      <c r="Y32" s="121">
        <v>1436835</v>
      </c>
      <c r="Z32" s="121">
        <v>219251</v>
      </c>
      <c r="AA32" s="121">
        <v>0</v>
      </c>
      <c r="AB32" s="121">
        <v>0</v>
      </c>
      <c r="AC32" s="121">
        <v>0</v>
      </c>
      <c r="AD32" s="121">
        <v>0</v>
      </c>
      <c r="AE32" s="121">
        <f>+SUM(D32,L32,AD32)</f>
        <v>2468492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103311</v>
      </c>
      <c r="AO32" s="121">
        <f>+SUM(AP32:AS32)</f>
        <v>17802</v>
      </c>
      <c r="AP32" s="121">
        <v>8901</v>
      </c>
      <c r="AQ32" s="121">
        <v>0</v>
      </c>
      <c r="AR32" s="121">
        <v>8901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85509</v>
      </c>
      <c r="AZ32" s="121">
        <v>26268</v>
      </c>
      <c r="BA32" s="121">
        <v>59241</v>
      </c>
      <c r="BB32" s="121">
        <v>0</v>
      </c>
      <c r="BC32" s="121">
        <v>0</v>
      </c>
      <c r="BD32" s="121">
        <v>0</v>
      </c>
      <c r="BE32" s="121">
        <v>0</v>
      </c>
      <c r="BF32" s="121">
        <v>0</v>
      </c>
      <c r="BG32" s="121">
        <f>+SUM(BF32,AN32,AF32)</f>
        <v>103311</v>
      </c>
      <c r="BH32" s="121">
        <f>SUM(D32,AF32)</f>
        <v>35622</v>
      </c>
      <c r="BI32" s="121">
        <f>SUM(E32,AG32)</f>
        <v>9002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9002</v>
      </c>
      <c r="BN32" s="121">
        <f>SUM(J32,AL32)</f>
        <v>26620</v>
      </c>
      <c r="BO32" s="121">
        <f>SUM(K32,AM32)</f>
        <v>0</v>
      </c>
      <c r="BP32" s="121">
        <f>SUM(L32,AN32)</f>
        <v>2536181</v>
      </c>
      <c r="BQ32" s="121">
        <f>SUM(M32,AO32)</f>
        <v>124618</v>
      </c>
      <c r="BR32" s="121">
        <f>SUM(N32,AP32)</f>
        <v>115717</v>
      </c>
      <c r="BS32" s="121">
        <f>SUM(O32,AQ32)</f>
        <v>0</v>
      </c>
      <c r="BT32" s="121">
        <f>SUM(P32,AR32)</f>
        <v>8901</v>
      </c>
      <c r="BU32" s="121">
        <f>SUM(Q32,AS32)</f>
        <v>0</v>
      </c>
      <c r="BV32" s="121">
        <f>SUM(R32,AT32)</f>
        <v>0</v>
      </c>
      <c r="BW32" s="121">
        <f>SUM(S32,AU32)</f>
        <v>0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2411563</v>
      </c>
      <c r="CB32" s="121">
        <f>SUM(X32,AZ32)</f>
        <v>696236</v>
      </c>
      <c r="CC32" s="121">
        <f>SUM(Y32,BA32)</f>
        <v>1496076</v>
      </c>
      <c r="CD32" s="121">
        <f>SUM(Z32,BB32)</f>
        <v>219251</v>
      </c>
      <c r="CE32" s="121">
        <f>SUM(AA32,BC32)</f>
        <v>0</v>
      </c>
      <c r="CF32" s="121">
        <f>SUM(AB32,BD32)</f>
        <v>0</v>
      </c>
      <c r="CG32" s="121">
        <f>SUM(AC32,BE32)</f>
        <v>0</v>
      </c>
      <c r="CH32" s="121">
        <f>SUM(AD32,BF32)</f>
        <v>0</v>
      </c>
      <c r="CI32" s="121">
        <f>SUM(AE32,BG32)</f>
        <v>2571803</v>
      </c>
    </row>
    <row r="33" spans="1:87" s="136" customFormat="1" ht="13.5" customHeight="1" x14ac:dyDescent="0.15">
      <c r="A33" s="119" t="s">
        <v>14</v>
      </c>
      <c r="B33" s="120" t="s">
        <v>394</v>
      </c>
      <c r="C33" s="119" t="s">
        <v>395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1250102</v>
      </c>
      <c r="M33" s="121">
        <f>+SUM(N33:Q33)</f>
        <v>75238</v>
      </c>
      <c r="N33" s="121">
        <v>40513</v>
      </c>
      <c r="O33" s="121">
        <v>23150</v>
      </c>
      <c r="P33" s="121">
        <v>11575</v>
      </c>
      <c r="Q33" s="121">
        <v>0</v>
      </c>
      <c r="R33" s="121">
        <f>+SUM(S33:U33)</f>
        <v>247476</v>
      </c>
      <c r="S33" s="121">
        <v>10343</v>
      </c>
      <c r="T33" s="121">
        <v>237133</v>
      </c>
      <c r="U33" s="121">
        <v>0</v>
      </c>
      <c r="V33" s="121">
        <v>907</v>
      </c>
      <c r="W33" s="121">
        <f>+SUM(X33:AA33)</f>
        <v>926481</v>
      </c>
      <c r="X33" s="121">
        <v>367440</v>
      </c>
      <c r="Y33" s="121">
        <v>428392</v>
      </c>
      <c r="Z33" s="121">
        <v>111188</v>
      </c>
      <c r="AA33" s="121">
        <v>19461</v>
      </c>
      <c r="AB33" s="121">
        <v>0</v>
      </c>
      <c r="AC33" s="121">
        <v>0</v>
      </c>
      <c r="AD33" s="121">
        <v>0</v>
      </c>
      <c r="AE33" s="121">
        <f>+SUM(D33,L33,AD33)</f>
        <v>1250102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49308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1250102</v>
      </c>
      <c r="BQ33" s="121">
        <f>SUM(M33,AO33)</f>
        <v>75238</v>
      </c>
      <c r="BR33" s="121">
        <f>SUM(N33,AP33)</f>
        <v>40513</v>
      </c>
      <c r="BS33" s="121">
        <f>SUM(O33,AQ33)</f>
        <v>23150</v>
      </c>
      <c r="BT33" s="121">
        <f>SUM(P33,AR33)</f>
        <v>11575</v>
      </c>
      <c r="BU33" s="121">
        <f>SUM(Q33,AS33)</f>
        <v>0</v>
      </c>
      <c r="BV33" s="121">
        <f>SUM(R33,AT33)</f>
        <v>247476</v>
      </c>
      <c r="BW33" s="121">
        <f>SUM(S33,AU33)</f>
        <v>10343</v>
      </c>
      <c r="BX33" s="121">
        <f>SUM(T33,AV33)</f>
        <v>237133</v>
      </c>
      <c r="BY33" s="121">
        <f>SUM(U33,AW33)</f>
        <v>0</v>
      </c>
      <c r="BZ33" s="121">
        <f>SUM(V33,AX33)</f>
        <v>907</v>
      </c>
      <c r="CA33" s="121">
        <f>SUM(W33,AY33)</f>
        <v>926481</v>
      </c>
      <c r="CB33" s="121">
        <f>SUM(X33,AZ33)</f>
        <v>367440</v>
      </c>
      <c r="CC33" s="121">
        <f>SUM(Y33,BA33)</f>
        <v>428392</v>
      </c>
      <c r="CD33" s="121">
        <f>SUM(Z33,BB33)</f>
        <v>111188</v>
      </c>
      <c r="CE33" s="121">
        <f>SUM(AA33,BC33)</f>
        <v>19461</v>
      </c>
      <c r="CF33" s="121">
        <f>SUM(AB33,BD33)</f>
        <v>49308</v>
      </c>
      <c r="CG33" s="121">
        <f>SUM(AC33,BE33)</f>
        <v>0</v>
      </c>
      <c r="CH33" s="121">
        <f>SUM(AD33,BF33)</f>
        <v>0</v>
      </c>
      <c r="CI33" s="121">
        <f>SUM(AE33,BG33)</f>
        <v>1250102</v>
      </c>
    </row>
    <row r="34" spans="1:87" s="136" customFormat="1" ht="13.5" customHeight="1" x14ac:dyDescent="0.15">
      <c r="A34" s="119" t="s">
        <v>14</v>
      </c>
      <c r="B34" s="120" t="s">
        <v>396</v>
      </c>
      <c r="C34" s="119" t="s">
        <v>397</v>
      </c>
      <c r="D34" s="121">
        <f>+SUM(E34,J34)</f>
        <v>153036</v>
      </c>
      <c r="E34" s="121">
        <f>+SUM(F34:I34)</f>
        <v>153036</v>
      </c>
      <c r="F34" s="121">
        <v>0</v>
      </c>
      <c r="G34" s="121">
        <v>153036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934555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17878</v>
      </c>
      <c r="S34" s="121">
        <v>0</v>
      </c>
      <c r="T34" s="121">
        <v>17878</v>
      </c>
      <c r="U34" s="121">
        <v>0</v>
      </c>
      <c r="V34" s="121">
        <v>0</v>
      </c>
      <c r="W34" s="121">
        <f>+SUM(X34:AA34)</f>
        <v>916677</v>
      </c>
      <c r="X34" s="121">
        <v>182154</v>
      </c>
      <c r="Y34" s="121">
        <v>703567</v>
      </c>
      <c r="Z34" s="121">
        <v>26149</v>
      </c>
      <c r="AA34" s="121">
        <v>4807</v>
      </c>
      <c r="AB34" s="121">
        <v>0</v>
      </c>
      <c r="AC34" s="121">
        <v>0</v>
      </c>
      <c r="AD34" s="121">
        <v>400</v>
      </c>
      <c r="AE34" s="121">
        <f>+SUM(D34,L34,AD34)</f>
        <v>1087991</v>
      </c>
      <c r="AF34" s="121">
        <f>+SUM(AG34,AL34)</f>
        <v>9108</v>
      </c>
      <c r="AG34" s="121">
        <f>+SUM(AH34:AK34)</f>
        <v>9108</v>
      </c>
      <c r="AH34" s="121">
        <v>0</v>
      </c>
      <c r="AI34" s="121">
        <v>9108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12162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8777</v>
      </c>
      <c r="AU34" s="121">
        <v>0</v>
      </c>
      <c r="AV34" s="121">
        <v>8777</v>
      </c>
      <c r="AW34" s="121">
        <v>0</v>
      </c>
      <c r="AX34" s="121">
        <v>0</v>
      </c>
      <c r="AY34" s="121">
        <f>+SUM(AZ34:BC34)</f>
        <v>3385</v>
      </c>
      <c r="AZ34" s="121">
        <v>0</v>
      </c>
      <c r="BA34" s="121">
        <v>3385</v>
      </c>
      <c r="BB34" s="121">
        <v>0</v>
      </c>
      <c r="BC34" s="121">
        <v>0</v>
      </c>
      <c r="BD34" s="121">
        <v>0</v>
      </c>
      <c r="BE34" s="121">
        <v>0</v>
      </c>
      <c r="BF34" s="121">
        <v>36715</v>
      </c>
      <c r="BG34" s="121">
        <f>+SUM(BF34,AN34,AF34)</f>
        <v>57985</v>
      </c>
      <c r="BH34" s="121">
        <f>SUM(D34,AF34)</f>
        <v>162144</v>
      </c>
      <c r="BI34" s="121">
        <f>SUM(E34,AG34)</f>
        <v>162144</v>
      </c>
      <c r="BJ34" s="121">
        <f>SUM(F34,AH34)</f>
        <v>0</v>
      </c>
      <c r="BK34" s="121">
        <f>SUM(G34,AI34)</f>
        <v>162144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946717</v>
      </c>
      <c r="BQ34" s="121">
        <f>SUM(M34,AO34)</f>
        <v>0</v>
      </c>
      <c r="BR34" s="121">
        <f>SUM(N34,AP34)</f>
        <v>0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26655</v>
      </c>
      <c r="BW34" s="121">
        <f>SUM(S34,AU34)</f>
        <v>0</v>
      </c>
      <c r="BX34" s="121">
        <f>SUM(T34,AV34)</f>
        <v>26655</v>
      </c>
      <c r="BY34" s="121">
        <f>SUM(U34,AW34)</f>
        <v>0</v>
      </c>
      <c r="BZ34" s="121">
        <f>SUM(V34,AX34)</f>
        <v>0</v>
      </c>
      <c r="CA34" s="121">
        <f>SUM(W34,AY34)</f>
        <v>920062</v>
      </c>
      <c r="CB34" s="121">
        <f>SUM(X34,AZ34)</f>
        <v>182154</v>
      </c>
      <c r="CC34" s="121">
        <f>SUM(Y34,BA34)</f>
        <v>706952</v>
      </c>
      <c r="CD34" s="121">
        <f>SUM(Z34,BB34)</f>
        <v>26149</v>
      </c>
      <c r="CE34" s="121">
        <f>SUM(AA34,BC34)</f>
        <v>4807</v>
      </c>
      <c r="CF34" s="121">
        <f>SUM(AB34,BD34)</f>
        <v>0</v>
      </c>
      <c r="CG34" s="121">
        <f>SUM(AC34,BE34)</f>
        <v>0</v>
      </c>
      <c r="CH34" s="121">
        <f>SUM(AD34,BF34)</f>
        <v>37115</v>
      </c>
      <c r="CI34" s="121">
        <f>SUM(AE34,BG34)</f>
        <v>1145976</v>
      </c>
    </row>
    <row r="35" spans="1:87" s="136" customFormat="1" ht="13.5" customHeight="1" x14ac:dyDescent="0.15">
      <c r="A35" s="119" t="s">
        <v>14</v>
      </c>
      <c r="B35" s="120" t="s">
        <v>398</v>
      </c>
      <c r="C35" s="119" t="s">
        <v>399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965925</v>
      </c>
      <c r="M35" s="121">
        <f>+SUM(N35:Q35)</f>
        <v>103317</v>
      </c>
      <c r="N35" s="121">
        <v>101464</v>
      </c>
      <c r="O35" s="121">
        <v>0</v>
      </c>
      <c r="P35" s="121">
        <v>1853</v>
      </c>
      <c r="Q35" s="121">
        <v>0</v>
      </c>
      <c r="R35" s="121">
        <f>+SUM(S35:U35)</f>
        <v>192836</v>
      </c>
      <c r="S35" s="121">
        <v>5986</v>
      </c>
      <c r="T35" s="121">
        <v>177225</v>
      </c>
      <c r="U35" s="121">
        <v>9625</v>
      </c>
      <c r="V35" s="121">
        <v>0</v>
      </c>
      <c r="W35" s="121">
        <f>+SUM(X35:AA35)</f>
        <v>669772</v>
      </c>
      <c r="X35" s="121">
        <v>204969</v>
      </c>
      <c r="Y35" s="121">
        <v>431871</v>
      </c>
      <c r="Z35" s="121">
        <v>31711</v>
      </c>
      <c r="AA35" s="121">
        <v>1221</v>
      </c>
      <c r="AB35" s="121">
        <v>0</v>
      </c>
      <c r="AC35" s="121">
        <v>0</v>
      </c>
      <c r="AD35" s="121">
        <v>6749</v>
      </c>
      <c r="AE35" s="121">
        <f>+SUM(D35,L35,AD35)</f>
        <v>972674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121294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965925</v>
      </c>
      <c r="BQ35" s="121">
        <f>SUM(M35,AO35)</f>
        <v>103317</v>
      </c>
      <c r="BR35" s="121">
        <f>SUM(N35,AP35)</f>
        <v>101464</v>
      </c>
      <c r="BS35" s="121">
        <f>SUM(O35,AQ35)</f>
        <v>0</v>
      </c>
      <c r="BT35" s="121">
        <f>SUM(P35,AR35)</f>
        <v>1853</v>
      </c>
      <c r="BU35" s="121">
        <f>SUM(Q35,AS35)</f>
        <v>0</v>
      </c>
      <c r="BV35" s="121">
        <f>SUM(R35,AT35)</f>
        <v>192836</v>
      </c>
      <c r="BW35" s="121">
        <f>SUM(S35,AU35)</f>
        <v>5986</v>
      </c>
      <c r="BX35" s="121">
        <f>SUM(T35,AV35)</f>
        <v>177225</v>
      </c>
      <c r="BY35" s="121">
        <f>SUM(U35,AW35)</f>
        <v>9625</v>
      </c>
      <c r="BZ35" s="121">
        <f>SUM(V35,AX35)</f>
        <v>0</v>
      </c>
      <c r="CA35" s="121">
        <f>SUM(W35,AY35)</f>
        <v>669772</v>
      </c>
      <c r="CB35" s="121">
        <f>SUM(X35,AZ35)</f>
        <v>204969</v>
      </c>
      <c r="CC35" s="121">
        <f>SUM(Y35,BA35)</f>
        <v>431871</v>
      </c>
      <c r="CD35" s="121">
        <f>SUM(Z35,BB35)</f>
        <v>31711</v>
      </c>
      <c r="CE35" s="121">
        <f>SUM(AA35,BC35)</f>
        <v>1221</v>
      </c>
      <c r="CF35" s="121">
        <f>SUM(AB35,BD35)</f>
        <v>121294</v>
      </c>
      <c r="CG35" s="121">
        <f>SUM(AC35,BE35)</f>
        <v>0</v>
      </c>
      <c r="CH35" s="121">
        <f>SUM(AD35,BF35)</f>
        <v>6749</v>
      </c>
      <c r="CI35" s="121">
        <f>SUM(AE35,BG35)</f>
        <v>972674</v>
      </c>
    </row>
    <row r="36" spans="1:87" s="136" customFormat="1" ht="13.5" customHeight="1" x14ac:dyDescent="0.15">
      <c r="A36" s="119" t="s">
        <v>14</v>
      </c>
      <c r="B36" s="120" t="s">
        <v>400</v>
      </c>
      <c r="C36" s="119" t="s">
        <v>401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4098</v>
      </c>
      <c r="L36" s="121">
        <f>+SUM(M36,R36,V36,W36,AC36)</f>
        <v>0</v>
      </c>
      <c r="M36" s="121">
        <f>+SUM(N36:Q36)</f>
        <v>0</v>
      </c>
      <c r="N36" s="121">
        <v>0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0</v>
      </c>
      <c r="X36" s="121">
        <v>0</v>
      </c>
      <c r="Y36" s="121">
        <v>0</v>
      </c>
      <c r="Z36" s="121">
        <v>0</v>
      </c>
      <c r="AA36" s="121">
        <v>0</v>
      </c>
      <c r="AB36" s="121">
        <v>754871</v>
      </c>
      <c r="AC36" s="121">
        <v>0</v>
      </c>
      <c r="AD36" s="121">
        <v>0</v>
      </c>
      <c r="AE36" s="121">
        <f>+SUM(D36,L36,AD36)</f>
        <v>0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104927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4098</v>
      </c>
      <c r="BP36" s="121">
        <f>SUM(L36,AN36)</f>
        <v>0</v>
      </c>
      <c r="BQ36" s="121">
        <f>SUM(M36,AO36)</f>
        <v>0</v>
      </c>
      <c r="BR36" s="121">
        <f>SUM(N36,AP36)</f>
        <v>0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0</v>
      </c>
      <c r="BW36" s="121">
        <f>SUM(S36,AU36)</f>
        <v>0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0</v>
      </c>
      <c r="CB36" s="121">
        <f>SUM(X36,AZ36)</f>
        <v>0</v>
      </c>
      <c r="CC36" s="121">
        <f>SUM(Y36,BA36)</f>
        <v>0</v>
      </c>
      <c r="CD36" s="121">
        <f>SUM(Z36,BB36)</f>
        <v>0</v>
      </c>
      <c r="CE36" s="121">
        <f>SUM(AA36,BC36)</f>
        <v>0</v>
      </c>
      <c r="CF36" s="121">
        <f>SUM(AB36,BD36)</f>
        <v>859798</v>
      </c>
      <c r="CG36" s="121">
        <f>SUM(AC36,BE36)</f>
        <v>0</v>
      </c>
      <c r="CH36" s="121">
        <f>SUM(AD36,BF36)</f>
        <v>0</v>
      </c>
      <c r="CI36" s="121">
        <f>SUM(AE36,BG36)</f>
        <v>0</v>
      </c>
    </row>
    <row r="37" spans="1:87" s="136" customFormat="1" ht="13.5" customHeight="1" x14ac:dyDescent="0.15">
      <c r="A37" s="119" t="s">
        <v>14</v>
      </c>
      <c r="B37" s="120" t="s">
        <v>406</v>
      </c>
      <c r="C37" s="119" t="s">
        <v>407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2565</v>
      </c>
      <c r="L37" s="121">
        <f>+SUM(M37,R37,V37,W37,AC37)</f>
        <v>0</v>
      </c>
      <c r="M37" s="121">
        <f>+SUM(N37:Q37)</f>
        <v>0</v>
      </c>
      <c r="N37" s="121">
        <v>0</v>
      </c>
      <c r="O37" s="121">
        <v>0</v>
      </c>
      <c r="P37" s="121">
        <v>0</v>
      </c>
      <c r="Q37" s="121">
        <v>0</v>
      </c>
      <c r="R37" s="121">
        <f>+SUM(S37:U37)</f>
        <v>0</v>
      </c>
      <c r="S37" s="121">
        <v>0</v>
      </c>
      <c r="T37" s="121">
        <v>0</v>
      </c>
      <c r="U37" s="121">
        <v>0</v>
      </c>
      <c r="V37" s="121">
        <v>0</v>
      </c>
      <c r="W37" s="121">
        <f>+SUM(X37:AA37)</f>
        <v>0</v>
      </c>
      <c r="X37" s="121">
        <v>0</v>
      </c>
      <c r="Y37" s="121">
        <v>0</v>
      </c>
      <c r="Z37" s="121">
        <v>0</v>
      </c>
      <c r="AA37" s="121">
        <v>0</v>
      </c>
      <c r="AB37" s="121">
        <v>465287</v>
      </c>
      <c r="AC37" s="121">
        <v>0</v>
      </c>
      <c r="AD37" s="121">
        <v>0</v>
      </c>
      <c r="AE37" s="121">
        <f>+SUM(D37,L37,AD37)</f>
        <v>0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0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69229</v>
      </c>
      <c r="BE37" s="121">
        <v>0</v>
      </c>
      <c r="BF37" s="121">
        <v>0</v>
      </c>
      <c r="BG37" s="121">
        <f>+SUM(BF37,AN37,AF37)</f>
        <v>0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2565</v>
      </c>
      <c r="BP37" s="121">
        <f>SUM(L37,AN37)</f>
        <v>0</v>
      </c>
      <c r="BQ37" s="121">
        <f>SUM(M37,AO37)</f>
        <v>0</v>
      </c>
      <c r="BR37" s="121">
        <f>SUM(N37,AP37)</f>
        <v>0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0</v>
      </c>
      <c r="BW37" s="121">
        <f>SUM(S37,AU37)</f>
        <v>0</v>
      </c>
      <c r="BX37" s="121">
        <f>SUM(T37,AV37)</f>
        <v>0</v>
      </c>
      <c r="BY37" s="121">
        <f>SUM(U37,AW37)</f>
        <v>0</v>
      </c>
      <c r="BZ37" s="121">
        <f>SUM(V37,AX37)</f>
        <v>0</v>
      </c>
      <c r="CA37" s="121">
        <f>SUM(W37,AY37)</f>
        <v>0</v>
      </c>
      <c r="CB37" s="121">
        <f>SUM(X37,AZ37)</f>
        <v>0</v>
      </c>
      <c r="CC37" s="121">
        <f>SUM(Y37,BA37)</f>
        <v>0</v>
      </c>
      <c r="CD37" s="121">
        <f>SUM(Z37,BB37)</f>
        <v>0</v>
      </c>
      <c r="CE37" s="121">
        <f>SUM(AA37,BC37)</f>
        <v>0</v>
      </c>
      <c r="CF37" s="121">
        <f>SUM(AB37,BD37)</f>
        <v>534516</v>
      </c>
      <c r="CG37" s="121">
        <f>SUM(AC37,BE37)</f>
        <v>0</v>
      </c>
      <c r="CH37" s="121">
        <f>SUM(AD37,BF37)</f>
        <v>0</v>
      </c>
      <c r="CI37" s="121">
        <f>SUM(AE37,BG37)</f>
        <v>0</v>
      </c>
    </row>
    <row r="38" spans="1:87" s="136" customFormat="1" ht="13.5" customHeight="1" x14ac:dyDescent="0.15">
      <c r="A38" s="119" t="s">
        <v>14</v>
      </c>
      <c r="B38" s="120" t="s">
        <v>408</v>
      </c>
      <c r="C38" s="119" t="s">
        <v>409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369991</v>
      </c>
      <c r="M38" s="121">
        <f>+SUM(N38:Q38)</f>
        <v>56805</v>
      </c>
      <c r="N38" s="121">
        <v>56805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307908</v>
      </c>
      <c r="X38" s="121">
        <v>159438</v>
      </c>
      <c r="Y38" s="121">
        <v>128111</v>
      </c>
      <c r="Z38" s="121">
        <v>20359</v>
      </c>
      <c r="AA38" s="121">
        <v>0</v>
      </c>
      <c r="AB38" s="121">
        <v>0</v>
      </c>
      <c r="AC38" s="121">
        <v>5278</v>
      </c>
      <c r="AD38" s="121">
        <v>234019</v>
      </c>
      <c r="AE38" s="121">
        <f>+SUM(D38,L38,AD38)</f>
        <v>604010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6750</v>
      </c>
      <c r="AO38" s="121">
        <f>+SUM(AP38:AS38)</f>
        <v>6750</v>
      </c>
      <c r="AP38" s="121">
        <v>6750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64400</v>
      </c>
      <c r="BE38" s="121">
        <v>0</v>
      </c>
      <c r="BF38" s="121">
        <v>0</v>
      </c>
      <c r="BG38" s="121">
        <f>+SUM(BF38,AN38,AF38)</f>
        <v>6750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376741</v>
      </c>
      <c r="BQ38" s="121">
        <f>SUM(M38,AO38)</f>
        <v>63555</v>
      </c>
      <c r="BR38" s="121">
        <f>SUM(N38,AP38)</f>
        <v>63555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0</v>
      </c>
      <c r="BW38" s="121">
        <f>SUM(S38,AU38)</f>
        <v>0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307908</v>
      </c>
      <c r="CB38" s="121">
        <f>SUM(X38,AZ38)</f>
        <v>159438</v>
      </c>
      <c r="CC38" s="121">
        <f>SUM(Y38,BA38)</f>
        <v>128111</v>
      </c>
      <c r="CD38" s="121">
        <f>SUM(Z38,BB38)</f>
        <v>20359</v>
      </c>
      <c r="CE38" s="121">
        <f>SUM(AA38,BC38)</f>
        <v>0</v>
      </c>
      <c r="CF38" s="121">
        <f>SUM(AB38,BD38)</f>
        <v>64400</v>
      </c>
      <c r="CG38" s="121">
        <f>SUM(AC38,BE38)</f>
        <v>5278</v>
      </c>
      <c r="CH38" s="121">
        <f>SUM(AD38,BF38)</f>
        <v>234019</v>
      </c>
      <c r="CI38" s="121">
        <f>SUM(AE38,BG38)</f>
        <v>610760</v>
      </c>
    </row>
    <row r="39" spans="1:87" s="136" customFormat="1" ht="13.5" customHeight="1" x14ac:dyDescent="0.15">
      <c r="A39" s="119" t="s">
        <v>14</v>
      </c>
      <c r="B39" s="120" t="s">
        <v>410</v>
      </c>
      <c r="C39" s="119" t="s">
        <v>411</v>
      </c>
      <c r="D39" s="121">
        <f>+SUM(E39,J39)</f>
        <v>136131</v>
      </c>
      <c r="E39" s="121">
        <f>+SUM(F39:I39)</f>
        <v>136131</v>
      </c>
      <c r="F39" s="121">
        <v>123195</v>
      </c>
      <c r="G39" s="121">
        <v>3966</v>
      </c>
      <c r="H39" s="121">
        <v>8970</v>
      </c>
      <c r="I39" s="121">
        <v>0</v>
      </c>
      <c r="J39" s="121">
        <v>0</v>
      </c>
      <c r="K39" s="121">
        <v>0</v>
      </c>
      <c r="L39" s="121">
        <f>+SUM(M39,R39,V39,W39,AC39)</f>
        <v>583266</v>
      </c>
      <c r="M39" s="121">
        <f>+SUM(N39:Q39)</f>
        <v>101115</v>
      </c>
      <c r="N39" s="121">
        <v>49074</v>
      </c>
      <c r="O39" s="121">
        <v>30511</v>
      </c>
      <c r="P39" s="121">
        <v>18300</v>
      </c>
      <c r="Q39" s="121">
        <v>3230</v>
      </c>
      <c r="R39" s="121">
        <f>+SUM(S39:U39)</f>
        <v>27986</v>
      </c>
      <c r="S39" s="121">
        <v>12664</v>
      </c>
      <c r="T39" s="121">
        <v>6253</v>
      </c>
      <c r="U39" s="121">
        <v>9069</v>
      </c>
      <c r="V39" s="121">
        <v>26239</v>
      </c>
      <c r="W39" s="121">
        <f>+SUM(X39:AA39)</f>
        <v>427926</v>
      </c>
      <c r="X39" s="121">
        <v>127034</v>
      </c>
      <c r="Y39" s="121">
        <v>289017</v>
      </c>
      <c r="Z39" s="121">
        <v>11136</v>
      </c>
      <c r="AA39" s="121">
        <v>739</v>
      </c>
      <c r="AB39" s="121">
        <v>187400</v>
      </c>
      <c r="AC39" s="121">
        <v>0</v>
      </c>
      <c r="AD39" s="121">
        <v>0</v>
      </c>
      <c r="AE39" s="121">
        <f>+SUM(D39,L39,AD39)</f>
        <v>719397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182406</v>
      </c>
      <c r="AO39" s="121">
        <f>+SUM(AP39:AS39)</f>
        <v>81757</v>
      </c>
      <c r="AP39" s="121">
        <v>17441</v>
      </c>
      <c r="AQ39" s="121">
        <v>31121</v>
      </c>
      <c r="AR39" s="121">
        <v>33195</v>
      </c>
      <c r="AS39" s="121">
        <v>0</v>
      </c>
      <c r="AT39" s="121">
        <f>+SUM(AU39:AW39)</f>
        <v>40120</v>
      </c>
      <c r="AU39" s="121">
        <v>8074</v>
      </c>
      <c r="AV39" s="121">
        <v>31862</v>
      </c>
      <c r="AW39" s="121">
        <v>184</v>
      </c>
      <c r="AX39" s="121">
        <v>8958</v>
      </c>
      <c r="AY39" s="121">
        <f>+SUM(AZ39:BC39)</f>
        <v>51571</v>
      </c>
      <c r="AZ39" s="121">
        <v>14911</v>
      </c>
      <c r="BA39" s="121">
        <v>36660</v>
      </c>
      <c r="BB39" s="121">
        <v>0</v>
      </c>
      <c r="BC39" s="121">
        <v>0</v>
      </c>
      <c r="BD39" s="121">
        <v>56269</v>
      </c>
      <c r="BE39" s="121">
        <v>0</v>
      </c>
      <c r="BF39" s="121">
        <v>0</v>
      </c>
      <c r="BG39" s="121">
        <f>+SUM(BF39,AN39,AF39)</f>
        <v>182406</v>
      </c>
      <c r="BH39" s="121">
        <f>SUM(D39,AF39)</f>
        <v>136131</v>
      </c>
      <c r="BI39" s="121">
        <f>SUM(E39,AG39)</f>
        <v>136131</v>
      </c>
      <c r="BJ39" s="121">
        <f>SUM(F39,AH39)</f>
        <v>123195</v>
      </c>
      <c r="BK39" s="121">
        <f>SUM(G39,AI39)</f>
        <v>3966</v>
      </c>
      <c r="BL39" s="121">
        <f>SUM(H39,AJ39)</f>
        <v>8970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765672</v>
      </c>
      <c r="BQ39" s="121">
        <f>SUM(M39,AO39)</f>
        <v>182872</v>
      </c>
      <c r="BR39" s="121">
        <f>SUM(N39,AP39)</f>
        <v>66515</v>
      </c>
      <c r="BS39" s="121">
        <f>SUM(O39,AQ39)</f>
        <v>61632</v>
      </c>
      <c r="BT39" s="121">
        <f>SUM(P39,AR39)</f>
        <v>51495</v>
      </c>
      <c r="BU39" s="121">
        <f>SUM(Q39,AS39)</f>
        <v>3230</v>
      </c>
      <c r="BV39" s="121">
        <f>SUM(R39,AT39)</f>
        <v>68106</v>
      </c>
      <c r="BW39" s="121">
        <f>SUM(S39,AU39)</f>
        <v>20738</v>
      </c>
      <c r="BX39" s="121">
        <f>SUM(T39,AV39)</f>
        <v>38115</v>
      </c>
      <c r="BY39" s="121">
        <f>SUM(U39,AW39)</f>
        <v>9253</v>
      </c>
      <c r="BZ39" s="121">
        <f>SUM(V39,AX39)</f>
        <v>35197</v>
      </c>
      <c r="CA39" s="121">
        <f>SUM(W39,AY39)</f>
        <v>479497</v>
      </c>
      <c r="CB39" s="121">
        <f>SUM(X39,AZ39)</f>
        <v>141945</v>
      </c>
      <c r="CC39" s="121">
        <f>SUM(Y39,BA39)</f>
        <v>325677</v>
      </c>
      <c r="CD39" s="121">
        <f>SUM(Z39,BB39)</f>
        <v>11136</v>
      </c>
      <c r="CE39" s="121">
        <f>SUM(AA39,BC39)</f>
        <v>739</v>
      </c>
      <c r="CF39" s="121">
        <f>SUM(AB39,BD39)</f>
        <v>243669</v>
      </c>
      <c r="CG39" s="121">
        <f>SUM(AC39,BE39)</f>
        <v>0</v>
      </c>
      <c r="CH39" s="121">
        <f>SUM(AD39,BF39)</f>
        <v>0</v>
      </c>
      <c r="CI39" s="121">
        <f>SUM(AE39,BG39)</f>
        <v>901803</v>
      </c>
    </row>
    <row r="40" spans="1:87" s="136" customFormat="1" ht="13.5" customHeight="1" x14ac:dyDescent="0.15">
      <c r="A40" s="119" t="s">
        <v>14</v>
      </c>
      <c r="B40" s="120" t="s">
        <v>414</v>
      </c>
      <c r="C40" s="119" t="s">
        <v>415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855886</v>
      </c>
      <c r="L40" s="121">
        <f>+SUM(M40,R40,V40,W40,AC40)</f>
        <v>0</v>
      </c>
      <c r="M40" s="121">
        <f>+SUM(N40:Q40)</f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>+SUM(S40:U40)</f>
        <v>0</v>
      </c>
      <c r="S40" s="121">
        <v>0</v>
      </c>
      <c r="T40" s="121">
        <v>0</v>
      </c>
      <c r="U40" s="121">
        <v>0</v>
      </c>
      <c r="V40" s="121">
        <v>0</v>
      </c>
      <c r="W40" s="121">
        <f>+SUM(X40:AA40)</f>
        <v>0</v>
      </c>
      <c r="X40" s="121">
        <v>0</v>
      </c>
      <c r="Y40" s="121">
        <v>0</v>
      </c>
      <c r="Z40" s="121">
        <v>0</v>
      </c>
      <c r="AA40" s="121">
        <v>0</v>
      </c>
      <c r="AB40" s="121">
        <v>217943</v>
      </c>
      <c r="AC40" s="121">
        <v>0</v>
      </c>
      <c r="AD40" s="121">
        <v>0</v>
      </c>
      <c r="AE40" s="121">
        <f>+SUM(D40,L40,AD40)</f>
        <v>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72487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855886</v>
      </c>
      <c r="BP40" s="121">
        <f>SUM(L40,AN40)</f>
        <v>0</v>
      </c>
      <c r="BQ40" s="121">
        <f>SUM(M40,AO40)</f>
        <v>0</v>
      </c>
      <c r="BR40" s="121">
        <f>SUM(N40,AP40)</f>
        <v>0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0</v>
      </c>
      <c r="BW40" s="121">
        <f>SUM(S40,AU40)</f>
        <v>0</v>
      </c>
      <c r="BX40" s="121">
        <f>SUM(T40,AV40)</f>
        <v>0</v>
      </c>
      <c r="BY40" s="121">
        <f>SUM(U40,AW40)</f>
        <v>0</v>
      </c>
      <c r="BZ40" s="121">
        <f>SUM(V40,AX40)</f>
        <v>0</v>
      </c>
      <c r="CA40" s="121">
        <f>SUM(W40,AY40)</f>
        <v>0</v>
      </c>
      <c r="CB40" s="121">
        <f>SUM(X40,AZ40)</f>
        <v>0</v>
      </c>
      <c r="CC40" s="121">
        <f>SUM(Y40,BA40)</f>
        <v>0</v>
      </c>
      <c r="CD40" s="121">
        <f>SUM(Z40,BB40)</f>
        <v>0</v>
      </c>
      <c r="CE40" s="121">
        <f>SUM(AA40,BC40)</f>
        <v>0</v>
      </c>
      <c r="CF40" s="121">
        <f>SUM(AB40,BD40)</f>
        <v>290430</v>
      </c>
      <c r="CG40" s="121">
        <f>SUM(AC40,BE40)</f>
        <v>0</v>
      </c>
      <c r="CH40" s="121">
        <f>SUM(AD40,BF40)</f>
        <v>0</v>
      </c>
      <c r="CI40" s="121">
        <f>SUM(AE40,BG40)</f>
        <v>0</v>
      </c>
    </row>
    <row r="41" spans="1:87" s="136" customFormat="1" ht="13.5" customHeight="1" x14ac:dyDescent="0.15">
      <c r="A41" s="119" t="s">
        <v>14</v>
      </c>
      <c r="B41" s="120" t="s">
        <v>418</v>
      </c>
      <c r="C41" s="119" t="s">
        <v>419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219499</v>
      </c>
      <c r="L41" s="121">
        <f>+SUM(M41,R41,V41,W41,AC41)</f>
        <v>69149</v>
      </c>
      <c r="M41" s="121">
        <f>+SUM(N41:Q41)</f>
        <v>58179</v>
      </c>
      <c r="N41" s="121">
        <v>14782</v>
      </c>
      <c r="O41" s="121">
        <v>43397</v>
      </c>
      <c r="P41" s="121">
        <v>0</v>
      </c>
      <c r="Q41" s="121">
        <v>0</v>
      </c>
      <c r="R41" s="121">
        <f>+SUM(S41:U41)</f>
        <v>5179</v>
      </c>
      <c r="S41" s="121">
        <v>4720</v>
      </c>
      <c r="T41" s="121">
        <v>0</v>
      </c>
      <c r="U41" s="121">
        <v>459</v>
      </c>
      <c r="V41" s="121">
        <v>0</v>
      </c>
      <c r="W41" s="121">
        <f>+SUM(X41:AA41)</f>
        <v>5791</v>
      </c>
      <c r="X41" s="121">
        <v>4973</v>
      </c>
      <c r="Y41" s="121">
        <v>818</v>
      </c>
      <c r="Z41" s="121">
        <v>0</v>
      </c>
      <c r="AA41" s="121">
        <v>0</v>
      </c>
      <c r="AB41" s="121">
        <v>711967</v>
      </c>
      <c r="AC41" s="121">
        <v>0</v>
      </c>
      <c r="AD41" s="121">
        <v>11597</v>
      </c>
      <c r="AE41" s="121">
        <f>+SUM(D41,L41,AD41)</f>
        <v>80746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0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92320</v>
      </c>
      <c r="BE41" s="121">
        <v>0</v>
      </c>
      <c r="BF41" s="121">
        <v>0</v>
      </c>
      <c r="BG41" s="121">
        <f>+SUM(BF41,AN41,AF41)</f>
        <v>0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219499</v>
      </c>
      <c r="BP41" s="121">
        <f>SUM(L41,AN41)</f>
        <v>69149</v>
      </c>
      <c r="BQ41" s="121">
        <f>SUM(M41,AO41)</f>
        <v>58179</v>
      </c>
      <c r="BR41" s="121">
        <f>SUM(N41,AP41)</f>
        <v>14782</v>
      </c>
      <c r="BS41" s="121">
        <f>SUM(O41,AQ41)</f>
        <v>43397</v>
      </c>
      <c r="BT41" s="121">
        <f>SUM(P41,AR41)</f>
        <v>0</v>
      </c>
      <c r="BU41" s="121">
        <f>SUM(Q41,AS41)</f>
        <v>0</v>
      </c>
      <c r="BV41" s="121">
        <f>SUM(R41,AT41)</f>
        <v>5179</v>
      </c>
      <c r="BW41" s="121">
        <f>SUM(S41,AU41)</f>
        <v>4720</v>
      </c>
      <c r="BX41" s="121">
        <f>SUM(T41,AV41)</f>
        <v>0</v>
      </c>
      <c r="BY41" s="121">
        <f>SUM(U41,AW41)</f>
        <v>459</v>
      </c>
      <c r="BZ41" s="121">
        <f>SUM(V41,AX41)</f>
        <v>0</v>
      </c>
      <c r="CA41" s="121">
        <f>SUM(W41,AY41)</f>
        <v>5791</v>
      </c>
      <c r="CB41" s="121">
        <f>SUM(X41,AZ41)</f>
        <v>4973</v>
      </c>
      <c r="CC41" s="121">
        <f>SUM(Y41,BA41)</f>
        <v>818</v>
      </c>
      <c r="CD41" s="121">
        <f>SUM(Z41,BB41)</f>
        <v>0</v>
      </c>
      <c r="CE41" s="121">
        <f>SUM(AA41,BC41)</f>
        <v>0</v>
      </c>
      <c r="CF41" s="121">
        <f>SUM(AB41,BD41)</f>
        <v>804287</v>
      </c>
      <c r="CG41" s="121">
        <f>SUM(AC41,BE41)</f>
        <v>0</v>
      </c>
      <c r="CH41" s="121">
        <f>SUM(AD41,BF41)</f>
        <v>11597</v>
      </c>
      <c r="CI41" s="121">
        <f>SUM(AE41,BG41)</f>
        <v>80746</v>
      </c>
    </row>
    <row r="42" spans="1:87" s="136" customFormat="1" ht="13.5" customHeight="1" x14ac:dyDescent="0.15">
      <c r="A42" s="119" t="s">
        <v>14</v>
      </c>
      <c r="B42" s="120" t="s">
        <v>422</v>
      </c>
      <c r="C42" s="119" t="s">
        <v>423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f>+SUM(M42,R42,V42,W42,AC42)</f>
        <v>75963</v>
      </c>
      <c r="M42" s="121">
        <f>+SUM(N42:Q42)</f>
        <v>21674</v>
      </c>
      <c r="N42" s="121">
        <v>21674</v>
      </c>
      <c r="O42" s="121">
        <v>0</v>
      </c>
      <c r="P42" s="121">
        <v>0</v>
      </c>
      <c r="Q42" s="121">
        <v>0</v>
      </c>
      <c r="R42" s="121">
        <f>+SUM(S42:U42)</f>
        <v>54289</v>
      </c>
      <c r="S42" s="121">
        <v>54289</v>
      </c>
      <c r="T42" s="121">
        <v>0</v>
      </c>
      <c r="U42" s="121">
        <v>0</v>
      </c>
      <c r="V42" s="121">
        <v>0</v>
      </c>
      <c r="W42" s="121">
        <f>+SUM(X42:AA42)</f>
        <v>0</v>
      </c>
      <c r="X42" s="121">
        <v>0</v>
      </c>
      <c r="Y42" s="121">
        <v>0</v>
      </c>
      <c r="Z42" s="121">
        <v>0</v>
      </c>
      <c r="AA42" s="121">
        <v>0</v>
      </c>
      <c r="AB42" s="121">
        <v>431080</v>
      </c>
      <c r="AC42" s="121">
        <v>0</v>
      </c>
      <c r="AD42" s="121">
        <v>0</v>
      </c>
      <c r="AE42" s="121">
        <f>+SUM(D42,L42,AD42)</f>
        <v>75963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8290</v>
      </c>
      <c r="AO42" s="121">
        <f>+SUM(AP42:AS42)</f>
        <v>8290</v>
      </c>
      <c r="AP42" s="121">
        <v>8290</v>
      </c>
      <c r="AQ42" s="121">
        <v>0</v>
      </c>
      <c r="AR42" s="121">
        <v>0</v>
      </c>
      <c r="AS42" s="121">
        <v>0</v>
      </c>
      <c r="AT42" s="121">
        <f>+SUM(AU42:AW42)</f>
        <v>0</v>
      </c>
      <c r="AU42" s="121">
        <v>0</v>
      </c>
      <c r="AV42" s="121">
        <v>0</v>
      </c>
      <c r="AW42" s="121">
        <v>0</v>
      </c>
      <c r="AX42" s="121">
        <v>0</v>
      </c>
      <c r="AY42" s="121">
        <f>+SUM(AZ42:BC42)</f>
        <v>0</v>
      </c>
      <c r="AZ42" s="121">
        <v>0</v>
      </c>
      <c r="BA42" s="121">
        <v>0</v>
      </c>
      <c r="BB42" s="121">
        <v>0</v>
      </c>
      <c r="BC42" s="121">
        <v>0</v>
      </c>
      <c r="BD42" s="121">
        <v>42187</v>
      </c>
      <c r="BE42" s="121">
        <v>0</v>
      </c>
      <c r="BF42" s="121">
        <v>0</v>
      </c>
      <c r="BG42" s="121">
        <f>+SUM(BF42,AN42,AF42)</f>
        <v>8290</v>
      </c>
      <c r="BH42" s="121">
        <f>SUM(D42,AF42)</f>
        <v>0</v>
      </c>
      <c r="BI42" s="121">
        <f>SUM(E42,AG42)</f>
        <v>0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84253</v>
      </c>
      <c r="BQ42" s="121">
        <f>SUM(M42,AO42)</f>
        <v>29964</v>
      </c>
      <c r="BR42" s="121">
        <f>SUM(N42,AP42)</f>
        <v>29964</v>
      </c>
      <c r="BS42" s="121">
        <f>SUM(O42,AQ42)</f>
        <v>0</v>
      </c>
      <c r="BT42" s="121">
        <f>SUM(P42,AR42)</f>
        <v>0</v>
      </c>
      <c r="BU42" s="121">
        <f>SUM(Q42,AS42)</f>
        <v>0</v>
      </c>
      <c r="BV42" s="121">
        <f>SUM(R42,AT42)</f>
        <v>54289</v>
      </c>
      <c r="BW42" s="121">
        <f>SUM(S42,AU42)</f>
        <v>54289</v>
      </c>
      <c r="BX42" s="121">
        <f>SUM(T42,AV42)</f>
        <v>0</v>
      </c>
      <c r="BY42" s="121">
        <f>SUM(U42,AW42)</f>
        <v>0</v>
      </c>
      <c r="BZ42" s="121">
        <f>SUM(V42,AX42)</f>
        <v>0</v>
      </c>
      <c r="CA42" s="121">
        <f>SUM(W42,AY42)</f>
        <v>0</v>
      </c>
      <c r="CB42" s="121">
        <f>SUM(X42,AZ42)</f>
        <v>0</v>
      </c>
      <c r="CC42" s="121">
        <f>SUM(Y42,BA42)</f>
        <v>0</v>
      </c>
      <c r="CD42" s="121">
        <f>SUM(Z42,BB42)</f>
        <v>0</v>
      </c>
      <c r="CE42" s="121">
        <f>SUM(AA42,BC42)</f>
        <v>0</v>
      </c>
      <c r="CF42" s="121">
        <f>SUM(AB42,BD42)</f>
        <v>473267</v>
      </c>
      <c r="CG42" s="121">
        <f>SUM(AC42,BE42)</f>
        <v>0</v>
      </c>
      <c r="CH42" s="121">
        <f>SUM(AD42,BF42)</f>
        <v>0</v>
      </c>
      <c r="CI42" s="121">
        <f>SUM(AE42,BG42)</f>
        <v>84253</v>
      </c>
    </row>
    <row r="43" spans="1:87" s="136" customFormat="1" ht="13.5" customHeight="1" x14ac:dyDescent="0.15">
      <c r="A43" s="119" t="s">
        <v>14</v>
      </c>
      <c r="B43" s="120" t="s">
        <v>426</v>
      </c>
      <c r="C43" s="119" t="s">
        <v>427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657380</v>
      </c>
      <c r="M43" s="121">
        <f>+SUM(N43:Q43)</f>
        <v>101689</v>
      </c>
      <c r="N43" s="121">
        <v>40235</v>
      </c>
      <c r="O43" s="121">
        <v>4486</v>
      </c>
      <c r="P43" s="121">
        <v>53133</v>
      </c>
      <c r="Q43" s="121">
        <v>3835</v>
      </c>
      <c r="R43" s="121">
        <f>+SUM(S43:U43)</f>
        <v>11096</v>
      </c>
      <c r="S43" s="121">
        <v>2738</v>
      </c>
      <c r="T43" s="121">
        <v>8358</v>
      </c>
      <c r="U43" s="121">
        <v>0</v>
      </c>
      <c r="V43" s="121">
        <v>0</v>
      </c>
      <c r="W43" s="121">
        <f>+SUM(X43:AA43)</f>
        <v>544595</v>
      </c>
      <c r="X43" s="121">
        <v>89075</v>
      </c>
      <c r="Y43" s="121">
        <v>425597</v>
      </c>
      <c r="Z43" s="121">
        <v>996</v>
      </c>
      <c r="AA43" s="121">
        <v>28927</v>
      </c>
      <c r="AB43" s="121">
        <v>0</v>
      </c>
      <c r="AC43" s="121">
        <v>0</v>
      </c>
      <c r="AD43" s="121">
        <v>8452</v>
      </c>
      <c r="AE43" s="121">
        <f>+SUM(D43,L43,AD43)</f>
        <v>665832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0</v>
      </c>
      <c r="AO43" s="121">
        <f>+SUM(AP43:AS43)</f>
        <v>0</v>
      </c>
      <c r="AP43" s="121">
        <v>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0</v>
      </c>
      <c r="AZ43" s="121">
        <v>0</v>
      </c>
      <c r="BA43" s="121">
        <v>0</v>
      </c>
      <c r="BB43" s="121">
        <v>0</v>
      </c>
      <c r="BC43" s="121">
        <v>0</v>
      </c>
      <c r="BD43" s="121">
        <v>82460</v>
      </c>
      <c r="BE43" s="121">
        <v>0</v>
      </c>
      <c r="BF43" s="121">
        <v>0</v>
      </c>
      <c r="BG43" s="121">
        <f>+SUM(BF43,AN43,AF43)</f>
        <v>0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657380</v>
      </c>
      <c r="BQ43" s="121">
        <f>SUM(M43,AO43)</f>
        <v>101689</v>
      </c>
      <c r="BR43" s="121">
        <f>SUM(N43,AP43)</f>
        <v>40235</v>
      </c>
      <c r="BS43" s="121">
        <f>SUM(O43,AQ43)</f>
        <v>4486</v>
      </c>
      <c r="BT43" s="121">
        <f>SUM(P43,AR43)</f>
        <v>53133</v>
      </c>
      <c r="BU43" s="121">
        <f>SUM(Q43,AS43)</f>
        <v>3835</v>
      </c>
      <c r="BV43" s="121">
        <f>SUM(R43,AT43)</f>
        <v>11096</v>
      </c>
      <c r="BW43" s="121">
        <f>SUM(S43,AU43)</f>
        <v>2738</v>
      </c>
      <c r="BX43" s="121">
        <f>SUM(T43,AV43)</f>
        <v>8358</v>
      </c>
      <c r="BY43" s="121">
        <f>SUM(U43,AW43)</f>
        <v>0</v>
      </c>
      <c r="BZ43" s="121">
        <f>SUM(V43,AX43)</f>
        <v>0</v>
      </c>
      <c r="CA43" s="121">
        <f>SUM(W43,AY43)</f>
        <v>544595</v>
      </c>
      <c r="CB43" s="121">
        <f>SUM(X43,AZ43)</f>
        <v>89075</v>
      </c>
      <c r="CC43" s="121">
        <f>SUM(Y43,BA43)</f>
        <v>425597</v>
      </c>
      <c r="CD43" s="121">
        <f>SUM(Z43,BB43)</f>
        <v>996</v>
      </c>
      <c r="CE43" s="121">
        <f>SUM(AA43,BC43)</f>
        <v>28927</v>
      </c>
      <c r="CF43" s="121">
        <f>SUM(AB43,BD43)</f>
        <v>82460</v>
      </c>
      <c r="CG43" s="121">
        <f>SUM(AC43,BE43)</f>
        <v>0</v>
      </c>
      <c r="CH43" s="121">
        <f>SUM(AD43,BF43)</f>
        <v>8452</v>
      </c>
      <c r="CI43" s="121">
        <f>SUM(AE43,BG43)</f>
        <v>665832</v>
      </c>
    </row>
    <row r="44" spans="1:87" s="136" customFormat="1" ht="13.5" customHeight="1" x14ac:dyDescent="0.15">
      <c r="A44" s="119" t="s">
        <v>14</v>
      </c>
      <c r="B44" s="120" t="s">
        <v>430</v>
      </c>
      <c r="C44" s="119" t="s">
        <v>431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26428</v>
      </c>
      <c r="L44" s="121">
        <f>+SUM(M44,R44,V44,W44,AC44)</f>
        <v>137870</v>
      </c>
      <c r="M44" s="121">
        <f>+SUM(N44:Q44)</f>
        <v>37580</v>
      </c>
      <c r="N44" s="121">
        <v>28942</v>
      </c>
      <c r="O44" s="121">
        <v>8638</v>
      </c>
      <c r="P44" s="121">
        <v>0</v>
      </c>
      <c r="Q44" s="121">
        <v>0</v>
      </c>
      <c r="R44" s="121">
        <f>+SUM(S44:U44)</f>
        <v>882</v>
      </c>
      <c r="S44" s="121">
        <v>882</v>
      </c>
      <c r="T44" s="121">
        <v>0</v>
      </c>
      <c r="U44" s="121">
        <v>0</v>
      </c>
      <c r="V44" s="121">
        <v>0</v>
      </c>
      <c r="W44" s="121">
        <f>+SUM(X44:AA44)</f>
        <v>99408</v>
      </c>
      <c r="X44" s="121">
        <v>99408</v>
      </c>
      <c r="Y44" s="121">
        <v>0</v>
      </c>
      <c r="Z44" s="121">
        <v>0</v>
      </c>
      <c r="AA44" s="121">
        <v>0</v>
      </c>
      <c r="AB44" s="121">
        <v>300099</v>
      </c>
      <c r="AC44" s="121">
        <v>0</v>
      </c>
      <c r="AD44" s="121">
        <v>28526</v>
      </c>
      <c r="AE44" s="121">
        <f>+SUM(D44,L44,AD44)</f>
        <v>166396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28941</v>
      </c>
      <c r="AO44" s="121">
        <f>+SUM(AP44:AS44)</f>
        <v>28941</v>
      </c>
      <c r="AP44" s="121">
        <v>28941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0</v>
      </c>
      <c r="AZ44" s="121">
        <v>0</v>
      </c>
      <c r="BA44" s="121">
        <v>0</v>
      </c>
      <c r="BB44" s="121">
        <v>0</v>
      </c>
      <c r="BC44" s="121">
        <v>0</v>
      </c>
      <c r="BD44" s="121">
        <v>22596</v>
      </c>
      <c r="BE44" s="121">
        <v>0</v>
      </c>
      <c r="BF44" s="121">
        <v>0</v>
      </c>
      <c r="BG44" s="121">
        <f>+SUM(BF44,AN44,AF44)</f>
        <v>28941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26428</v>
      </c>
      <c r="BP44" s="121">
        <f>SUM(L44,AN44)</f>
        <v>166811</v>
      </c>
      <c r="BQ44" s="121">
        <f>SUM(M44,AO44)</f>
        <v>66521</v>
      </c>
      <c r="BR44" s="121">
        <f>SUM(N44,AP44)</f>
        <v>57883</v>
      </c>
      <c r="BS44" s="121">
        <f>SUM(O44,AQ44)</f>
        <v>8638</v>
      </c>
      <c r="BT44" s="121">
        <f>SUM(P44,AR44)</f>
        <v>0</v>
      </c>
      <c r="BU44" s="121">
        <f>SUM(Q44,AS44)</f>
        <v>0</v>
      </c>
      <c r="BV44" s="121">
        <f>SUM(R44,AT44)</f>
        <v>882</v>
      </c>
      <c r="BW44" s="121">
        <f>SUM(S44,AU44)</f>
        <v>882</v>
      </c>
      <c r="BX44" s="121">
        <f>SUM(T44,AV44)</f>
        <v>0</v>
      </c>
      <c r="BY44" s="121">
        <f>SUM(U44,AW44)</f>
        <v>0</v>
      </c>
      <c r="BZ44" s="121">
        <f>SUM(V44,AX44)</f>
        <v>0</v>
      </c>
      <c r="CA44" s="121">
        <f>SUM(W44,AY44)</f>
        <v>99408</v>
      </c>
      <c r="CB44" s="121">
        <f>SUM(X44,AZ44)</f>
        <v>99408</v>
      </c>
      <c r="CC44" s="121">
        <f>SUM(Y44,BA44)</f>
        <v>0</v>
      </c>
      <c r="CD44" s="121">
        <f>SUM(Z44,BB44)</f>
        <v>0</v>
      </c>
      <c r="CE44" s="121">
        <f>SUM(AA44,BC44)</f>
        <v>0</v>
      </c>
      <c r="CF44" s="121">
        <f>SUM(AB44,BD44)</f>
        <v>322695</v>
      </c>
      <c r="CG44" s="121">
        <f>SUM(AC44,BE44)</f>
        <v>0</v>
      </c>
      <c r="CH44" s="121">
        <f>SUM(AD44,BF44)</f>
        <v>28526</v>
      </c>
      <c r="CI44" s="121">
        <f>SUM(AE44,BG44)</f>
        <v>195337</v>
      </c>
    </row>
    <row r="45" spans="1:87" s="136" customFormat="1" ht="13.5" customHeight="1" x14ac:dyDescent="0.15">
      <c r="A45" s="119" t="s">
        <v>14</v>
      </c>
      <c r="B45" s="120" t="s">
        <v>432</v>
      </c>
      <c r="C45" s="119" t="s">
        <v>433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0</v>
      </c>
      <c r="L45" s="121">
        <f>+SUM(M45,R45,V45,W45,AC45)</f>
        <v>93662</v>
      </c>
      <c r="M45" s="121">
        <f>+SUM(N45:Q45)</f>
        <v>21153</v>
      </c>
      <c r="N45" s="121">
        <v>21153</v>
      </c>
      <c r="O45" s="121">
        <v>0</v>
      </c>
      <c r="P45" s="121">
        <v>0</v>
      </c>
      <c r="Q45" s="121">
        <v>0</v>
      </c>
      <c r="R45" s="121">
        <f>+SUM(S45:U45)</f>
        <v>72509</v>
      </c>
      <c r="S45" s="121">
        <v>72236</v>
      </c>
      <c r="T45" s="121">
        <v>273</v>
      </c>
      <c r="U45" s="121">
        <v>0</v>
      </c>
      <c r="V45" s="121">
        <v>0</v>
      </c>
      <c r="W45" s="121">
        <f>+SUM(X45:AA45)</f>
        <v>0</v>
      </c>
      <c r="X45" s="121">
        <v>0</v>
      </c>
      <c r="Y45" s="121">
        <v>0</v>
      </c>
      <c r="Z45" s="121">
        <v>0</v>
      </c>
      <c r="AA45" s="121">
        <v>0</v>
      </c>
      <c r="AB45" s="121">
        <v>79074</v>
      </c>
      <c r="AC45" s="121">
        <v>0</v>
      </c>
      <c r="AD45" s="121">
        <v>17254</v>
      </c>
      <c r="AE45" s="121">
        <f>+SUM(D45,L45,AD45)</f>
        <v>110916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>
        <v>14932</v>
      </c>
      <c r="BE45" s="121">
        <v>0</v>
      </c>
      <c r="BF45" s="121">
        <v>0</v>
      </c>
      <c r="BG45" s="121">
        <f>+SUM(BF45,AN45,AF45)</f>
        <v>0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93662</v>
      </c>
      <c r="BQ45" s="121">
        <f>SUM(M45,AO45)</f>
        <v>21153</v>
      </c>
      <c r="BR45" s="121">
        <f>SUM(N45,AP45)</f>
        <v>21153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72509</v>
      </c>
      <c r="BW45" s="121">
        <f>SUM(S45,AU45)</f>
        <v>72236</v>
      </c>
      <c r="BX45" s="121">
        <f>SUM(T45,AV45)</f>
        <v>273</v>
      </c>
      <c r="BY45" s="121">
        <f>SUM(U45,AW45)</f>
        <v>0</v>
      </c>
      <c r="BZ45" s="121">
        <f>SUM(V45,AX45)</f>
        <v>0</v>
      </c>
      <c r="CA45" s="121">
        <f>SUM(W45,AY45)</f>
        <v>0</v>
      </c>
      <c r="CB45" s="121">
        <f>SUM(X45,AZ45)</f>
        <v>0</v>
      </c>
      <c r="CC45" s="121">
        <f>SUM(Y45,BA45)</f>
        <v>0</v>
      </c>
      <c r="CD45" s="121">
        <f>SUM(Z45,BB45)</f>
        <v>0</v>
      </c>
      <c r="CE45" s="121">
        <f>SUM(AA45,BC45)</f>
        <v>0</v>
      </c>
      <c r="CF45" s="121">
        <f>SUM(AB45,BD45)</f>
        <v>94006</v>
      </c>
      <c r="CG45" s="121">
        <f>SUM(AC45,BE45)</f>
        <v>0</v>
      </c>
      <c r="CH45" s="121">
        <f>SUM(AD45,BF45)</f>
        <v>17254</v>
      </c>
      <c r="CI45" s="121">
        <f>SUM(AE45,BG45)</f>
        <v>110916</v>
      </c>
    </row>
    <row r="46" spans="1:87" s="136" customFormat="1" ht="13.5" customHeight="1" x14ac:dyDescent="0.15">
      <c r="A46" s="119" t="s">
        <v>14</v>
      </c>
      <c r="B46" s="120" t="s">
        <v>434</v>
      </c>
      <c r="C46" s="119" t="s">
        <v>435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732</v>
      </c>
      <c r="L46" s="121">
        <f>+SUM(M46,R46,V46,W46,AC46)</f>
        <v>100510</v>
      </c>
      <c r="M46" s="121">
        <f>+SUM(N46:Q46)</f>
        <v>29111</v>
      </c>
      <c r="N46" s="121">
        <v>29111</v>
      </c>
      <c r="O46" s="121">
        <v>0</v>
      </c>
      <c r="P46" s="121">
        <v>0</v>
      </c>
      <c r="Q46" s="121">
        <v>0</v>
      </c>
      <c r="R46" s="121">
        <f>+SUM(S46:U46)</f>
        <v>71399</v>
      </c>
      <c r="S46" s="121">
        <v>63662</v>
      </c>
      <c r="T46" s="121">
        <v>7737</v>
      </c>
      <c r="U46" s="121">
        <v>0</v>
      </c>
      <c r="V46" s="121">
        <v>0</v>
      </c>
      <c r="W46" s="121">
        <f>+SUM(X46:AA46)</f>
        <v>0</v>
      </c>
      <c r="X46" s="121">
        <v>0</v>
      </c>
      <c r="Y46" s="121">
        <v>0</v>
      </c>
      <c r="Z46" s="121">
        <v>0</v>
      </c>
      <c r="AA46" s="121">
        <v>0</v>
      </c>
      <c r="AB46" s="121">
        <v>79817</v>
      </c>
      <c r="AC46" s="121">
        <v>0</v>
      </c>
      <c r="AD46" s="121">
        <v>89749</v>
      </c>
      <c r="AE46" s="121">
        <f>+SUM(D46,L46,AD46)</f>
        <v>190259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>+SUM(AO46,AT46,AX46,AY46,BE46)</f>
        <v>0</v>
      </c>
      <c r="AO46" s="121">
        <f>+SUM(AP46:AS46)</f>
        <v>0</v>
      </c>
      <c r="AP46" s="121">
        <v>0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>
        <v>19986</v>
      </c>
      <c r="BE46" s="121">
        <v>0</v>
      </c>
      <c r="BF46" s="121">
        <v>0</v>
      </c>
      <c r="BG46" s="121">
        <f>+SUM(BF46,AN46,AF46)</f>
        <v>0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732</v>
      </c>
      <c r="BP46" s="121">
        <f>SUM(L46,AN46)</f>
        <v>100510</v>
      </c>
      <c r="BQ46" s="121">
        <f>SUM(M46,AO46)</f>
        <v>29111</v>
      </c>
      <c r="BR46" s="121">
        <f>SUM(N46,AP46)</f>
        <v>29111</v>
      </c>
      <c r="BS46" s="121">
        <f>SUM(O46,AQ46)</f>
        <v>0</v>
      </c>
      <c r="BT46" s="121">
        <f>SUM(P46,AR46)</f>
        <v>0</v>
      </c>
      <c r="BU46" s="121">
        <f>SUM(Q46,AS46)</f>
        <v>0</v>
      </c>
      <c r="BV46" s="121">
        <f>SUM(R46,AT46)</f>
        <v>71399</v>
      </c>
      <c r="BW46" s="121">
        <f>SUM(S46,AU46)</f>
        <v>63662</v>
      </c>
      <c r="BX46" s="121">
        <f>SUM(T46,AV46)</f>
        <v>7737</v>
      </c>
      <c r="BY46" s="121">
        <f>SUM(U46,AW46)</f>
        <v>0</v>
      </c>
      <c r="BZ46" s="121">
        <f>SUM(V46,AX46)</f>
        <v>0</v>
      </c>
      <c r="CA46" s="121">
        <f>SUM(W46,AY46)</f>
        <v>0</v>
      </c>
      <c r="CB46" s="121">
        <f>SUM(X46,AZ46)</f>
        <v>0</v>
      </c>
      <c r="CC46" s="121">
        <f>SUM(Y46,BA46)</f>
        <v>0</v>
      </c>
      <c r="CD46" s="121">
        <f>SUM(Z46,BB46)</f>
        <v>0</v>
      </c>
      <c r="CE46" s="121">
        <f>SUM(AA46,BC46)</f>
        <v>0</v>
      </c>
      <c r="CF46" s="121">
        <f>SUM(AB46,BD46)</f>
        <v>99803</v>
      </c>
      <c r="CG46" s="121">
        <f>SUM(AC46,BE46)</f>
        <v>0</v>
      </c>
      <c r="CH46" s="121">
        <f>SUM(AD46,BF46)</f>
        <v>89749</v>
      </c>
      <c r="CI46" s="121">
        <f>SUM(AE46,BG46)</f>
        <v>190259</v>
      </c>
    </row>
    <row r="47" spans="1:87" s="136" customFormat="1" ht="13.5" customHeight="1" x14ac:dyDescent="0.15">
      <c r="A47" s="119" t="s">
        <v>14</v>
      </c>
      <c r="B47" s="120" t="s">
        <v>436</v>
      </c>
      <c r="C47" s="119" t="s">
        <v>437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0</v>
      </c>
      <c r="L47" s="121">
        <f>+SUM(M47,R47,V47,W47,AC47)</f>
        <v>0</v>
      </c>
      <c r="M47" s="121">
        <f>+SUM(N47:Q47)</f>
        <v>0</v>
      </c>
      <c r="N47" s="121">
        <v>0</v>
      </c>
      <c r="O47" s="121">
        <v>0</v>
      </c>
      <c r="P47" s="121">
        <v>0</v>
      </c>
      <c r="Q47" s="121">
        <v>0</v>
      </c>
      <c r="R47" s="121">
        <f>+SUM(S47:U47)</f>
        <v>0</v>
      </c>
      <c r="S47" s="121">
        <v>0</v>
      </c>
      <c r="T47" s="121">
        <v>0</v>
      </c>
      <c r="U47" s="121">
        <v>0</v>
      </c>
      <c r="V47" s="121">
        <v>0</v>
      </c>
      <c r="W47" s="121">
        <f>+SUM(X47:AA47)</f>
        <v>0</v>
      </c>
      <c r="X47" s="121">
        <v>0</v>
      </c>
      <c r="Y47" s="121">
        <v>0</v>
      </c>
      <c r="Z47" s="121">
        <v>0</v>
      </c>
      <c r="AA47" s="121">
        <v>0</v>
      </c>
      <c r="AB47" s="121">
        <v>58267</v>
      </c>
      <c r="AC47" s="121">
        <v>0</v>
      </c>
      <c r="AD47" s="121">
        <v>0</v>
      </c>
      <c r="AE47" s="121">
        <f>+SUM(D47,L47,AD47)</f>
        <v>0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0</v>
      </c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>
        <v>8936</v>
      </c>
      <c r="BE47" s="121">
        <v>0</v>
      </c>
      <c r="BF47" s="121">
        <v>0</v>
      </c>
      <c r="BG47" s="121">
        <f>+SUM(BF47,AN47,AF47)</f>
        <v>0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0</v>
      </c>
      <c r="BP47" s="121">
        <f>SUM(L47,AN47)</f>
        <v>0</v>
      </c>
      <c r="BQ47" s="121">
        <f>SUM(M47,AO47)</f>
        <v>0</v>
      </c>
      <c r="BR47" s="121">
        <f>SUM(N47,AP47)</f>
        <v>0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0</v>
      </c>
      <c r="BW47" s="121">
        <f>SUM(S47,AU47)</f>
        <v>0</v>
      </c>
      <c r="BX47" s="121">
        <f>SUM(T47,AV47)</f>
        <v>0</v>
      </c>
      <c r="BY47" s="121">
        <f>SUM(U47,AW47)</f>
        <v>0</v>
      </c>
      <c r="BZ47" s="121">
        <f>SUM(V47,AX47)</f>
        <v>0</v>
      </c>
      <c r="CA47" s="121">
        <f>SUM(W47,AY47)</f>
        <v>0</v>
      </c>
      <c r="CB47" s="121">
        <f>SUM(X47,AZ47)</f>
        <v>0</v>
      </c>
      <c r="CC47" s="121">
        <f>SUM(Y47,BA47)</f>
        <v>0</v>
      </c>
      <c r="CD47" s="121">
        <f>SUM(Z47,BB47)</f>
        <v>0</v>
      </c>
      <c r="CE47" s="121">
        <f>SUM(AA47,BC47)</f>
        <v>0</v>
      </c>
      <c r="CF47" s="121">
        <f>SUM(AB47,BD47)</f>
        <v>67203</v>
      </c>
      <c r="CG47" s="121">
        <f>SUM(AC47,BE47)</f>
        <v>0</v>
      </c>
      <c r="CH47" s="121">
        <f>SUM(AD47,BF47)</f>
        <v>0</v>
      </c>
      <c r="CI47" s="121">
        <f>SUM(AE47,BG47)</f>
        <v>0</v>
      </c>
    </row>
    <row r="48" spans="1:87" s="136" customFormat="1" ht="13.5" customHeight="1" x14ac:dyDescent="0.15">
      <c r="A48" s="119" t="s">
        <v>14</v>
      </c>
      <c r="B48" s="120" t="s">
        <v>438</v>
      </c>
      <c r="C48" s="119" t="s">
        <v>439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0</v>
      </c>
      <c r="L48" s="121">
        <f>+SUM(M48,R48,V48,W48,AC48)</f>
        <v>0</v>
      </c>
      <c r="M48" s="121">
        <f>+SUM(N48:Q48)</f>
        <v>0</v>
      </c>
      <c r="N48" s="121">
        <v>0</v>
      </c>
      <c r="O48" s="121">
        <v>0</v>
      </c>
      <c r="P48" s="121">
        <v>0</v>
      </c>
      <c r="Q48" s="121">
        <v>0</v>
      </c>
      <c r="R48" s="121">
        <f>+SUM(S48:U48)</f>
        <v>0</v>
      </c>
      <c r="S48" s="121">
        <v>0</v>
      </c>
      <c r="T48" s="121">
        <v>0</v>
      </c>
      <c r="U48" s="121">
        <v>0</v>
      </c>
      <c r="V48" s="121">
        <v>0</v>
      </c>
      <c r="W48" s="121">
        <f>+SUM(X48:AA48)</f>
        <v>0</v>
      </c>
      <c r="X48" s="121">
        <v>0</v>
      </c>
      <c r="Y48" s="121">
        <v>0</v>
      </c>
      <c r="Z48" s="121">
        <v>0</v>
      </c>
      <c r="AA48" s="121">
        <v>0</v>
      </c>
      <c r="AB48" s="121">
        <v>79124</v>
      </c>
      <c r="AC48" s="121">
        <v>0</v>
      </c>
      <c r="AD48" s="121">
        <v>0</v>
      </c>
      <c r="AE48" s="121">
        <f>+SUM(D48,L48,AD48)</f>
        <v>0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>+SUM(AO48,AT48,AX48,AY48,BE48)</f>
        <v>0</v>
      </c>
      <c r="AO48" s="121">
        <f>+SUM(AP48:AS48)</f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0</v>
      </c>
      <c r="AZ48" s="121">
        <v>0</v>
      </c>
      <c r="BA48" s="121">
        <v>0</v>
      </c>
      <c r="BB48" s="121">
        <v>0</v>
      </c>
      <c r="BC48" s="121">
        <v>0</v>
      </c>
      <c r="BD48" s="121">
        <v>33398</v>
      </c>
      <c r="BE48" s="121">
        <v>0</v>
      </c>
      <c r="BF48" s="121">
        <v>0</v>
      </c>
      <c r="BG48" s="121">
        <f>+SUM(BF48,AN48,AF48)</f>
        <v>0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0</v>
      </c>
      <c r="BQ48" s="121">
        <f>SUM(M48,AO48)</f>
        <v>0</v>
      </c>
      <c r="BR48" s="121">
        <f>SUM(N48,AP48)</f>
        <v>0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0</v>
      </c>
      <c r="BW48" s="121">
        <f>SUM(S48,AU48)</f>
        <v>0</v>
      </c>
      <c r="BX48" s="121">
        <f>SUM(T48,AV48)</f>
        <v>0</v>
      </c>
      <c r="BY48" s="121">
        <f>SUM(U48,AW48)</f>
        <v>0</v>
      </c>
      <c r="BZ48" s="121">
        <f>SUM(V48,AX48)</f>
        <v>0</v>
      </c>
      <c r="CA48" s="121">
        <f>SUM(W48,AY48)</f>
        <v>0</v>
      </c>
      <c r="CB48" s="121">
        <f>SUM(X48,AZ48)</f>
        <v>0</v>
      </c>
      <c r="CC48" s="121">
        <f>SUM(Y48,BA48)</f>
        <v>0</v>
      </c>
      <c r="CD48" s="121">
        <f>SUM(Z48,BB48)</f>
        <v>0</v>
      </c>
      <c r="CE48" s="121">
        <f>SUM(AA48,BC48)</f>
        <v>0</v>
      </c>
      <c r="CF48" s="121">
        <f>SUM(AB48,BD48)</f>
        <v>112522</v>
      </c>
      <c r="CG48" s="121">
        <f>SUM(AC48,BE48)</f>
        <v>0</v>
      </c>
      <c r="CH48" s="121">
        <f>SUM(AD48,BF48)</f>
        <v>0</v>
      </c>
      <c r="CI48" s="121">
        <f>SUM(AE48,BG48)</f>
        <v>0</v>
      </c>
    </row>
    <row r="49" spans="1:87" s="136" customFormat="1" ht="13.5" customHeight="1" x14ac:dyDescent="0.15">
      <c r="A49" s="119" t="s">
        <v>14</v>
      </c>
      <c r="B49" s="120" t="s">
        <v>440</v>
      </c>
      <c r="C49" s="119" t="s">
        <v>441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43873</v>
      </c>
      <c r="L49" s="121">
        <f>+SUM(M49,R49,V49,W49,AC49)</f>
        <v>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0</v>
      </c>
      <c r="X49" s="121">
        <v>0</v>
      </c>
      <c r="Y49" s="121">
        <v>0</v>
      </c>
      <c r="Z49" s="121">
        <v>0</v>
      </c>
      <c r="AA49" s="121">
        <v>0</v>
      </c>
      <c r="AB49" s="121">
        <v>148997</v>
      </c>
      <c r="AC49" s="121">
        <v>0</v>
      </c>
      <c r="AD49" s="121">
        <v>0</v>
      </c>
      <c r="AE49" s="121">
        <f>+SUM(D49,L49,AD49)</f>
        <v>0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5956</v>
      </c>
      <c r="AN49" s="121">
        <f>+SUM(AO49,AT49,AX49,AY49,BE49)</f>
        <v>0</v>
      </c>
      <c r="AO49" s="121">
        <f>+SUM(AP49:AS49)</f>
        <v>0</v>
      </c>
      <c r="AP49" s="121">
        <v>0</v>
      </c>
      <c r="AQ49" s="121">
        <v>0</v>
      </c>
      <c r="AR49" s="121">
        <v>0</v>
      </c>
      <c r="AS49" s="121">
        <v>0</v>
      </c>
      <c r="AT49" s="121">
        <f>+SUM(AU49:AW49)</f>
        <v>0</v>
      </c>
      <c r="AU49" s="121">
        <v>0</v>
      </c>
      <c r="AV49" s="121">
        <v>0</v>
      </c>
      <c r="AW49" s="121">
        <v>0</v>
      </c>
      <c r="AX49" s="121">
        <v>0</v>
      </c>
      <c r="AY49" s="121">
        <f>+SUM(AZ49:BC49)</f>
        <v>0</v>
      </c>
      <c r="AZ49" s="121">
        <v>0</v>
      </c>
      <c r="BA49" s="121">
        <v>0</v>
      </c>
      <c r="BB49" s="121">
        <v>0</v>
      </c>
      <c r="BC49" s="121">
        <v>0</v>
      </c>
      <c r="BD49" s="121">
        <v>14840</v>
      </c>
      <c r="BE49" s="121">
        <v>0</v>
      </c>
      <c r="BF49" s="121">
        <v>0</v>
      </c>
      <c r="BG49" s="121">
        <f>+SUM(BF49,AN49,AF49)</f>
        <v>0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49829</v>
      </c>
      <c r="BP49" s="121">
        <f>SUM(L49,AN49)</f>
        <v>0</v>
      </c>
      <c r="BQ49" s="121">
        <f>SUM(M49,AO49)</f>
        <v>0</v>
      </c>
      <c r="BR49" s="121">
        <f>SUM(N49,AP49)</f>
        <v>0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0</v>
      </c>
      <c r="BW49" s="121">
        <f>SUM(S49,AU49)</f>
        <v>0</v>
      </c>
      <c r="BX49" s="121">
        <f>SUM(T49,AV49)</f>
        <v>0</v>
      </c>
      <c r="BY49" s="121">
        <f>SUM(U49,AW49)</f>
        <v>0</v>
      </c>
      <c r="BZ49" s="121">
        <f>SUM(V49,AX49)</f>
        <v>0</v>
      </c>
      <c r="CA49" s="121">
        <f>SUM(W49,AY49)</f>
        <v>0</v>
      </c>
      <c r="CB49" s="121">
        <f>SUM(X49,AZ49)</f>
        <v>0</v>
      </c>
      <c r="CC49" s="121">
        <f>SUM(Y49,BA49)</f>
        <v>0</v>
      </c>
      <c r="CD49" s="121">
        <f>SUM(Z49,BB49)</f>
        <v>0</v>
      </c>
      <c r="CE49" s="121">
        <f>SUM(AA49,BC49)</f>
        <v>0</v>
      </c>
      <c r="CF49" s="121">
        <f>SUM(AB49,BD49)</f>
        <v>163837</v>
      </c>
      <c r="CG49" s="121">
        <f>SUM(AC49,BE49)</f>
        <v>0</v>
      </c>
      <c r="CH49" s="121">
        <f>SUM(AD49,BF49)</f>
        <v>0</v>
      </c>
      <c r="CI49" s="121">
        <f>SUM(AE49,BG49)</f>
        <v>0</v>
      </c>
    </row>
    <row r="50" spans="1:87" s="136" customFormat="1" ht="13.5" customHeight="1" x14ac:dyDescent="0.15">
      <c r="A50" s="119" t="s">
        <v>14</v>
      </c>
      <c r="B50" s="120" t="s">
        <v>442</v>
      </c>
      <c r="C50" s="119" t="s">
        <v>443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0</v>
      </c>
      <c r="L50" s="121">
        <f>+SUM(M50,R50,V50,W50,AC50)</f>
        <v>0</v>
      </c>
      <c r="M50" s="121">
        <f>+SUM(N50:Q50)</f>
        <v>0</v>
      </c>
      <c r="N50" s="121">
        <v>0</v>
      </c>
      <c r="O50" s="121">
        <v>0</v>
      </c>
      <c r="P50" s="121">
        <v>0</v>
      </c>
      <c r="Q50" s="121">
        <v>0</v>
      </c>
      <c r="R50" s="121">
        <f>+SUM(S50:U50)</f>
        <v>0</v>
      </c>
      <c r="S50" s="121">
        <v>0</v>
      </c>
      <c r="T50" s="121">
        <v>0</v>
      </c>
      <c r="U50" s="121">
        <v>0</v>
      </c>
      <c r="V50" s="121">
        <v>0</v>
      </c>
      <c r="W50" s="121">
        <f>+SUM(X50:AA50)</f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131647</v>
      </c>
      <c r="AC50" s="121">
        <v>0</v>
      </c>
      <c r="AD50" s="121">
        <v>0</v>
      </c>
      <c r="AE50" s="121">
        <f>+SUM(D50,L50,AD50)</f>
        <v>0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0</v>
      </c>
      <c r="AN50" s="121">
        <f>+SUM(AO50,AT50,AX50,AY50,BE50)</f>
        <v>0</v>
      </c>
      <c r="AO50" s="121">
        <f>+SUM(AP50:AS50)</f>
        <v>0</v>
      </c>
      <c r="AP50" s="121">
        <v>0</v>
      </c>
      <c r="AQ50" s="121">
        <v>0</v>
      </c>
      <c r="AR50" s="121">
        <v>0</v>
      </c>
      <c r="AS50" s="121">
        <v>0</v>
      </c>
      <c r="AT50" s="121">
        <f>+SUM(AU50:AW50)</f>
        <v>0</v>
      </c>
      <c r="AU50" s="121">
        <v>0</v>
      </c>
      <c r="AV50" s="121">
        <v>0</v>
      </c>
      <c r="AW50" s="121">
        <v>0</v>
      </c>
      <c r="AX50" s="121">
        <v>0</v>
      </c>
      <c r="AY50" s="121">
        <f>+SUM(AZ50:BC50)</f>
        <v>0</v>
      </c>
      <c r="AZ50" s="121">
        <v>0</v>
      </c>
      <c r="BA50" s="121">
        <v>0</v>
      </c>
      <c r="BB50" s="121">
        <v>0</v>
      </c>
      <c r="BC50" s="121">
        <v>0</v>
      </c>
      <c r="BD50" s="121">
        <v>14328</v>
      </c>
      <c r="BE50" s="121">
        <v>0</v>
      </c>
      <c r="BF50" s="121">
        <v>0</v>
      </c>
      <c r="BG50" s="121">
        <f>+SUM(BF50,AN50,AF50)</f>
        <v>0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0</v>
      </c>
      <c r="BP50" s="121">
        <f>SUM(L50,AN50)</f>
        <v>0</v>
      </c>
      <c r="BQ50" s="121">
        <f>SUM(M50,AO50)</f>
        <v>0</v>
      </c>
      <c r="BR50" s="121">
        <f>SUM(N50,AP50)</f>
        <v>0</v>
      </c>
      <c r="BS50" s="121">
        <f>SUM(O50,AQ50)</f>
        <v>0</v>
      </c>
      <c r="BT50" s="121">
        <f>SUM(P50,AR50)</f>
        <v>0</v>
      </c>
      <c r="BU50" s="121">
        <f>SUM(Q50,AS50)</f>
        <v>0</v>
      </c>
      <c r="BV50" s="121">
        <f>SUM(R50,AT50)</f>
        <v>0</v>
      </c>
      <c r="BW50" s="121">
        <f>SUM(S50,AU50)</f>
        <v>0</v>
      </c>
      <c r="BX50" s="121">
        <f>SUM(T50,AV50)</f>
        <v>0</v>
      </c>
      <c r="BY50" s="121">
        <f>SUM(U50,AW50)</f>
        <v>0</v>
      </c>
      <c r="BZ50" s="121">
        <f>SUM(V50,AX50)</f>
        <v>0</v>
      </c>
      <c r="CA50" s="121">
        <f>SUM(W50,AY50)</f>
        <v>0</v>
      </c>
      <c r="CB50" s="121">
        <f>SUM(X50,AZ50)</f>
        <v>0</v>
      </c>
      <c r="CC50" s="121">
        <f>SUM(Y50,BA50)</f>
        <v>0</v>
      </c>
      <c r="CD50" s="121">
        <f>SUM(Z50,BB50)</f>
        <v>0</v>
      </c>
      <c r="CE50" s="121">
        <f>SUM(AA50,BC50)</f>
        <v>0</v>
      </c>
      <c r="CF50" s="121">
        <f>SUM(AB50,BD50)</f>
        <v>145975</v>
      </c>
      <c r="CG50" s="121">
        <f>SUM(AC50,BE50)</f>
        <v>0</v>
      </c>
      <c r="CH50" s="121">
        <f>SUM(AD50,BF50)</f>
        <v>0</v>
      </c>
      <c r="CI50" s="121">
        <f>SUM(AE50,BG50)</f>
        <v>0</v>
      </c>
    </row>
    <row r="51" spans="1:87" s="136" customFormat="1" ht="13.5" customHeight="1" x14ac:dyDescent="0.15">
      <c r="A51" s="119" t="s">
        <v>14</v>
      </c>
      <c r="B51" s="120" t="s">
        <v>444</v>
      </c>
      <c r="C51" s="119" t="s">
        <v>445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0</v>
      </c>
      <c r="L51" s="121">
        <f>+SUM(M51,R51,V51,W51,AC51)</f>
        <v>0</v>
      </c>
      <c r="M51" s="121">
        <f>+SUM(N51:Q51)</f>
        <v>0</v>
      </c>
      <c r="N51" s="121">
        <v>0</v>
      </c>
      <c r="O51" s="121">
        <v>0</v>
      </c>
      <c r="P51" s="121">
        <v>0</v>
      </c>
      <c r="Q51" s="121">
        <v>0</v>
      </c>
      <c r="R51" s="121">
        <f>+SUM(S51:U51)</f>
        <v>0</v>
      </c>
      <c r="S51" s="121">
        <v>0</v>
      </c>
      <c r="T51" s="121">
        <v>0</v>
      </c>
      <c r="U51" s="121">
        <v>0</v>
      </c>
      <c r="V51" s="121">
        <v>0</v>
      </c>
      <c r="W51" s="121">
        <f>+SUM(X51:AA51)</f>
        <v>0</v>
      </c>
      <c r="X51" s="121">
        <v>0</v>
      </c>
      <c r="Y51" s="121">
        <v>0</v>
      </c>
      <c r="Z51" s="121">
        <v>0</v>
      </c>
      <c r="AA51" s="121">
        <v>0</v>
      </c>
      <c r="AB51" s="121">
        <v>137557</v>
      </c>
      <c r="AC51" s="121">
        <v>0</v>
      </c>
      <c r="AD51" s="121">
        <v>0</v>
      </c>
      <c r="AE51" s="121">
        <f>+SUM(D51,L51,AD51)</f>
        <v>0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0</v>
      </c>
      <c r="AN51" s="121">
        <f>+SUM(AO51,AT51,AX51,AY51,BE51)</f>
        <v>0</v>
      </c>
      <c r="AO51" s="121">
        <f>+SUM(AP51:AS51)</f>
        <v>0</v>
      </c>
      <c r="AP51" s="121">
        <v>0</v>
      </c>
      <c r="AQ51" s="121">
        <v>0</v>
      </c>
      <c r="AR51" s="121">
        <v>0</v>
      </c>
      <c r="AS51" s="121">
        <v>0</v>
      </c>
      <c r="AT51" s="121">
        <f>+SUM(AU51:AW51)</f>
        <v>0</v>
      </c>
      <c r="AU51" s="121">
        <v>0</v>
      </c>
      <c r="AV51" s="121">
        <v>0</v>
      </c>
      <c r="AW51" s="121">
        <v>0</v>
      </c>
      <c r="AX51" s="121">
        <v>0</v>
      </c>
      <c r="AY51" s="121">
        <f>+SUM(AZ51:BC51)</f>
        <v>0</v>
      </c>
      <c r="AZ51" s="121">
        <v>0</v>
      </c>
      <c r="BA51" s="121">
        <v>0</v>
      </c>
      <c r="BB51" s="121">
        <v>0</v>
      </c>
      <c r="BC51" s="121">
        <v>0</v>
      </c>
      <c r="BD51" s="121">
        <v>8103</v>
      </c>
      <c r="BE51" s="121">
        <v>0</v>
      </c>
      <c r="BF51" s="121">
        <v>0</v>
      </c>
      <c r="BG51" s="121">
        <f>+SUM(BF51,AN51,AF51)</f>
        <v>0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0</v>
      </c>
      <c r="BP51" s="121">
        <f>SUM(L51,AN51)</f>
        <v>0</v>
      </c>
      <c r="BQ51" s="121">
        <f>SUM(M51,AO51)</f>
        <v>0</v>
      </c>
      <c r="BR51" s="121">
        <f>SUM(N51,AP51)</f>
        <v>0</v>
      </c>
      <c r="BS51" s="121">
        <f>SUM(O51,AQ51)</f>
        <v>0</v>
      </c>
      <c r="BT51" s="121">
        <f>SUM(P51,AR51)</f>
        <v>0</v>
      </c>
      <c r="BU51" s="121">
        <f>SUM(Q51,AS51)</f>
        <v>0</v>
      </c>
      <c r="BV51" s="121">
        <f>SUM(R51,AT51)</f>
        <v>0</v>
      </c>
      <c r="BW51" s="121">
        <f>SUM(S51,AU51)</f>
        <v>0</v>
      </c>
      <c r="BX51" s="121">
        <f>SUM(T51,AV51)</f>
        <v>0</v>
      </c>
      <c r="BY51" s="121">
        <f>SUM(U51,AW51)</f>
        <v>0</v>
      </c>
      <c r="BZ51" s="121">
        <f>SUM(V51,AX51)</f>
        <v>0</v>
      </c>
      <c r="CA51" s="121">
        <f>SUM(W51,AY51)</f>
        <v>0</v>
      </c>
      <c r="CB51" s="121">
        <f>SUM(X51,AZ51)</f>
        <v>0</v>
      </c>
      <c r="CC51" s="121">
        <f>SUM(Y51,BA51)</f>
        <v>0</v>
      </c>
      <c r="CD51" s="121">
        <f>SUM(Z51,BB51)</f>
        <v>0</v>
      </c>
      <c r="CE51" s="121">
        <f>SUM(AA51,BC51)</f>
        <v>0</v>
      </c>
      <c r="CF51" s="121">
        <f>SUM(AB51,BD51)</f>
        <v>145660</v>
      </c>
      <c r="CG51" s="121">
        <f>SUM(AC51,BE51)</f>
        <v>0</v>
      </c>
      <c r="CH51" s="121">
        <f>SUM(AD51,BF51)</f>
        <v>0</v>
      </c>
      <c r="CI51" s="121">
        <f>SUM(AE51,BG51)</f>
        <v>0</v>
      </c>
    </row>
    <row r="52" spans="1:87" s="136" customFormat="1" ht="13.5" customHeight="1" x14ac:dyDescent="0.15">
      <c r="A52" s="119" t="s">
        <v>14</v>
      </c>
      <c r="B52" s="120" t="s">
        <v>446</v>
      </c>
      <c r="C52" s="119" t="s">
        <v>447</v>
      </c>
      <c r="D52" s="121">
        <f>+SUM(E52,J52)</f>
        <v>0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0</v>
      </c>
      <c r="L52" s="121">
        <f>+SUM(M52,R52,V52,W52,AC52)</f>
        <v>0</v>
      </c>
      <c r="M52" s="121">
        <f>+SUM(N52:Q52)</f>
        <v>0</v>
      </c>
      <c r="N52" s="121">
        <v>0</v>
      </c>
      <c r="O52" s="121">
        <v>0</v>
      </c>
      <c r="P52" s="121">
        <v>0</v>
      </c>
      <c r="Q52" s="121">
        <v>0</v>
      </c>
      <c r="R52" s="121">
        <f>+SUM(S52:U52)</f>
        <v>0</v>
      </c>
      <c r="S52" s="121">
        <v>0</v>
      </c>
      <c r="T52" s="121">
        <v>0</v>
      </c>
      <c r="U52" s="121">
        <v>0</v>
      </c>
      <c r="V52" s="121">
        <v>0</v>
      </c>
      <c r="W52" s="121">
        <f>+SUM(X52:AA52)</f>
        <v>0</v>
      </c>
      <c r="X52" s="121">
        <v>0</v>
      </c>
      <c r="Y52" s="121">
        <v>0</v>
      </c>
      <c r="Z52" s="121">
        <v>0</v>
      </c>
      <c r="AA52" s="121">
        <v>0</v>
      </c>
      <c r="AB52" s="121">
        <v>205401</v>
      </c>
      <c r="AC52" s="121">
        <v>0</v>
      </c>
      <c r="AD52" s="121">
        <v>0</v>
      </c>
      <c r="AE52" s="121">
        <f>+SUM(D52,L52,AD52)</f>
        <v>0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v>0</v>
      </c>
      <c r="AN52" s="121">
        <f>+SUM(AO52,AT52,AX52,AY52,BE52)</f>
        <v>0</v>
      </c>
      <c r="AO52" s="121">
        <f>+SUM(AP52:AS52)</f>
        <v>0</v>
      </c>
      <c r="AP52" s="121">
        <v>0</v>
      </c>
      <c r="AQ52" s="121">
        <v>0</v>
      </c>
      <c r="AR52" s="121">
        <v>0</v>
      </c>
      <c r="AS52" s="121">
        <v>0</v>
      </c>
      <c r="AT52" s="121">
        <f>+SUM(AU52:AW52)</f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>+SUM(AZ52:BC52)</f>
        <v>0</v>
      </c>
      <c r="AZ52" s="121">
        <v>0</v>
      </c>
      <c r="BA52" s="121">
        <v>0</v>
      </c>
      <c r="BB52" s="121">
        <v>0</v>
      </c>
      <c r="BC52" s="121">
        <v>0</v>
      </c>
      <c r="BD52" s="121">
        <v>35601</v>
      </c>
      <c r="BE52" s="121">
        <v>0</v>
      </c>
      <c r="BF52" s="121">
        <v>0</v>
      </c>
      <c r="BG52" s="121">
        <f>+SUM(BF52,AN52,AF52)</f>
        <v>0</v>
      </c>
      <c r="BH52" s="121">
        <f>SUM(D52,AF52)</f>
        <v>0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0</v>
      </c>
      <c r="BP52" s="121">
        <f>SUM(L52,AN52)</f>
        <v>0</v>
      </c>
      <c r="BQ52" s="121">
        <f>SUM(M52,AO52)</f>
        <v>0</v>
      </c>
      <c r="BR52" s="121">
        <f>SUM(N52,AP52)</f>
        <v>0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0</v>
      </c>
      <c r="BW52" s="121">
        <f>SUM(S52,AU52)</f>
        <v>0</v>
      </c>
      <c r="BX52" s="121">
        <f>SUM(T52,AV52)</f>
        <v>0</v>
      </c>
      <c r="BY52" s="121">
        <f>SUM(U52,AW52)</f>
        <v>0</v>
      </c>
      <c r="BZ52" s="121">
        <f>SUM(V52,AX52)</f>
        <v>0</v>
      </c>
      <c r="CA52" s="121">
        <f>SUM(W52,AY52)</f>
        <v>0</v>
      </c>
      <c r="CB52" s="121">
        <f>SUM(X52,AZ52)</f>
        <v>0</v>
      </c>
      <c r="CC52" s="121">
        <f>SUM(Y52,BA52)</f>
        <v>0</v>
      </c>
      <c r="CD52" s="121">
        <f>SUM(Z52,BB52)</f>
        <v>0</v>
      </c>
      <c r="CE52" s="121">
        <f>SUM(AA52,BC52)</f>
        <v>0</v>
      </c>
      <c r="CF52" s="121">
        <f>SUM(AB52,BD52)</f>
        <v>241002</v>
      </c>
      <c r="CG52" s="121">
        <f>SUM(AC52,BE52)</f>
        <v>0</v>
      </c>
      <c r="CH52" s="121">
        <f>SUM(AD52,BF52)</f>
        <v>0</v>
      </c>
      <c r="CI52" s="121">
        <f>SUM(AE52,BG52)</f>
        <v>0</v>
      </c>
    </row>
    <row r="53" spans="1:87" s="136" customFormat="1" ht="13.5" customHeight="1" x14ac:dyDescent="0.15">
      <c r="A53" s="119" t="s">
        <v>14</v>
      </c>
      <c r="B53" s="120" t="s">
        <v>448</v>
      </c>
      <c r="C53" s="119" t="s">
        <v>449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7883</v>
      </c>
      <c r="L53" s="121">
        <f>+SUM(M53,R53,V53,W53,AC53)</f>
        <v>0</v>
      </c>
      <c r="M53" s="121">
        <f>+SUM(N53:Q53)</f>
        <v>0</v>
      </c>
      <c r="N53" s="121">
        <v>0</v>
      </c>
      <c r="O53" s="121">
        <v>0</v>
      </c>
      <c r="P53" s="121">
        <v>0</v>
      </c>
      <c r="Q53" s="121">
        <v>0</v>
      </c>
      <c r="R53" s="121">
        <f>+SUM(S53:U53)</f>
        <v>0</v>
      </c>
      <c r="S53" s="121">
        <v>0</v>
      </c>
      <c r="T53" s="121">
        <v>0</v>
      </c>
      <c r="U53" s="121">
        <v>0</v>
      </c>
      <c r="V53" s="121">
        <v>0</v>
      </c>
      <c r="W53" s="121">
        <f>+SUM(X53:AA53)</f>
        <v>0</v>
      </c>
      <c r="X53" s="121">
        <v>0</v>
      </c>
      <c r="Y53" s="121">
        <v>0</v>
      </c>
      <c r="Z53" s="121">
        <v>0</v>
      </c>
      <c r="AA53" s="121">
        <v>0</v>
      </c>
      <c r="AB53" s="121">
        <v>67886</v>
      </c>
      <c r="AC53" s="121">
        <v>0</v>
      </c>
      <c r="AD53" s="121">
        <v>0</v>
      </c>
      <c r="AE53" s="121">
        <f>+SUM(D53,L53,AD53)</f>
        <v>0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0</v>
      </c>
      <c r="AN53" s="121">
        <f>+SUM(AO53,AT53,AX53,AY53,BE53)</f>
        <v>0</v>
      </c>
      <c r="AO53" s="121">
        <f>+SUM(AP53:AS53)</f>
        <v>0</v>
      </c>
      <c r="AP53" s="121">
        <v>0</v>
      </c>
      <c r="AQ53" s="121">
        <v>0</v>
      </c>
      <c r="AR53" s="121">
        <v>0</v>
      </c>
      <c r="AS53" s="121">
        <v>0</v>
      </c>
      <c r="AT53" s="121">
        <f>+SUM(AU53:AW53)</f>
        <v>0</v>
      </c>
      <c r="AU53" s="121">
        <v>0</v>
      </c>
      <c r="AV53" s="121">
        <v>0</v>
      </c>
      <c r="AW53" s="121">
        <v>0</v>
      </c>
      <c r="AX53" s="121">
        <v>0</v>
      </c>
      <c r="AY53" s="121">
        <f>+SUM(AZ53:BC53)</f>
        <v>0</v>
      </c>
      <c r="AZ53" s="121">
        <v>0</v>
      </c>
      <c r="BA53" s="121">
        <v>0</v>
      </c>
      <c r="BB53" s="121">
        <v>0</v>
      </c>
      <c r="BC53" s="121">
        <v>0</v>
      </c>
      <c r="BD53" s="121">
        <v>0</v>
      </c>
      <c r="BE53" s="121">
        <v>0</v>
      </c>
      <c r="BF53" s="121">
        <v>0</v>
      </c>
      <c r="BG53" s="121">
        <f>+SUM(BF53,AN53,AF53)</f>
        <v>0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7883</v>
      </c>
      <c r="BP53" s="121">
        <f>SUM(L53,AN53)</f>
        <v>0</v>
      </c>
      <c r="BQ53" s="121">
        <f>SUM(M53,AO53)</f>
        <v>0</v>
      </c>
      <c r="BR53" s="121">
        <f>SUM(N53,AP53)</f>
        <v>0</v>
      </c>
      <c r="BS53" s="121">
        <f>SUM(O53,AQ53)</f>
        <v>0</v>
      </c>
      <c r="BT53" s="121">
        <f>SUM(P53,AR53)</f>
        <v>0</v>
      </c>
      <c r="BU53" s="121">
        <f>SUM(Q53,AS53)</f>
        <v>0</v>
      </c>
      <c r="BV53" s="121">
        <f>SUM(R53,AT53)</f>
        <v>0</v>
      </c>
      <c r="BW53" s="121">
        <f>SUM(S53,AU53)</f>
        <v>0</v>
      </c>
      <c r="BX53" s="121">
        <f>SUM(T53,AV53)</f>
        <v>0</v>
      </c>
      <c r="BY53" s="121">
        <f>SUM(U53,AW53)</f>
        <v>0</v>
      </c>
      <c r="BZ53" s="121">
        <f>SUM(V53,AX53)</f>
        <v>0</v>
      </c>
      <c r="CA53" s="121">
        <f>SUM(W53,AY53)</f>
        <v>0</v>
      </c>
      <c r="CB53" s="121">
        <f>SUM(X53,AZ53)</f>
        <v>0</v>
      </c>
      <c r="CC53" s="121">
        <f>SUM(Y53,BA53)</f>
        <v>0</v>
      </c>
      <c r="CD53" s="121">
        <f>SUM(Z53,BB53)</f>
        <v>0</v>
      </c>
      <c r="CE53" s="121">
        <f>SUM(AA53,BC53)</f>
        <v>0</v>
      </c>
      <c r="CF53" s="121">
        <f>SUM(AB53,BD53)</f>
        <v>67886</v>
      </c>
      <c r="CG53" s="121">
        <f>SUM(AC53,BE53)</f>
        <v>0</v>
      </c>
      <c r="CH53" s="121">
        <f>SUM(AD53,BF53)</f>
        <v>0</v>
      </c>
      <c r="CI53" s="121">
        <f>SUM(AE53,BG53)</f>
        <v>0</v>
      </c>
    </row>
    <row r="54" spans="1:87" s="136" customFormat="1" ht="13.5" customHeight="1" x14ac:dyDescent="0.15">
      <c r="A54" s="119" t="s">
        <v>14</v>
      </c>
      <c r="B54" s="120" t="s">
        <v>450</v>
      </c>
      <c r="C54" s="119" t="s">
        <v>451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3960</v>
      </c>
      <c r="L54" s="121">
        <f>+SUM(M54,R54,V54,W54,AC54)</f>
        <v>0</v>
      </c>
      <c r="M54" s="121">
        <f>+SUM(N54:Q54)</f>
        <v>0</v>
      </c>
      <c r="N54" s="121">
        <v>0</v>
      </c>
      <c r="O54" s="121">
        <v>0</v>
      </c>
      <c r="P54" s="121">
        <v>0</v>
      </c>
      <c r="Q54" s="121">
        <v>0</v>
      </c>
      <c r="R54" s="121">
        <f>+SUM(S54:U54)</f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>+SUM(X54:AA54)</f>
        <v>0</v>
      </c>
      <c r="X54" s="121">
        <v>0</v>
      </c>
      <c r="Y54" s="121">
        <v>0</v>
      </c>
      <c r="Z54" s="121">
        <v>0</v>
      </c>
      <c r="AA54" s="121">
        <v>0</v>
      </c>
      <c r="AB54" s="121">
        <v>35523</v>
      </c>
      <c r="AC54" s="121">
        <v>0</v>
      </c>
      <c r="AD54" s="121">
        <v>0</v>
      </c>
      <c r="AE54" s="121">
        <f>+SUM(D54,L54,AD54)</f>
        <v>0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0</v>
      </c>
      <c r="AN54" s="121">
        <f>+SUM(AO54,AT54,AX54,AY54,BE54)</f>
        <v>0</v>
      </c>
      <c r="AO54" s="121">
        <f>+SUM(AP54:AS54)</f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>+SUM(AU54:AW54)</f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>+SUM(AZ54:BC54)</f>
        <v>0</v>
      </c>
      <c r="AZ54" s="121">
        <v>0</v>
      </c>
      <c r="BA54" s="121">
        <v>0</v>
      </c>
      <c r="BB54" s="121">
        <v>0</v>
      </c>
      <c r="BC54" s="121">
        <v>0</v>
      </c>
      <c r="BD54" s="121">
        <v>0</v>
      </c>
      <c r="BE54" s="121">
        <v>0</v>
      </c>
      <c r="BF54" s="121">
        <v>0</v>
      </c>
      <c r="BG54" s="121">
        <f>+SUM(BF54,AN54,AF54)</f>
        <v>0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3960</v>
      </c>
      <c r="BP54" s="121">
        <f>SUM(L54,AN54)</f>
        <v>0</v>
      </c>
      <c r="BQ54" s="121">
        <f>SUM(M54,AO54)</f>
        <v>0</v>
      </c>
      <c r="BR54" s="121">
        <f>SUM(N54,AP54)</f>
        <v>0</v>
      </c>
      <c r="BS54" s="121">
        <f>SUM(O54,AQ54)</f>
        <v>0</v>
      </c>
      <c r="BT54" s="121">
        <f>SUM(P54,AR54)</f>
        <v>0</v>
      </c>
      <c r="BU54" s="121">
        <f>SUM(Q54,AS54)</f>
        <v>0</v>
      </c>
      <c r="BV54" s="121">
        <f>SUM(R54,AT54)</f>
        <v>0</v>
      </c>
      <c r="BW54" s="121">
        <f>SUM(S54,AU54)</f>
        <v>0</v>
      </c>
      <c r="BX54" s="121">
        <f>SUM(T54,AV54)</f>
        <v>0</v>
      </c>
      <c r="BY54" s="121">
        <f>SUM(U54,AW54)</f>
        <v>0</v>
      </c>
      <c r="BZ54" s="121">
        <f>SUM(V54,AX54)</f>
        <v>0</v>
      </c>
      <c r="CA54" s="121">
        <f>SUM(W54,AY54)</f>
        <v>0</v>
      </c>
      <c r="CB54" s="121">
        <f>SUM(X54,AZ54)</f>
        <v>0</v>
      </c>
      <c r="CC54" s="121">
        <f>SUM(Y54,BA54)</f>
        <v>0</v>
      </c>
      <c r="CD54" s="121">
        <f>SUM(Z54,BB54)</f>
        <v>0</v>
      </c>
      <c r="CE54" s="121">
        <f>SUM(AA54,BC54)</f>
        <v>0</v>
      </c>
      <c r="CF54" s="121">
        <f>SUM(AB54,BD54)</f>
        <v>35523</v>
      </c>
      <c r="CG54" s="121">
        <f>SUM(AC54,BE54)</f>
        <v>0</v>
      </c>
      <c r="CH54" s="121">
        <f>SUM(AD54,BF54)</f>
        <v>0</v>
      </c>
      <c r="CI54" s="121">
        <f>SUM(AE54,BG54)</f>
        <v>0</v>
      </c>
    </row>
    <row r="55" spans="1:87" s="136" customFormat="1" ht="13.5" customHeight="1" x14ac:dyDescent="0.15">
      <c r="A55" s="119" t="s">
        <v>14</v>
      </c>
      <c r="B55" s="120" t="s">
        <v>452</v>
      </c>
      <c r="C55" s="119" t="s">
        <v>453</v>
      </c>
      <c r="D55" s="121">
        <f>+SUM(E55,J55)</f>
        <v>0</v>
      </c>
      <c r="E55" s="121">
        <f>+SUM(F55:I55)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>
        <v>6369</v>
      </c>
      <c r="L55" s="121">
        <f>+SUM(M55,R55,V55,W55,AC55)</f>
        <v>0</v>
      </c>
      <c r="M55" s="121">
        <f>+SUM(N55:Q55)</f>
        <v>0</v>
      </c>
      <c r="N55" s="121">
        <v>0</v>
      </c>
      <c r="O55" s="121">
        <v>0</v>
      </c>
      <c r="P55" s="121">
        <v>0</v>
      </c>
      <c r="Q55" s="121">
        <v>0</v>
      </c>
      <c r="R55" s="121">
        <f>+SUM(S55:U55)</f>
        <v>0</v>
      </c>
      <c r="S55" s="121">
        <v>0</v>
      </c>
      <c r="T55" s="121">
        <v>0</v>
      </c>
      <c r="U55" s="121">
        <v>0</v>
      </c>
      <c r="V55" s="121">
        <v>0</v>
      </c>
      <c r="W55" s="121">
        <f>+SUM(X55:AA55)</f>
        <v>0</v>
      </c>
      <c r="X55" s="121">
        <v>0</v>
      </c>
      <c r="Y55" s="121">
        <v>0</v>
      </c>
      <c r="Z55" s="121">
        <v>0</v>
      </c>
      <c r="AA55" s="121">
        <v>0</v>
      </c>
      <c r="AB55" s="121">
        <v>55663</v>
      </c>
      <c r="AC55" s="121">
        <v>0</v>
      </c>
      <c r="AD55" s="121">
        <v>0</v>
      </c>
      <c r="AE55" s="121">
        <f>+SUM(D55,L55,AD55)</f>
        <v>0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v>0</v>
      </c>
      <c r="AN55" s="121">
        <f>+SUM(AO55,AT55,AX55,AY55,BE55)</f>
        <v>0</v>
      </c>
      <c r="AO55" s="121">
        <f>+SUM(AP55:AS55)</f>
        <v>0</v>
      </c>
      <c r="AP55" s="121">
        <v>0</v>
      </c>
      <c r="AQ55" s="121">
        <v>0</v>
      </c>
      <c r="AR55" s="121">
        <v>0</v>
      </c>
      <c r="AS55" s="121">
        <v>0</v>
      </c>
      <c r="AT55" s="121">
        <f>+SUM(AU55:AW55)</f>
        <v>0</v>
      </c>
      <c r="AU55" s="121">
        <v>0</v>
      </c>
      <c r="AV55" s="121">
        <v>0</v>
      </c>
      <c r="AW55" s="121">
        <v>0</v>
      </c>
      <c r="AX55" s="121">
        <v>0</v>
      </c>
      <c r="AY55" s="121">
        <f>+SUM(AZ55:BC55)</f>
        <v>0</v>
      </c>
      <c r="AZ55" s="121">
        <v>0</v>
      </c>
      <c r="BA55" s="121">
        <v>0</v>
      </c>
      <c r="BB55" s="121">
        <v>0</v>
      </c>
      <c r="BC55" s="121">
        <v>0</v>
      </c>
      <c r="BD55" s="121">
        <v>0</v>
      </c>
      <c r="BE55" s="121">
        <v>0</v>
      </c>
      <c r="BF55" s="121">
        <v>0</v>
      </c>
      <c r="BG55" s="121">
        <f>+SUM(BF55,AN55,AF55)</f>
        <v>0</v>
      </c>
      <c r="BH55" s="121">
        <f>SUM(D55,AF55)</f>
        <v>0</v>
      </c>
      <c r="BI55" s="121">
        <f>SUM(E55,AG55)</f>
        <v>0</v>
      </c>
      <c r="BJ55" s="121">
        <f>SUM(F55,AH55)</f>
        <v>0</v>
      </c>
      <c r="BK55" s="121">
        <f>SUM(G55,AI55)</f>
        <v>0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6369</v>
      </c>
      <c r="BP55" s="121">
        <f>SUM(L55,AN55)</f>
        <v>0</v>
      </c>
      <c r="BQ55" s="121">
        <f>SUM(M55,AO55)</f>
        <v>0</v>
      </c>
      <c r="BR55" s="121">
        <f>SUM(N55,AP55)</f>
        <v>0</v>
      </c>
      <c r="BS55" s="121">
        <f>SUM(O55,AQ55)</f>
        <v>0</v>
      </c>
      <c r="BT55" s="121">
        <f>SUM(P55,AR55)</f>
        <v>0</v>
      </c>
      <c r="BU55" s="121">
        <f>SUM(Q55,AS55)</f>
        <v>0</v>
      </c>
      <c r="BV55" s="121">
        <f>SUM(R55,AT55)</f>
        <v>0</v>
      </c>
      <c r="BW55" s="121">
        <f>SUM(S55,AU55)</f>
        <v>0</v>
      </c>
      <c r="BX55" s="121">
        <f>SUM(T55,AV55)</f>
        <v>0</v>
      </c>
      <c r="BY55" s="121">
        <f>SUM(U55,AW55)</f>
        <v>0</v>
      </c>
      <c r="BZ55" s="121">
        <f>SUM(V55,AX55)</f>
        <v>0</v>
      </c>
      <c r="CA55" s="121">
        <f>SUM(W55,AY55)</f>
        <v>0</v>
      </c>
      <c r="CB55" s="121">
        <f>SUM(X55,AZ55)</f>
        <v>0</v>
      </c>
      <c r="CC55" s="121">
        <f>SUM(Y55,BA55)</f>
        <v>0</v>
      </c>
      <c r="CD55" s="121">
        <f>SUM(Z55,BB55)</f>
        <v>0</v>
      </c>
      <c r="CE55" s="121">
        <f>SUM(AA55,BC55)</f>
        <v>0</v>
      </c>
      <c r="CF55" s="121">
        <f>SUM(AB55,BD55)</f>
        <v>55663</v>
      </c>
      <c r="CG55" s="121">
        <f>SUM(AC55,BE55)</f>
        <v>0</v>
      </c>
      <c r="CH55" s="121">
        <f>SUM(AD55,BF55)</f>
        <v>0</v>
      </c>
      <c r="CI55" s="121">
        <f>SUM(AE55,BG55)</f>
        <v>0</v>
      </c>
    </row>
    <row r="56" spans="1:87" s="136" customFormat="1" ht="13.5" customHeight="1" x14ac:dyDescent="0.15">
      <c r="A56" s="119" t="s">
        <v>14</v>
      </c>
      <c r="B56" s="120" t="s">
        <v>454</v>
      </c>
      <c r="C56" s="119" t="s">
        <v>455</v>
      </c>
      <c r="D56" s="121">
        <f>+SUM(E56,J56)</f>
        <v>0</v>
      </c>
      <c r="E56" s="121">
        <f>+SUM(F56:I56)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6925</v>
      </c>
      <c r="L56" s="121">
        <f>+SUM(M56,R56,V56,W56,AC56)</f>
        <v>0</v>
      </c>
      <c r="M56" s="121">
        <f>+SUM(N56:Q56)</f>
        <v>0</v>
      </c>
      <c r="N56" s="121">
        <v>0</v>
      </c>
      <c r="O56" s="121">
        <v>0</v>
      </c>
      <c r="P56" s="121">
        <v>0</v>
      </c>
      <c r="Q56" s="121">
        <v>0</v>
      </c>
      <c r="R56" s="121">
        <f>+SUM(S56:U56)</f>
        <v>0</v>
      </c>
      <c r="S56" s="121">
        <v>0</v>
      </c>
      <c r="T56" s="121">
        <v>0</v>
      </c>
      <c r="U56" s="121">
        <v>0</v>
      </c>
      <c r="V56" s="121">
        <v>0</v>
      </c>
      <c r="W56" s="121">
        <f>+SUM(X56:AA56)</f>
        <v>0</v>
      </c>
      <c r="X56" s="121">
        <v>0</v>
      </c>
      <c r="Y56" s="121">
        <v>0</v>
      </c>
      <c r="Z56" s="121">
        <v>0</v>
      </c>
      <c r="AA56" s="121">
        <v>0</v>
      </c>
      <c r="AB56" s="121">
        <v>57555</v>
      </c>
      <c r="AC56" s="121">
        <v>0</v>
      </c>
      <c r="AD56" s="121">
        <v>0</v>
      </c>
      <c r="AE56" s="121">
        <f>+SUM(D56,L56,AD56)</f>
        <v>0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v>0</v>
      </c>
      <c r="AN56" s="121">
        <f>+SUM(AO56,AT56,AX56,AY56,BE56)</f>
        <v>0</v>
      </c>
      <c r="AO56" s="121">
        <f>+SUM(AP56:AS56)</f>
        <v>0</v>
      </c>
      <c r="AP56" s="121">
        <v>0</v>
      </c>
      <c r="AQ56" s="121">
        <v>0</v>
      </c>
      <c r="AR56" s="121">
        <v>0</v>
      </c>
      <c r="AS56" s="121">
        <v>0</v>
      </c>
      <c r="AT56" s="121">
        <f>+SUM(AU56:AW56)</f>
        <v>0</v>
      </c>
      <c r="AU56" s="121">
        <v>0</v>
      </c>
      <c r="AV56" s="121">
        <v>0</v>
      </c>
      <c r="AW56" s="121">
        <v>0</v>
      </c>
      <c r="AX56" s="121">
        <v>0</v>
      </c>
      <c r="AY56" s="121">
        <f>+SUM(AZ56:BC56)</f>
        <v>0</v>
      </c>
      <c r="AZ56" s="121">
        <v>0</v>
      </c>
      <c r="BA56" s="121">
        <v>0</v>
      </c>
      <c r="BB56" s="121">
        <v>0</v>
      </c>
      <c r="BC56" s="121">
        <v>0</v>
      </c>
      <c r="BD56" s="121">
        <v>0</v>
      </c>
      <c r="BE56" s="121">
        <v>0</v>
      </c>
      <c r="BF56" s="121">
        <v>0</v>
      </c>
      <c r="BG56" s="121">
        <f>+SUM(BF56,AN56,AF56)</f>
        <v>0</v>
      </c>
      <c r="BH56" s="121">
        <f>SUM(D56,AF56)</f>
        <v>0</v>
      </c>
      <c r="BI56" s="121">
        <f>SUM(E56,AG56)</f>
        <v>0</v>
      </c>
      <c r="BJ56" s="121">
        <f>SUM(F56,AH56)</f>
        <v>0</v>
      </c>
      <c r="BK56" s="121">
        <f>SUM(G56,AI56)</f>
        <v>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6925</v>
      </c>
      <c r="BP56" s="121">
        <f>SUM(L56,AN56)</f>
        <v>0</v>
      </c>
      <c r="BQ56" s="121">
        <f>SUM(M56,AO56)</f>
        <v>0</v>
      </c>
      <c r="BR56" s="121">
        <f>SUM(N56,AP56)</f>
        <v>0</v>
      </c>
      <c r="BS56" s="121">
        <f>SUM(O56,AQ56)</f>
        <v>0</v>
      </c>
      <c r="BT56" s="121">
        <f>SUM(P56,AR56)</f>
        <v>0</v>
      </c>
      <c r="BU56" s="121">
        <f>SUM(Q56,AS56)</f>
        <v>0</v>
      </c>
      <c r="BV56" s="121">
        <f>SUM(R56,AT56)</f>
        <v>0</v>
      </c>
      <c r="BW56" s="121">
        <f>SUM(S56,AU56)</f>
        <v>0</v>
      </c>
      <c r="BX56" s="121">
        <f>SUM(T56,AV56)</f>
        <v>0</v>
      </c>
      <c r="BY56" s="121">
        <f>SUM(U56,AW56)</f>
        <v>0</v>
      </c>
      <c r="BZ56" s="121">
        <f>SUM(V56,AX56)</f>
        <v>0</v>
      </c>
      <c r="CA56" s="121">
        <f>SUM(W56,AY56)</f>
        <v>0</v>
      </c>
      <c r="CB56" s="121">
        <f>SUM(X56,AZ56)</f>
        <v>0</v>
      </c>
      <c r="CC56" s="121">
        <f>SUM(Y56,BA56)</f>
        <v>0</v>
      </c>
      <c r="CD56" s="121">
        <f>SUM(Z56,BB56)</f>
        <v>0</v>
      </c>
      <c r="CE56" s="121">
        <f>SUM(AA56,BC56)</f>
        <v>0</v>
      </c>
      <c r="CF56" s="121">
        <f>SUM(AB56,BD56)</f>
        <v>57555</v>
      </c>
      <c r="CG56" s="121">
        <f>SUM(AC56,BE56)</f>
        <v>0</v>
      </c>
      <c r="CH56" s="121">
        <f>SUM(AD56,BF56)</f>
        <v>0</v>
      </c>
      <c r="CI56" s="121">
        <f>SUM(AE56,BG56)</f>
        <v>0</v>
      </c>
    </row>
    <row r="57" spans="1:87" s="136" customFormat="1" ht="13.5" customHeight="1" x14ac:dyDescent="0.15">
      <c r="A57" s="119" t="s">
        <v>14</v>
      </c>
      <c r="B57" s="120" t="s">
        <v>456</v>
      </c>
      <c r="C57" s="119" t="s">
        <v>457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>
        <v>5158</v>
      </c>
      <c r="L57" s="121">
        <f>+SUM(M57,R57,V57,W57,AC57)</f>
        <v>0</v>
      </c>
      <c r="M57" s="121">
        <f>+SUM(N57:Q57)</f>
        <v>0</v>
      </c>
      <c r="N57" s="121">
        <v>0</v>
      </c>
      <c r="O57" s="121">
        <v>0</v>
      </c>
      <c r="P57" s="121">
        <v>0</v>
      </c>
      <c r="Q57" s="121">
        <v>0</v>
      </c>
      <c r="R57" s="121">
        <f>+SUM(S57:U57)</f>
        <v>0</v>
      </c>
      <c r="S57" s="121">
        <v>0</v>
      </c>
      <c r="T57" s="121">
        <v>0</v>
      </c>
      <c r="U57" s="121">
        <v>0</v>
      </c>
      <c r="V57" s="121">
        <v>0</v>
      </c>
      <c r="W57" s="121">
        <f>+SUM(X57:AA57)</f>
        <v>0</v>
      </c>
      <c r="X57" s="121">
        <v>0</v>
      </c>
      <c r="Y57" s="121">
        <v>0</v>
      </c>
      <c r="Z57" s="121">
        <v>0</v>
      </c>
      <c r="AA57" s="121">
        <v>0</v>
      </c>
      <c r="AB57" s="121">
        <v>43055</v>
      </c>
      <c r="AC57" s="121">
        <v>0</v>
      </c>
      <c r="AD57" s="121">
        <v>0</v>
      </c>
      <c r="AE57" s="121">
        <f>+SUM(D57,L57,AD57)</f>
        <v>0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>
        <v>0</v>
      </c>
      <c r="AN57" s="121">
        <f>+SUM(AO57,AT57,AX57,AY57,BE57)</f>
        <v>0</v>
      </c>
      <c r="AO57" s="121">
        <f>+SUM(AP57:AS57)</f>
        <v>0</v>
      </c>
      <c r="AP57" s="121">
        <v>0</v>
      </c>
      <c r="AQ57" s="121">
        <v>0</v>
      </c>
      <c r="AR57" s="121">
        <v>0</v>
      </c>
      <c r="AS57" s="121">
        <v>0</v>
      </c>
      <c r="AT57" s="121">
        <f>+SUM(AU57:AW57)</f>
        <v>0</v>
      </c>
      <c r="AU57" s="121">
        <v>0</v>
      </c>
      <c r="AV57" s="121">
        <v>0</v>
      </c>
      <c r="AW57" s="121">
        <v>0</v>
      </c>
      <c r="AX57" s="121">
        <v>0</v>
      </c>
      <c r="AY57" s="121">
        <f>+SUM(AZ57:BC57)</f>
        <v>0</v>
      </c>
      <c r="AZ57" s="121">
        <v>0</v>
      </c>
      <c r="BA57" s="121">
        <v>0</v>
      </c>
      <c r="BB57" s="121">
        <v>0</v>
      </c>
      <c r="BC57" s="121">
        <v>0</v>
      </c>
      <c r="BD57" s="121">
        <v>0</v>
      </c>
      <c r="BE57" s="121">
        <v>0</v>
      </c>
      <c r="BF57" s="121">
        <v>0</v>
      </c>
      <c r="BG57" s="121">
        <f>+SUM(BF57,AN57,AF57)</f>
        <v>0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5158</v>
      </c>
      <c r="BP57" s="121">
        <f>SUM(L57,AN57)</f>
        <v>0</v>
      </c>
      <c r="BQ57" s="121">
        <f>SUM(M57,AO57)</f>
        <v>0</v>
      </c>
      <c r="BR57" s="121">
        <f>SUM(N57,AP57)</f>
        <v>0</v>
      </c>
      <c r="BS57" s="121">
        <f>SUM(O57,AQ57)</f>
        <v>0</v>
      </c>
      <c r="BT57" s="121">
        <f>SUM(P57,AR57)</f>
        <v>0</v>
      </c>
      <c r="BU57" s="121">
        <f>SUM(Q57,AS57)</f>
        <v>0</v>
      </c>
      <c r="BV57" s="121">
        <f>SUM(R57,AT57)</f>
        <v>0</v>
      </c>
      <c r="BW57" s="121">
        <f>SUM(S57,AU57)</f>
        <v>0</v>
      </c>
      <c r="BX57" s="121">
        <f>SUM(T57,AV57)</f>
        <v>0</v>
      </c>
      <c r="BY57" s="121">
        <f>SUM(U57,AW57)</f>
        <v>0</v>
      </c>
      <c r="BZ57" s="121">
        <f>SUM(V57,AX57)</f>
        <v>0</v>
      </c>
      <c r="CA57" s="121">
        <f>SUM(W57,AY57)</f>
        <v>0</v>
      </c>
      <c r="CB57" s="121">
        <f>SUM(X57,AZ57)</f>
        <v>0</v>
      </c>
      <c r="CC57" s="121">
        <f>SUM(Y57,BA57)</f>
        <v>0</v>
      </c>
      <c r="CD57" s="121">
        <f>SUM(Z57,BB57)</f>
        <v>0</v>
      </c>
      <c r="CE57" s="121">
        <f>SUM(AA57,BC57)</f>
        <v>0</v>
      </c>
      <c r="CF57" s="121">
        <f>SUM(AB57,BD57)</f>
        <v>43055</v>
      </c>
      <c r="CG57" s="121">
        <f>SUM(AC57,BE57)</f>
        <v>0</v>
      </c>
      <c r="CH57" s="121">
        <f>SUM(AD57,BF57)</f>
        <v>0</v>
      </c>
      <c r="CI57" s="121">
        <f>SUM(AE57,BG57)</f>
        <v>0</v>
      </c>
    </row>
    <row r="58" spans="1:87" s="136" customFormat="1" ht="13.5" customHeight="1" x14ac:dyDescent="0.15">
      <c r="A58" s="119" t="s">
        <v>14</v>
      </c>
      <c r="B58" s="120" t="s">
        <v>458</v>
      </c>
      <c r="C58" s="119" t="s">
        <v>459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>
        <v>4230</v>
      </c>
      <c r="L58" s="121">
        <f>+SUM(M58,R58,V58,W58,AC58)</f>
        <v>0</v>
      </c>
      <c r="M58" s="121">
        <f>+SUM(N58:Q58)</f>
        <v>0</v>
      </c>
      <c r="N58" s="121">
        <v>0</v>
      </c>
      <c r="O58" s="121">
        <v>0</v>
      </c>
      <c r="P58" s="121">
        <v>0</v>
      </c>
      <c r="Q58" s="121">
        <v>0</v>
      </c>
      <c r="R58" s="121">
        <f>+SUM(S58:U58)</f>
        <v>0</v>
      </c>
      <c r="S58" s="121">
        <v>0</v>
      </c>
      <c r="T58" s="121">
        <v>0</v>
      </c>
      <c r="U58" s="121">
        <v>0</v>
      </c>
      <c r="V58" s="121">
        <v>0</v>
      </c>
      <c r="W58" s="121">
        <f>+SUM(X58:AA58)</f>
        <v>0</v>
      </c>
      <c r="X58" s="121">
        <v>0</v>
      </c>
      <c r="Y58" s="121">
        <v>0</v>
      </c>
      <c r="Z58" s="121">
        <v>0</v>
      </c>
      <c r="AA58" s="121">
        <v>0</v>
      </c>
      <c r="AB58" s="121">
        <v>39845</v>
      </c>
      <c r="AC58" s="121">
        <v>0</v>
      </c>
      <c r="AD58" s="121">
        <v>0</v>
      </c>
      <c r="AE58" s="121">
        <f>+SUM(D58,L58,AD58)</f>
        <v>0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v>0</v>
      </c>
      <c r="AN58" s="121">
        <f>+SUM(AO58,AT58,AX58,AY58,BE58)</f>
        <v>0</v>
      </c>
      <c r="AO58" s="121">
        <f>+SUM(AP58:AS58)</f>
        <v>0</v>
      </c>
      <c r="AP58" s="121">
        <v>0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0</v>
      </c>
      <c r="AZ58" s="121">
        <v>0</v>
      </c>
      <c r="BA58" s="121">
        <v>0</v>
      </c>
      <c r="BB58" s="121">
        <v>0</v>
      </c>
      <c r="BC58" s="121">
        <v>0</v>
      </c>
      <c r="BD58" s="121">
        <v>0</v>
      </c>
      <c r="BE58" s="121">
        <v>0</v>
      </c>
      <c r="BF58" s="121">
        <v>0</v>
      </c>
      <c r="BG58" s="121">
        <f>+SUM(BF58,AN58,AF58)</f>
        <v>0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4230</v>
      </c>
      <c r="BP58" s="121">
        <f>SUM(L58,AN58)</f>
        <v>0</v>
      </c>
      <c r="BQ58" s="121">
        <f>SUM(M58,AO58)</f>
        <v>0</v>
      </c>
      <c r="BR58" s="121">
        <f>SUM(N58,AP58)</f>
        <v>0</v>
      </c>
      <c r="BS58" s="121">
        <f>SUM(O58,AQ58)</f>
        <v>0</v>
      </c>
      <c r="BT58" s="121">
        <f>SUM(P58,AR58)</f>
        <v>0</v>
      </c>
      <c r="BU58" s="121">
        <f>SUM(Q58,AS58)</f>
        <v>0</v>
      </c>
      <c r="BV58" s="121">
        <f>SUM(R58,AT58)</f>
        <v>0</v>
      </c>
      <c r="BW58" s="121">
        <f>SUM(S58,AU58)</f>
        <v>0</v>
      </c>
      <c r="BX58" s="121">
        <f>SUM(T58,AV58)</f>
        <v>0</v>
      </c>
      <c r="BY58" s="121">
        <f>SUM(U58,AW58)</f>
        <v>0</v>
      </c>
      <c r="BZ58" s="121">
        <f>SUM(V58,AX58)</f>
        <v>0</v>
      </c>
      <c r="CA58" s="121">
        <f>SUM(W58,AY58)</f>
        <v>0</v>
      </c>
      <c r="CB58" s="121">
        <f>SUM(X58,AZ58)</f>
        <v>0</v>
      </c>
      <c r="CC58" s="121">
        <f>SUM(Y58,BA58)</f>
        <v>0</v>
      </c>
      <c r="CD58" s="121">
        <f>SUM(Z58,BB58)</f>
        <v>0</v>
      </c>
      <c r="CE58" s="121">
        <f>SUM(AA58,BC58)</f>
        <v>0</v>
      </c>
      <c r="CF58" s="121">
        <f>SUM(AB58,BD58)</f>
        <v>39845</v>
      </c>
      <c r="CG58" s="121">
        <f>SUM(AC58,BE58)</f>
        <v>0</v>
      </c>
      <c r="CH58" s="121">
        <f>SUM(AD58,BF58)</f>
        <v>0</v>
      </c>
      <c r="CI58" s="121">
        <f>SUM(AE58,BG58)</f>
        <v>0</v>
      </c>
    </row>
    <row r="59" spans="1:87" s="136" customFormat="1" ht="13.5" customHeight="1" x14ac:dyDescent="0.15">
      <c r="A59" s="119" t="s">
        <v>14</v>
      </c>
      <c r="B59" s="120" t="s">
        <v>460</v>
      </c>
      <c r="C59" s="119" t="s">
        <v>461</v>
      </c>
      <c r="D59" s="121">
        <f>+SUM(E59,J59)</f>
        <v>0</v>
      </c>
      <c r="E59" s="121">
        <f>+SUM(F59:I59)</f>
        <v>0</v>
      </c>
      <c r="F59" s="121">
        <v>0</v>
      </c>
      <c r="G59" s="121">
        <v>0</v>
      </c>
      <c r="H59" s="121">
        <v>0</v>
      </c>
      <c r="I59" s="121">
        <v>0</v>
      </c>
      <c r="J59" s="121">
        <v>0</v>
      </c>
      <c r="K59" s="121">
        <v>0</v>
      </c>
      <c r="L59" s="121">
        <f>+SUM(M59,R59,V59,W59,AC59)</f>
        <v>102559</v>
      </c>
      <c r="M59" s="121">
        <f>+SUM(N59:Q59)</f>
        <v>33918</v>
      </c>
      <c r="N59" s="121">
        <v>13260</v>
      </c>
      <c r="O59" s="121">
        <v>0</v>
      </c>
      <c r="P59" s="121">
        <v>20658</v>
      </c>
      <c r="Q59" s="121">
        <v>0</v>
      </c>
      <c r="R59" s="121">
        <f>+SUM(S59:U59)</f>
        <v>0</v>
      </c>
      <c r="S59" s="121">
        <v>0</v>
      </c>
      <c r="T59" s="121">
        <v>0</v>
      </c>
      <c r="U59" s="121">
        <v>0</v>
      </c>
      <c r="V59" s="121">
        <v>0</v>
      </c>
      <c r="W59" s="121">
        <f>+SUM(X59:AA59)</f>
        <v>68641</v>
      </c>
      <c r="X59" s="121">
        <v>39028</v>
      </c>
      <c r="Y59" s="121">
        <v>0</v>
      </c>
      <c r="Z59" s="121">
        <v>11289</v>
      </c>
      <c r="AA59" s="121">
        <v>18324</v>
      </c>
      <c r="AB59" s="121">
        <v>0</v>
      </c>
      <c r="AC59" s="121">
        <v>0</v>
      </c>
      <c r="AD59" s="121">
        <v>178424</v>
      </c>
      <c r="AE59" s="121">
        <f>+SUM(D59,L59,AD59)</f>
        <v>280983</v>
      </c>
      <c r="AF59" s="121">
        <f>+SUM(AG59,AL59)</f>
        <v>0</v>
      </c>
      <c r="AG59" s="121">
        <f>+SUM(AH59:AK59)</f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v>0</v>
      </c>
      <c r="AN59" s="121">
        <f>+SUM(AO59,AT59,AX59,AY59,BE59)</f>
        <v>0</v>
      </c>
      <c r="AO59" s="121">
        <f>+SUM(AP59:AS59)</f>
        <v>0</v>
      </c>
      <c r="AP59" s="121">
        <v>0</v>
      </c>
      <c r="AQ59" s="121">
        <v>0</v>
      </c>
      <c r="AR59" s="121">
        <v>0</v>
      </c>
      <c r="AS59" s="121">
        <v>0</v>
      </c>
      <c r="AT59" s="121">
        <f>+SUM(AU59:AW59)</f>
        <v>0</v>
      </c>
      <c r="AU59" s="121">
        <v>0</v>
      </c>
      <c r="AV59" s="121">
        <v>0</v>
      </c>
      <c r="AW59" s="121">
        <v>0</v>
      </c>
      <c r="AX59" s="121">
        <v>0</v>
      </c>
      <c r="AY59" s="121">
        <f>+SUM(AZ59:BC59)</f>
        <v>0</v>
      </c>
      <c r="AZ59" s="121">
        <v>0</v>
      </c>
      <c r="BA59" s="121">
        <v>0</v>
      </c>
      <c r="BB59" s="121">
        <v>0</v>
      </c>
      <c r="BC59" s="121">
        <v>0</v>
      </c>
      <c r="BD59" s="121">
        <v>20914</v>
      </c>
      <c r="BE59" s="121">
        <v>0</v>
      </c>
      <c r="BF59" s="121">
        <v>0</v>
      </c>
      <c r="BG59" s="121">
        <f>+SUM(BF59,AN59,AF59)</f>
        <v>0</v>
      </c>
      <c r="BH59" s="121">
        <f>SUM(D59,AF59)</f>
        <v>0</v>
      </c>
      <c r="BI59" s="121">
        <f>SUM(E59,AG59)</f>
        <v>0</v>
      </c>
      <c r="BJ59" s="121">
        <f>SUM(F59,AH59)</f>
        <v>0</v>
      </c>
      <c r="BK59" s="121">
        <f>SUM(G59,AI59)</f>
        <v>0</v>
      </c>
      <c r="BL59" s="121">
        <f>SUM(H59,AJ59)</f>
        <v>0</v>
      </c>
      <c r="BM59" s="121">
        <f>SUM(I59,AK59)</f>
        <v>0</v>
      </c>
      <c r="BN59" s="121">
        <f>SUM(J59,AL59)</f>
        <v>0</v>
      </c>
      <c r="BO59" s="121">
        <f>SUM(K59,AM59)</f>
        <v>0</v>
      </c>
      <c r="BP59" s="121">
        <f>SUM(L59,AN59)</f>
        <v>102559</v>
      </c>
      <c r="BQ59" s="121">
        <f>SUM(M59,AO59)</f>
        <v>33918</v>
      </c>
      <c r="BR59" s="121">
        <f>SUM(N59,AP59)</f>
        <v>13260</v>
      </c>
      <c r="BS59" s="121">
        <f>SUM(O59,AQ59)</f>
        <v>0</v>
      </c>
      <c r="BT59" s="121">
        <f>SUM(P59,AR59)</f>
        <v>20658</v>
      </c>
      <c r="BU59" s="121">
        <f>SUM(Q59,AS59)</f>
        <v>0</v>
      </c>
      <c r="BV59" s="121">
        <f>SUM(R59,AT59)</f>
        <v>0</v>
      </c>
      <c r="BW59" s="121">
        <f>SUM(S59,AU59)</f>
        <v>0</v>
      </c>
      <c r="BX59" s="121">
        <f>SUM(T59,AV59)</f>
        <v>0</v>
      </c>
      <c r="BY59" s="121">
        <f>SUM(U59,AW59)</f>
        <v>0</v>
      </c>
      <c r="BZ59" s="121">
        <f>SUM(V59,AX59)</f>
        <v>0</v>
      </c>
      <c r="CA59" s="121">
        <f>SUM(W59,AY59)</f>
        <v>68641</v>
      </c>
      <c r="CB59" s="121">
        <f>SUM(X59,AZ59)</f>
        <v>39028</v>
      </c>
      <c r="CC59" s="121">
        <f>SUM(Y59,BA59)</f>
        <v>0</v>
      </c>
      <c r="CD59" s="121">
        <f>SUM(Z59,BB59)</f>
        <v>11289</v>
      </c>
      <c r="CE59" s="121">
        <f>SUM(AA59,BC59)</f>
        <v>18324</v>
      </c>
      <c r="CF59" s="121">
        <f>SUM(AB59,BD59)</f>
        <v>20914</v>
      </c>
      <c r="CG59" s="121">
        <f>SUM(AC59,BE59)</f>
        <v>0</v>
      </c>
      <c r="CH59" s="121">
        <f>SUM(AD59,BF59)</f>
        <v>178424</v>
      </c>
      <c r="CI59" s="121">
        <f>SUM(AE59,BG59)</f>
        <v>280983</v>
      </c>
    </row>
    <row r="60" spans="1:87" s="136" customFormat="1" ht="13.5" customHeight="1" x14ac:dyDescent="0.15">
      <c r="A60" s="119" t="s">
        <v>14</v>
      </c>
      <c r="B60" s="120" t="s">
        <v>462</v>
      </c>
      <c r="C60" s="119" t="s">
        <v>463</v>
      </c>
      <c r="D60" s="121">
        <f>+SUM(E60,J60)</f>
        <v>0</v>
      </c>
      <c r="E60" s="121">
        <f>+SUM(F60:I60)</f>
        <v>0</v>
      </c>
      <c r="F60" s="121">
        <v>0</v>
      </c>
      <c r="G60" s="121">
        <v>0</v>
      </c>
      <c r="H60" s="121">
        <v>0</v>
      </c>
      <c r="I60" s="121">
        <v>0</v>
      </c>
      <c r="J60" s="121">
        <v>0</v>
      </c>
      <c r="K60" s="121">
        <v>0</v>
      </c>
      <c r="L60" s="121">
        <f>+SUM(M60,R60,V60,W60,AC60)</f>
        <v>355236</v>
      </c>
      <c r="M60" s="121">
        <f>+SUM(N60:Q60)</f>
        <v>32524</v>
      </c>
      <c r="N60" s="121">
        <v>15867</v>
      </c>
      <c r="O60" s="121">
        <v>4882</v>
      </c>
      <c r="P60" s="121">
        <v>11775</v>
      </c>
      <c r="Q60" s="121">
        <v>0</v>
      </c>
      <c r="R60" s="121">
        <f>+SUM(S60:U60)</f>
        <v>102839</v>
      </c>
      <c r="S60" s="121">
        <v>2901</v>
      </c>
      <c r="T60" s="121">
        <v>99938</v>
      </c>
      <c r="U60" s="121">
        <v>0</v>
      </c>
      <c r="V60" s="121">
        <v>0</v>
      </c>
      <c r="W60" s="121">
        <f>+SUM(X60:AA60)</f>
        <v>219873</v>
      </c>
      <c r="X60" s="121">
        <v>18548</v>
      </c>
      <c r="Y60" s="121">
        <v>201325</v>
      </c>
      <c r="Z60" s="121">
        <v>0</v>
      </c>
      <c r="AA60" s="121">
        <v>0</v>
      </c>
      <c r="AB60" s="121">
        <v>0</v>
      </c>
      <c r="AC60" s="121">
        <v>0</v>
      </c>
      <c r="AD60" s="121">
        <v>0</v>
      </c>
      <c r="AE60" s="121">
        <f>+SUM(D60,L60,AD60)</f>
        <v>355236</v>
      </c>
      <c r="AF60" s="121">
        <f>+SUM(AG60,AL60)</f>
        <v>0</v>
      </c>
      <c r="AG60" s="121">
        <f>+SUM(AH60:AK60)</f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v>0</v>
      </c>
      <c r="AN60" s="121">
        <f>+SUM(AO60,AT60,AX60,AY60,BE60)</f>
        <v>0</v>
      </c>
      <c r="AO60" s="121">
        <f>+SUM(AP60:AS60)</f>
        <v>0</v>
      </c>
      <c r="AP60" s="121">
        <v>0</v>
      </c>
      <c r="AQ60" s="121">
        <v>0</v>
      </c>
      <c r="AR60" s="121">
        <v>0</v>
      </c>
      <c r="AS60" s="121">
        <v>0</v>
      </c>
      <c r="AT60" s="121">
        <f>+SUM(AU60:AW60)</f>
        <v>0</v>
      </c>
      <c r="AU60" s="121">
        <v>0</v>
      </c>
      <c r="AV60" s="121">
        <v>0</v>
      </c>
      <c r="AW60" s="121">
        <v>0</v>
      </c>
      <c r="AX60" s="121">
        <v>0</v>
      </c>
      <c r="AY60" s="121">
        <f>+SUM(AZ60:BC60)</f>
        <v>0</v>
      </c>
      <c r="AZ60" s="121">
        <v>0</v>
      </c>
      <c r="BA60" s="121">
        <v>0</v>
      </c>
      <c r="BB60" s="121">
        <v>0</v>
      </c>
      <c r="BC60" s="121">
        <v>0</v>
      </c>
      <c r="BD60" s="121">
        <v>18621</v>
      </c>
      <c r="BE60" s="121">
        <v>0</v>
      </c>
      <c r="BF60" s="121">
        <v>0</v>
      </c>
      <c r="BG60" s="121">
        <f>+SUM(BF60,AN60,AF60)</f>
        <v>0</v>
      </c>
      <c r="BH60" s="121">
        <f>SUM(D60,AF60)</f>
        <v>0</v>
      </c>
      <c r="BI60" s="121">
        <f>SUM(E60,AG60)</f>
        <v>0</v>
      </c>
      <c r="BJ60" s="121">
        <f>SUM(F60,AH60)</f>
        <v>0</v>
      </c>
      <c r="BK60" s="121">
        <f>SUM(G60,AI60)</f>
        <v>0</v>
      </c>
      <c r="BL60" s="121">
        <f>SUM(H60,AJ60)</f>
        <v>0</v>
      </c>
      <c r="BM60" s="121">
        <f>SUM(I60,AK60)</f>
        <v>0</v>
      </c>
      <c r="BN60" s="121">
        <f>SUM(J60,AL60)</f>
        <v>0</v>
      </c>
      <c r="BO60" s="121">
        <f>SUM(K60,AM60)</f>
        <v>0</v>
      </c>
      <c r="BP60" s="121">
        <f>SUM(L60,AN60)</f>
        <v>355236</v>
      </c>
      <c r="BQ60" s="121">
        <f>SUM(M60,AO60)</f>
        <v>32524</v>
      </c>
      <c r="BR60" s="121">
        <f>SUM(N60,AP60)</f>
        <v>15867</v>
      </c>
      <c r="BS60" s="121">
        <f>SUM(O60,AQ60)</f>
        <v>4882</v>
      </c>
      <c r="BT60" s="121">
        <f>SUM(P60,AR60)</f>
        <v>11775</v>
      </c>
      <c r="BU60" s="121">
        <f>SUM(Q60,AS60)</f>
        <v>0</v>
      </c>
      <c r="BV60" s="121">
        <f>SUM(R60,AT60)</f>
        <v>102839</v>
      </c>
      <c r="BW60" s="121">
        <f>SUM(S60,AU60)</f>
        <v>2901</v>
      </c>
      <c r="BX60" s="121">
        <f>SUM(T60,AV60)</f>
        <v>99938</v>
      </c>
      <c r="BY60" s="121">
        <f>SUM(U60,AW60)</f>
        <v>0</v>
      </c>
      <c r="BZ60" s="121">
        <f>SUM(V60,AX60)</f>
        <v>0</v>
      </c>
      <c r="CA60" s="121">
        <f>SUM(W60,AY60)</f>
        <v>219873</v>
      </c>
      <c r="CB60" s="121">
        <f>SUM(X60,AZ60)</f>
        <v>18548</v>
      </c>
      <c r="CC60" s="121">
        <f>SUM(Y60,BA60)</f>
        <v>201325</v>
      </c>
      <c r="CD60" s="121">
        <f>SUM(Z60,BB60)</f>
        <v>0</v>
      </c>
      <c r="CE60" s="121">
        <f>SUM(AA60,BC60)</f>
        <v>0</v>
      </c>
      <c r="CF60" s="121">
        <f>SUM(AB60,BD60)</f>
        <v>18621</v>
      </c>
      <c r="CG60" s="121">
        <f>SUM(AC60,BE60)</f>
        <v>0</v>
      </c>
      <c r="CH60" s="121">
        <f>SUM(AD60,BF60)</f>
        <v>0</v>
      </c>
      <c r="CI60" s="121">
        <f>SUM(AE60,BG60)</f>
        <v>355236</v>
      </c>
    </row>
    <row r="61" spans="1:87" s="136" customFormat="1" ht="13.5" customHeight="1" x14ac:dyDescent="0.15">
      <c r="A61" s="119" t="s">
        <v>14</v>
      </c>
      <c r="B61" s="120" t="s">
        <v>464</v>
      </c>
      <c r="C61" s="119" t="s">
        <v>465</v>
      </c>
      <c r="D61" s="121">
        <f>+SUM(E61,J61)</f>
        <v>0</v>
      </c>
      <c r="E61" s="121">
        <f>+SUM(F61:I61)</f>
        <v>0</v>
      </c>
      <c r="F61" s="121">
        <v>0</v>
      </c>
      <c r="G61" s="121">
        <v>0</v>
      </c>
      <c r="H61" s="121">
        <v>0</v>
      </c>
      <c r="I61" s="121">
        <v>0</v>
      </c>
      <c r="J61" s="121">
        <v>0</v>
      </c>
      <c r="K61" s="121">
        <v>0</v>
      </c>
      <c r="L61" s="121">
        <f>+SUM(M61,R61,V61,W61,AC61)</f>
        <v>0</v>
      </c>
      <c r="M61" s="121">
        <f>+SUM(N61:Q61)</f>
        <v>0</v>
      </c>
      <c r="N61" s="121">
        <v>0</v>
      </c>
      <c r="O61" s="121">
        <v>0</v>
      </c>
      <c r="P61" s="121">
        <v>0</v>
      </c>
      <c r="Q61" s="121">
        <v>0</v>
      </c>
      <c r="R61" s="121">
        <f>+SUM(S61:U61)</f>
        <v>0</v>
      </c>
      <c r="S61" s="121">
        <v>0</v>
      </c>
      <c r="T61" s="121">
        <v>0</v>
      </c>
      <c r="U61" s="121">
        <v>0</v>
      </c>
      <c r="V61" s="121">
        <v>0</v>
      </c>
      <c r="W61" s="121">
        <f>+SUM(X61:AA61)</f>
        <v>0</v>
      </c>
      <c r="X61" s="121">
        <v>0</v>
      </c>
      <c r="Y61" s="121">
        <v>0</v>
      </c>
      <c r="Z61" s="121">
        <v>0</v>
      </c>
      <c r="AA61" s="121">
        <v>0</v>
      </c>
      <c r="AB61" s="121">
        <v>113944</v>
      </c>
      <c r="AC61" s="121">
        <v>0</v>
      </c>
      <c r="AD61" s="121">
        <v>0</v>
      </c>
      <c r="AE61" s="121">
        <f>+SUM(D61,L61,AD61)</f>
        <v>0</v>
      </c>
      <c r="AF61" s="121">
        <f>+SUM(AG61,AL61)</f>
        <v>0</v>
      </c>
      <c r="AG61" s="121">
        <f>+SUM(AH61:AK61)</f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0</v>
      </c>
      <c r="AM61" s="121">
        <v>0</v>
      </c>
      <c r="AN61" s="121">
        <f>+SUM(AO61,AT61,AX61,AY61,BE61)</f>
        <v>0</v>
      </c>
      <c r="AO61" s="121">
        <f>+SUM(AP61:AS61)</f>
        <v>0</v>
      </c>
      <c r="AP61" s="121">
        <v>0</v>
      </c>
      <c r="AQ61" s="121">
        <v>0</v>
      </c>
      <c r="AR61" s="121">
        <v>0</v>
      </c>
      <c r="AS61" s="121">
        <v>0</v>
      </c>
      <c r="AT61" s="121">
        <f>+SUM(AU61:AW61)</f>
        <v>0</v>
      </c>
      <c r="AU61" s="121">
        <v>0</v>
      </c>
      <c r="AV61" s="121">
        <v>0</v>
      </c>
      <c r="AW61" s="121">
        <v>0</v>
      </c>
      <c r="AX61" s="121">
        <v>0</v>
      </c>
      <c r="AY61" s="121">
        <f>+SUM(AZ61:BC61)</f>
        <v>0</v>
      </c>
      <c r="AZ61" s="121">
        <v>0</v>
      </c>
      <c r="BA61" s="121">
        <v>0</v>
      </c>
      <c r="BB61" s="121">
        <v>0</v>
      </c>
      <c r="BC61" s="121">
        <v>0</v>
      </c>
      <c r="BD61" s="121">
        <v>34020</v>
      </c>
      <c r="BE61" s="121">
        <v>0</v>
      </c>
      <c r="BF61" s="121">
        <v>0</v>
      </c>
      <c r="BG61" s="121">
        <f>+SUM(BF61,AN61,AF61)</f>
        <v>0</v>
      </c>
      <c r="BH61" s="121">
        <f>SUM(D61,AF61)</f>
        <v>0</v>
      </c>
      <c r="BI61" s="121">
        <f>SUM(E61,AG61)</f>
        <v>0</v>
      </c>
      <c r="BJ61" s="121">
        <f>SUM(F61,AH61)</f>
        <v>0</v>
      </c>
      <c r="BK61" s="121">
        <f>SUM(G61,AI61)</f>
        <v>0</v>
      </c>
      <c r="BL61" s="121">
        <f>SUM(H61,AJ61)</f>
        <v>0</v>
      </c>
      <c r="BM61" s="121">
        <f>SUM(I61,AK61)</f>
        <v>0</v>
      </c>
      <c r="BN61" s="121">
        <f>SUM(J61,AL61)</f>
        <v>0</v>
      </c>
      <c r="BO61" s="121">
        <f>SUM(K61,AM61)</f>
        <v>0</v>
      </c>
      <c r="BP61" s="121">
        <f>SUM(L61,AN61)</f>
        <v>0</v>
      </c>
      <c r="BQ61" s="121">
        <f>SUM(M61,AO61)</f>
        <v>0</v>
      </c>
      <c r="BR61" s="121">
        <f>SUM(N61,AP61)</f>
        <v>0</v>
      </c>
      <c r="BS61" s="121">
        <f>SUM(O61,AQ61)</f>
        <v>0</v>
      </c>
      <c r="BT61" s="121">
        <f>SUM(P61,AR61)</f>
        <v>0</v>
      </c>
      <c r="BU61" s="121">
        <f>SUM(Q61,AS61)</f>
        <v>0</v>
      </c>
      <c r="BV61" s="121">
        <f>SUM(R61,AT61)</f>
        <v>0</v>
      </c>
      <c r="BW61" s="121">
        <f>SUM(S61,AU61)</f>
        <v>0</v>
      </c>
      <c r="BX61" s="121">
        <f>SUM(T61,AV61)</f>
        <v>0</v>
      </c>
      <c r="BY61" s="121">
        <f>SUM(U61,AW61)</f>
        <v>0</v>
      </c>
      <c r="BZ61" s="121">
        <f>SUM(V61,AX61)</f>
        <v>0</v>
      </c>
      <c r="CA61" s="121">
        <f>SUM(W61,AY61)</f>
        <v>0</v>
      </c>
      <c r="CB61" s="121">
        <f>SUM(X61,AZ61)</f>
        <v>0</v>
      </c>
      <c r="CC61" s="121">
        <f>SUM(Y61,BA61)</f>
        <v>0</v>
      </c>
      <c r="CD61" s="121">
        <f>SUM(Z61,BB61)</f>
        <v>0</v>
      </c>
      <c r="CE61" s="121">
        <f>SUM(AA61,BC61)</f>
        <v>0</v>
      </c>
      <c r="CF61" s="121">
        <f>SUM(AB61,BD61)</f>
        <v>147964</v>
      </c>
      <c r="CG61" s="121">
        <f>SUM(AC61,BE61)</f>
        <v>0</v>
      </c>
      <c r="CH61" s="121">
        <f>SUM(AD61,BF61)</f>
        <v>0</v>
      </c>
      <c r="CI61" s="121">
        <f>SUM(AE61,BG61)</f>
        <v>0</v>
      </c>
    </row>
    <row r="62" spans="1:87" s="136" customFormat="1" ht="13.5" customHeight="1" x14ac:dyDescent="0.15">
      <c r="A62" s="119" t="s">
        <v>14</v>
      </c>
      <c r="B62" s="120" t="s">
        <v>412</v>
      </c>
      <c r="C62" s="119" t="s">
        <v>413</v>
      </c>
      <c r="D62" s="121">
        <f>+SUM(E62,J62)</f>
        <v>0</v>
      </c>
      <c r="E62" s="121">
        <f>+SUM(F62:I62)</f>
        <v>0</v>
      </c>
      <c r="F62" s="121">
        <v>0</v>
      </c>
      <c r="G62" s="121">
        <v>0</v>
      </c>
      <c r="H62" s="121">
        <v>0</v>
      </c>
      <c r="I62" s="121">
        <v>0</v>
      </c>
      <c r="J62" s="121">
        <v>0</v>
      </c>
      <c r="K62" s="121">
        <v>0</v>
      </c>
      <c r="L62" s="121">
        <f>+SUM(M62,R62,V62,W62,AC62)</f>
        <v>345471</v>
      </c>
      <c r="M62" s="121">
        <f>+SUM(N62:Q62)</f>
        <v>180764</v>
      </c>
      <c r="N62" s="121">
        <v>180764</v>
      </c>
      <c r="O62" s="121">
        <v>0</v>
      </c>
      <c r="P62" s="121">
        <v>0</v>
      </c>
      <c r="Q62" s="121">
        <v>0</v>
      </c>
      <c r="R62" s="121">
        <f>+SUM(S62:U62)</f>
        <v>100890</v>
      </c>
      <c r="S62" s="121">
        <v>24674</v>
      </c>
      <c r="T62" s="121">
        <v>69946</v>
      </c>
      <c r="U62" s="121">
        <v>6270</v>
      </c>
      <c r="V62" s="121">
        <v>6270</v>
      </c>
      <c r="W62" s="121">
        <f>+SUM(X62:AA62)</f>
        <v>57547</v>
      </c>
      <c r="X62" s="121">
        <v>29863</v>
      </c>
      <c r="Y62" s="121">
        <v>23129</v>
      </c>
      <c r="Z62" s="121">
        <v>4555</v>
      </c>
      <c r="AA62" s="121">
        <v>0</v>
      </c>
      <c r="AB62" s="121">
        <v>0</v>
      </c>
      <c r="AC62" s="121">
        <v>0</v>
      </c>
      <c r="AD62" s="121">
        <v>50823</v>
      </c>
      <c r="AE62" s="121">
        <f>+SUM(D62,L62,AD62)</f>
        <v>396294</v>
      </c>
      <c r="AF62" s="121">
        <f>+SUM(AG62,AL62)</f>
        <v>0</v>
      </c>
      <c r="AG62" s="121">
        <f>+SUM(AH62:AK62)</f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0</v>
      </c>
      <c r="AM62" s="121">
        <v>0</v>
      </c>
      <c r="AN62" s="121">
        <f>+SUM(AO62,AT62,AX62,AY62,BE62)</f>
        <v>186279</v>
      </c>
      <c r="AO62" s="121">
        <f>+SUM(AP62:AS62)</f>
        <v>78193</v>
      </c>
      <c r="AP62" s="121">
        <v>78193</v>
      </c>
      <c r="AQ62" s="121">
        <v>0</v>
      </c>
      <c r="AR62" s="121">
        <v>0</v>
      </c>
      <c r="AS62" s="121">
        <v>0</v>
      </c>
      <c r="AT62" s="121">
        <f>+SUM(AU62:AW62)</f>
        <v>65379</v>
      </c>
      <c r="AU62" s="121">
        <v>3641</v>
      </c>
      <c r="AV62" s="121">
        <v>61738</v>
      </c>
      <c r="AW62" s="121">
        <v>0</v>
      </c>
      <c r="AX62" s="121">
        <v>0</v>
      </c>
      <c r="AY62" s="121">
        <f>+SUM(AZ62:BC62)</f>
        <v>42707</v>
      </c>
      <c r="AZ62" s="121">
        <v>0</v>
      </c>
      <c r="BA62" s="121">
        <v>42707</v>
      </c>
      <c r="BB62" s="121">
        <v>0</v>
      </c>
      <c r="BC62" s="121">
        <v>0</v>
      </c>
      <c r="BD62" s="121">
        <v>0</v>
      </c>
      <c r="BE62" s="121">
        <v>0</v>
      </c>
      <c r="BF62" s="121">
        <v>2384</v>
      </c>
      <c r="BG62" s="121">
        <f>+SUM(BF62,AN62,AF62)</f>
        <v>188663</v>
      </c>
      <c r="BH62" s="121">
        <f>SUM(D62,AF62)</f>
        <v>0</v>
      </c>
      <c r="BI62" s="121">
        <f>SUM(E62,AG62)</f>
        <v>0</v>
      </c>
      <c r="BJ62" s="121">
        <f>SUM(F62,AH62)</f>
        <v>0</v>
      </c>
      <c r="BK62" s="121">
        <f>SUM(G62,AI62)</f>
        <v>0</v>
      </c>
      <c r="BL62" s="121">
        <f>SUM(H62,AJ62)</f>
        <v>0</v>
      </c>
      <c r="BM62" s="121">
        <f>SUM(I62,AK62)</f>
        <v>0</v>
      </c>
      <c r="BN62" s="121">
        <f>SUM(J62,AL62)</f>
        <v>0</v>
      </c>
      <c r="BO62" s="121">
        <f>SUM(K62,AM62)</f>
        <v>0</v>
      </c>
      <c r="BP62" s="121">
        <f>SUM(L62,AN62)</f>
        <v>531750</v>
      </c>
      <c r="BQ62" s="121">
        <f>SUM(M62,AO62)</f>
        <v>258957</v>
      </c>
      <c r="BR62" s="121">
        <f>SUM(N62,AP62)</f>
        <v>258957</v>
      </c>
      <c r="BS62" s="121">
        <f>SUM(O62,AQ62)</f>
        <v>0</v>
      </c>
      <c r="BT62" s="121">
        <f>SUM(P62,AR62)</f>
        <v>0</v>
      </c>
      <c r="BU62" s="121">
        <f>SUM(Q62,AS62)</f>
        <v>0</v>
      </c>
      <c r="BV62" s="121">
        <f>SUM(R62,AT62)</f>
        <v>166269</v>
      </c>
      <c r="BW62" s="121">
        <f>SUM(S62,AU62)</f>
        <v>28315</v>
      </c>
      <c r="BX62" s="121">
        <f>SUM(T62,AV62)</f>
        <v>131684</v>
      </c>
      <c r="BY62" s="121">
        <f>SUM(U62,AW62)</f>
        <v>6270</v>
      </c>
      <c r="BZ62" s="121">
        <f>SUM(V62,AX62)</f>
        <v>6270</v>
      </c>
      <c r="CA62" s="121">
        <f>SUM(W62,AY62)</f>
        <v>100254</v>
      </c>
      <c r="CB62" s="121">
        <f>SUM(X62,AZ62)</f>
        <v>29863</v>
      </c>
      <c r="CC62" s="121">
        <f>SUM(Y62,BA62)</f>
        <v>65836</v>
      </c>
      <c r="CD62" s="121">
        <f>SUM(Z62,BB62)</f>
        <v>4555</v>
      </c>
      <c r="CE62" s="121">
        <f>SUM(AA62,BC62)</f>
        <v>0</v>
      </c>
      <c r="CF62" s="121">
        <f>SUM(AB62,BD62)</f>
        <v>0</v>
      </c>
      <c r="CG62" s="121">
        <f>SUM(AC62,BE62)</f>
        <v>0</v>
      </c>
      <c r="CH62" s="121">
        <f>SUM(AD62,BF62)</f>
        <v>53207</v>
      </c>
      <c r="CI62" s="121">
        <f>SUM(AE62,BG62)</f>
        <v>584957</v>
      </c>
    </row>
    <row r="63" spans="1:87" s="136" customFormat="1" ht="13.5" customHeight="1" x14ac:dyDescent="0.15">
      <c r="A63" s="119" t="s">
        <v>14</v>
      </c>
      <c r="B63" s="120" t="s">
        <v>353</v>
      </c>
      <c r="C63" s="119" t="s">
        <v>354</v>
      </c>
      <c r="D63" s="121">
        <f>+SUM(E63,J63)</f>
        <v>0</v>
      </c>
      <c r="E63" s="121">
        <f>+SUM(F63:I63)</f>
        <v>0</v>
      </c>
      <c r="F63" s="121">
        <v>0</v>
      </c>
      <c r="G63" s="121">
        <v>0</v>
      </c>
      <c r="H63" s="121">
        <v>0</v>
      </c>
      <c r="I63" s="121">
        <v>0</v>
      </c>
      <c r="J63" s="121">
        <v>0</v>
      </c>
      <c r="K63" s="121">
        <v>0</v>
      </c>
      <c r="L63" s="121">
        <f>+SUM(M63,R63,V63,W63,AC63)</f>
        <v>793568</v>
      </c>
      <c r="M63" s="121">
        <f>+SUM(N63:Q63)</f>
        <v>124474</v>
      </c>
      <c r="N63" s="121">
        <v>124474</v>
      </c>
      <c r="O63" s="121">
        <v>0</v>
      </c>
      <c r="P63" s="121">
        <v>0</v>
      </c>
      <c r="Q63" s="121">
        <v>0</v>
      </c>
      <c r="R63" s="121">
        <f>+SUM(S63:U63)</f>
        <v>78700</v>
      </c>
      <c r="S63" s="121">
        <v>0</v>
      </c>
      <c r="T63" s="121">
        <v>71958</v>
      </c>
      <c r="U63" s="121">
        <v>6742</v>
      </c>
      <c r="V63" s="121">
        <v>0</v>
      </c>
      <c r="W63" s="121">
        <f>+SUM(X63:AA63)</f>
        <v>590394</v>
      </c>
      <c r="X63" s="121">
        <v>0</v>
      </c>
      <c r="Y63" s="121">
        <v>572875</v>
      </c>
      <c r="Z63" s="121">
        <v>9867</v>
      </c>
      <c r="AA63" s="121">
        <v>7652</v>
      </c>
      <c r="AB63" s="121">
        <v>0</v>
      </c>
      <c r="AC63" s="121">
        <v>0</v>
      </c>
      <c r="AD63" s="121">
        <v>441809</v>
      </c>
      <c r="AE63" s="121">
        <f>+SUM(D63,L63,AD63)</f>
        <v>1235377</v>
      </c>
      <c r="AF63" s="121">
        <f>+SUM(AG63,AL63)</f>
        <v>0</v>
      </c>
      <c r="AG63" s="121">
        <f>+SUM(AH63:AK63)</f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0</v>
      </c>
      <c r="AM63" s="121">
        <v>0</v>
      </c>
      <c r="AN63" s="121">
        <f>+SUM(AO63,AT63,AX63,AY63,BE63)</f>
        <v>0</v>
      </c>
      <c r="AO63" s="121">
        <f>+SUM(AP63:AS63)</f>
        <v>0</v>
      </c>
      <c r="AP63" s="121">
        <v>0</v>
      </c>
      <c r="AQ63" s="121">
        <v>0</v>
      </c>
      <c r="AR63" s="121">
        <v>0</v>
      </c>
      <c r="AS63" s="121">
        <v>0</v>
      </c>
      <c r="AT63" s="121">
        <f>+SUM(AU63:AW63)</f>
        <v>0</v>
      </c>
      <c r="AU63" s="121">
        <v>0</v>
      </c>
      <c r="AV63" s="121">
        <v>0</v>
      </c>
      <c r="AW63" s="121">
        <v>0</v>
      </c>
      <c r="AX63" s="121">
        <v>0</v>
      </c>
      <c r="AY63" s="121">
        <f>+SUM(AZ63:BC63)</f>
        <v>0</v>
      </c>
      <c r="AZ63" s="121">
        <v>0</v>
      </c>
      <c r="BA63" s="121">
        <v>0</v>
      </c>
      <c r="BB63" s="121">
        <v>0</v>
      </c>
      <c r="BC63" s="121">
        <v>0</v>
      </c>
      <c r="BD63" s="121">
        <v>0</v>
      </c>
      <c r="BE63" s="121">
        <v>0</v>
      </c>
      <c r="BF63" s="121">
        <v>0</v>
      </c>
      <c r="BG63" s="121">
        <f>+SUM(BF63,AN63,AF63)</f>
        <v>0</v>
      </c>
      <c r="BH63" s="121">
        <f>SUM(D63,AF63)</f>
        <v>0</v>
      </c>
      <c r="BI63" s="121">
        <f>SUM(E63,AG63)</f>
        <v>0</v>
      </c>
      <c r="BJ63" s="121">
        <f>SUM(F63,AH63)</f>
        <v>0</v>
      </c>
      <c r="BK63" s="121">
        <f>SUM(G63,AI63)</f>
        <v>0</v>
      </c>
      <c r="BL63" s="121">
        <f>SUM(H63,AJ63)</f>
        <v>0</v>
      </c>
      <c r="BM63" s="121">
        <f>SUM(I63,AK63)</f>
        <v>0</v>
      </c>
      <c r="BN63" s="121">
        <f>SUM(J63,AL63)</f>
        <v>0</v>
      </c>
      <c r="BO63" s="121">
        <f>SUM(K63,AM63)</f>
        <v>0</v>
      </c>
      <c r="BP63" s="121">
        <f>SUM(L63,AN63)</f>
        <v>793568</v>
      </c>
      <c r="BQ63" s="121">
        <f>SUM(M63,AO63)</f>
        <v>124474</v>
      </c>
      <c r="BR63" s="121">
        <f>SUM(N63,AP63)</f>
        <v>124474</v>
      </c>
      <c r="BS63" s="121">
        <f>SUM(O63,AQ63)</f>
        <v>0</v>
      </c>
      <c r="BT63" s="121">
        <f>SUM(P63,AR63)</f>
        <v>0</v>
      </c>
      <c r="BU63" s="121">
        <f>SUM(Q63,AS63)</f>
        <v>0</v>
      </c>
      <c r="BV63" s="121">
        <f>SUM(R63,AT63)</f>
        <v>78700</v>
      </c>
      <c r="BW63" s="121">
        <f>SUM(S63,AU63)</f>
        <v>0</v>
      </c>
      <c r="BX63" s="121">
        <f>SUM(T63,AV63)</f>
        <v>71958</v>
      </c>
      <c r="BY63" s="121">
        <f>SUM(U63,AW63)</f>
        <v>6742</v>
      </c>
      <c r="BZ63" s="121">
        <f>SUM(V63,AX63)</f>
        <v>0</v>
      </c>
      <c r="CA63" s="121">
        <f>SUM(W63,AY63)</f>
        <v>590394</v>
      </c>
      <c r="CB63" s="121">
        <f>SUM(X63,AZ63)</f>
        <v>0</v>
      </c>
      <c r="CC63" s="121">
        <f>SUM(Y63,BA63)</f>
        <v>572875</v>
      </c>
      <c r="CD63" s="121">
        <f>SUM(Z63,BB63)</f>
        <v>9867</v>
      </c>
      <c r="CE63" s="121">
        <f>SUM(AA63,BC63)</f>
        <v>7652</v>
      </c>
      <c r="CF63" s="121">
        <f>SUM(AB63,BD63)</f>
        <v>0</v>
      </c>
      <c r="CG63" s="121">
        <f>SUM(AC63,BE63)</f>
        <v>0</v>
      </c>
      <c r="CH63" s="121">
        <f>SUM(AD63,BF63)</f>
        <v>441809</v>
      </c>
      <c r="CI63" s="121">
        <f>SUM(AE63,BG63)</f>
        <v>1235377</v>
      </c>
    </row>
    <row r="64" spans="1:87" s="136" customFormat="1" ht="13.5" customHeight="1" x14ac:dyDescent="0.15">
      <c r="A64" s="119" t="s">
        <v>14</v>
      </c>
      <c r="B64" s="120" t="s">
        <v>361</v>
      </c>
      <c r="C64" s="119" t="s">
        <v>362</v>
      </c>
      <c r="D64" s="121">
        <f>+SUM(E64,J64)</f>
        <v>60055</v>
      </c>
      <c r="E64" s="121">
        <f>+SUM(F64:I64)</f>
        <v>60055</v>
      </c>
      <c r="F64" s="121">
        <v>0</v>
      </c>
      <c r="G64" s="121">
        <v>60055</v>
      </c>
      <c r="H64" s="121">
        <v>0</v>
      </c>
      <c r="I64" s="121">
        <v>0</v>
      </c>
      <c r="J64" s="121">
        <v>0</v>
      </c>
      <c r="K64" s="121">
        <v>0</v>
      </c>
      <c r="L64" s="121">
        <f>+SUM(M64,R64,V64,W64,AC64)</f>
        <v>1120992</v>
      </c>
      <c r="M64" s="121">
        <f>+SUM(N64:Q64)</f>
        <v>127347</v>
      </c>
      <c r="N64" s="121">
        <v>127347</v>
      </c>
      <c r="O64" s="121">
        <v>0</v>
      </c>
      <c r="P64" s="121">
        <v>0</v>
      </c>
      <c r="Q64" s="121">
        <v>0</v>
      </c>
      <c r="R64" s="121">
        <f>+SUM(S64:U64)</f>
        <v>386032</v>
      </c>
      <c r="S64" s="121">
        <v>0</v>
      </c>
      <c r="T64" s="121">
        <v>377921</v>
      </c>
      <c r="U64" s="121">
        <v>8111</v>
      </c>
      <c r="V64" s="121">
        <v>0</v>
      </c>
      <c r="W64" s="121">
        <f>+SUM(X64:AA64)</f>
        <v>607613</v>
      </c>
      <c r="X64" s="121">
        <v>17214</v>
      </c>
      <c r="Y64" s="121">
        <v>572509</v>
      </c>
      <c r="Z64" s="121">
        <v>17890</v>
      </c>
      <c r="AA64" s="121">
        <v>0</v>
      </c>
      <c r="AB64" s="121">
        <v>0</v>
      </c>
      <c r="AC64" s="121">
        <v>0</v>
      </c>
      <c r="AD64" s="121">
        <v>190083</v>
      </c>
      <c r="AE64" s="121">
        <f>+SUM(D64,L64,AD64)</f>
        <v>1371130</v>
      </c>
      <c r="AF64" s="121">
        <f>+SUM(AG64,AL64)</f>
        <v>0</v>
      </c>
      <c r="AG64" s="121">
        <f>+SUM(AH64:AK64)</f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0</v>
      </c>
      <c r="AM64" s="121">
        <v>0</v>
      </c>
      <c r="AN64" s="121">
        <f>+SUM(AO64,AT64,AX64,AY64,BE64)</f>
        <v>0</v>
      </c>
      <c r="AO64" s="121">
        <f>+SUM(AP64:AS64)</f>
        <v>0</v>
      </c>
      <c r="AP64" s="121">
        <v>0</v>
      </c>
      <c r="AQ64" s="121">
        <v>0</v>
      </c>
      <c r="AR64" s="121">
        <v>0</v>
      </c>
      <c r="AS64" s="121">
        <v>0</v>
      </c>
      <c r="AT64" s="121">
        <f>+SUM(AU64:AW64)</f>
        <v>0</v>
      </c>
      <c r="AU64" s="121">
        <v>0</v>
      </c>
      <c r="AV64" s="121">
        <v>0</v>
      </c>
      <c r="AW64" s="121">
        <v>0</v>
      </c>
      <c r="AX64" s="121">
        <v>0</v>
      </c>
      <c r="AY64" s="121">
        <f>+SUM(AZ64:BC64)</f>
        <v>0</v>
      </c>
      <c r="AZ64" s="121">
        <v>0</v>
      </c>
      <c r="BA64" s="121">
        <v>0</v>
      </c>
      <c r="BB64" s="121">
        <v>0</v>
      </c>
      <c r="BC64" s="121">
        <v>0</v>
      </c>
      <c r="BD64" s="121">
        <v>0</v>
      </c>
      <c r="BE64" s="121">
        <v>0</v>
      </c>
      <c r="BF64" s="121">
        <v>0</v>
      </c>
      <c r="BG64" s="121">
        <f>+SUM(BF64,AN64,AF64)</f>
        <v>0</v>
      </c>
      <c r="BH64" s="121">
        <f>SUM(D64,AF64)</f>
        <v>60055</v>
      </c>
      <c r="BI64" s="121">
        <f>SUM(E64,AG64)</f>
        <v>60055</v>
      </c>
      <c r="BJ64" s="121">
        <f>SUM(F64,AH64)</f>
        <v>0</v>
      </c>
      <c r="BK64" s="121">
        <f>SUM(G64,AI64)</f>
        <v>60055</v>
      </c>
      <c r="BL64" s="121">
        <f>SUM(H64,AJ64)</f>
        <v>0</v>
      </c>
      <c r="BM64" s="121">
        <f>SUM(I64,AK64)</f>
        <v>0</v>
      </c>
      <c r="BN64" s="121">
        <f>SUM(J64,AL64)</f>
        <v>0</v>
      </c>
      <c r="BO64" s="121">
        <f>SUM(K64,AM64)</f>
        <v>0</v>
      </c>
      <c r="BP64" s="121">
        <f>SUM(L64,AN64)</f>
        <v>1120992</v>
      </c>
      <c r="BQ64" s="121">
        <f>SUM(M64,AO64)</f>
        <v>127347</v>
      </c>
      <c r="BR64" s="121">
        <f>SUM(N64,AP64)</f>
        <v>127347</v>
      </c>
      <c r="BS64" s="121">
        <f>SUM(O64,AQ64)</f>
        <v>0</v>
      </c>
      <c r="BT64" s="121">
        <f>SUM(P64,AR64)</f>
        <v>0</v>
      </c>
      <c r="BU64" s="121">
        <f>SUM(Q64,AS64)</f>
        <v>0</v>
      </c>
      <c r="BV64" s="121">
        <f>SUM(R64,AT64)</f>
        <v>386032</v>
      </c>
      <c r="BW64" s="121">
        <f>SUM(S64,AU64)</f>
        <v>0</v>
      </c>
      <c r="BX64" s="121">
        <f>SUM(T64,AV64)</f>
        <v>377921</v>
      </c>
      <c r="BY64" s="121">
        <f>SUM(U64,AW64)</f>
        <v>8111</v>
      </c>
      <c r="BZ64" s="121">
        <f>SUM(V64,AX64)</f>
        <v>0</v>
      </c>
      <c r="CA64" s="121">
        <f>SUM(W64,AY64)</f>
        <v>607613</v>
      </c>
      <c r="CB64" s="121">
        <f>SUM(X64,AZ64)</f>
        <v>17214</v>
      </c>
      <c r="CC64" s="121">
        <f>SUM(Y64,BA64)</f>
        <v>572509</v>
      </c>
      <c r="CD64" s="121">
        <f>SUM(Z64,BB64)</f>
        <v>17890</v>
      </c>
      <c r="CE64" s="121">
        <f>SUM(AA64,BC64)</f>
        <v>0</v>
      </c>
      <c r="CF64" s="121">
        <f>SUM(AB64,BD64)</f>
        <v>0</v>
      </c>
      <c r="CG64" s="121">
        <f>SUM(AC64,BE64)</f>
        <v>0</v>
      </c>
      <c r="CH64" s="121">
        <f>SUM(AD64,BF64)</f>
        <v>190083</v>
      </c>
      <c r="CI64" s="121">
        <f>SUM(AE64,BG64)</f>
        <v>1371130</v>
      </c>
    </row>
    <row r="65" spans="1:87" s="136" customFormat="1" ht="13.5" customHeight="1" x14ac:dyDescent="0.15">
      <c r="A65" s="119" t="s">
        <v>14</v>
      </c>
      <c r="B65" s="120" t="s">
        <v>424</v>
      </c>
      <c r="C65" s="119" t="s">
        <v>425</v>
      </c>
      <c r="D65" s="121">
        <f>+SUM(E65,J65)</f>
        <v>0</v>
      </c>
      <c r="E65" s="121">
        <f>+SUM(F65:I65)</f>
        <v>0</v>
      </c>
      <c r="F65" s="121">
        <v>0</v>
      </c>
      <c r="G65" s="121">
        <v>0</v>
      </c>
      <c r="H65" s="121">
        <v>0</v>
      </c>
      <c r="I65" s="121">
        <v>0</v>
      </c>
      <c r="J65" s="121">
        <v>0</v>
      </c>
      <c r="K65" s="121">
        <v>0</v>
      </c>
      <c r="L65" s="121">
        <f>+SUM(M65,R65,V65,W65,AC65)</f>
        <v>745250</v>
      </c>
      <c r="M65" s="121">
        <f>+SUM(N65:Q65)</f>
        <v>84765</v>
      </c>
      <c r="N65" s="121">
        <v>84765</v>
      </c>
      <c r="O65" s="121">
        <v>0</v>
      </c>
      <c r="P65" s="121">
        <v>0</v>
      </c>
      <c r="Q65" s="121">
        <v>0</v>
      </c>
      <c r="R65" s="121">
        <f>+SUM(S65:U65)</f>
        <v>298837</v>
      </c>
      <c r="S65" s="121">
        <v>576</v>
      </c>
      <c r="T65" s="121">
        <v>286126</v>
      </c>
      <c r="U65" s="121">
        <v>12135</v>
      </c>
      <c r="V65" s="121">
        <v>0</v>
      </c>
      <c r="W65" s="121">
        <f>+SUM(X65:AA65)</f>
        <v>361648</v>
      </c>
      <c r="X65" s="121">
        <v>67323</v>
      </c>
      <c r="Y65" s="121">
        <v>272800</v>
      </c>
      <c r="Z65" s="121">
        <v>6155</v>
      </c>
      <c r="AA65" s="121">
        <v>15370</v>
      </c>
      <c r="AB65" s="121">
        <v>0</v>
      </c>
      <c r="AC65" s="121">
        <v>0</v>
      </c>
      <c r="AD65" s="121">
        <v>111435</v>
      </c>
      <c r="AE65" s="121">
        <f>+SUM(D65,L65,AD65)</f>
        <v>856685</v>
      </c>
      <c r="AF65" s="121">
        <f>+SUM(AG65,AL65)</f>
        <v>0</v>
      </c>
      <c r="AG65" s="121">
        <f>+SUM(AH65:AK65)</f>
        <v>0</v>
      </c>
      <c r="AH65" s="121">
        <v>0</v>
      </c>
      <c r="AI65" s="121">
        <v>0</v>
      </c>
      <c r="AJ65" s="121">
        <v>0</v>
      </c>
      <c r="AK65" s="121">
        <v>0</v>
      </c>
      <c r="AL65" s="121">
        <v>0</v>
      </c>
      <c r="AM65" s="121">
        <v>0</v>
      </c>
      <c r="AN65" s="121">
        <f>+SUM(AO65,AT65,AX65,AY65,BE65)</f>
        <v>0</v>
      </c>
      <c r="AO65" s="121">
        <f>+SUM(AP65:AS65)</f>
        <v>0</v>
      </c>
      <c r="AP65" s="121">
        <v>0</v>
      </c>
      <c r="AQ65" s="121">
        <v>0</v>
      </c>
      <c r="AR65" s="121">
        <v>0</v>
      </c>
      <c r="AS65" s="121">
        <v>0</v>
      </c>
      <c r="AT65" s="121">
        <f>+SUM(AU65:AW65)</f>
        <v>0</v>
      </c>
      <c r="AU65" s="121">
        <v>0</v>
      </c>
      <c r="AV65" s="121">
        <v>0</v>
      </c>
      <c r="AW65" s="121">
        <v>0</v>
      </c>
      <c r="AX65" s="121">
        <v>0</v>
      </c>
      <c r="AY65" s="121">
        <f>+SUM(AZ65:BC65)</f>
        <v>0</v>
      </c>
      <c r="AZ65" s="121">
        <v>0</v>
      </c>
      <c r="BA65" s="121">
        <v>0</v>
      </c>
      <c r="BB65" s="121">
        <v>0</v>
      </c>
      <c r="BC65" s="121">
        <v>0</v>
      </c>
      <c r="BD65" s="121">
        <v>0</v>
      </c>
      <c r="BE65" s="121">
        <v>0</v>
      </c>
      <c r="BF65" s="121">
        <v>0</v>
      </c>
      <c r="BG65" s="121">
        <f>+SUM(BF65,AN65,AF65)</f>
        <v>0</v>
      </c>
      <c r="BH65" s="121">
        <f>SUM(D65,AF65)</f>
        <v>0</v>
      </c>
      <c r="BI65" s="121">
        <f>SUM(E65,AG65)</f>
        <v>0</v>
      </c>
      <c r="BJ65" s="121">
        <f>SUM(F65,AH65)</f>
        <v>0</v>
      </c>
      <c r="BK65" s="121">
        <f>SUM(G65,AI65)</f>
        <v>0</v>
      </c>
      <c r="BL65" s="121">
        <f>SUM(H65,AJ65)</f>
        <v>0</v>
      </c>
      <c r="BM65" s="121">
        <f>SUM(I65,AK65)</f>
        <v>0</v>
      </c>
      <c r="BN65" s="121">
        <f>SUM(J65,AL65)</f>
        <v>0</v>
      </c>
      <c r="BO65" s="121">
        <f>SUM(K65,AM65)</f>
        <v>0</v>
      </c>
      <c r="BP65" s="121">
        <f>SUM(L65,AN65)</f>
        <v>745250</v>
      </c>
      <c r="BQ65" s="121">
        <f>SUM(M65,AO65)</f>
        <v>84765</v>
      </c>
      <c r="BR65" s="121">
        <f>SUM(N65,AP65)</f>
        <v>84765</v>
      </c>
      <c r="BS65" s="121">
        <f>SUM(O65,AQ65)</f>
        <v>0</v>
      </c>
      <c r="BT65" s="121">
        <f>SUM(P65,AR65)</f>
        <v>0</v>
      </c>
      <c r="BU65" s="121">
        <f>SUM(Q65,AS65)</f>
        <v>0</v>
      </c>
      <c r="BV65" s="121">
        <f>SUM(R65,AT65)</f>
        <v>298837</v>
      </c>
      <c r="BW65" s="121">
        <f>SUM(S65,AU65)</f>
        <v>576</v>
      </c>
      <c r="BX65" s="121">
        <f>SUM(T65,AV65)</f>
        <v>286126</v>
      </c>
      <c r="BY65" s="121">
        <f>SUM(U65,AW65)</f>
        <v>12135</v>
      </c>
      <c r="BZ65" s="121">
        <f>SUM(V65,AX65)</f>
        <v>0</v>
      </c>
      <c r="CA65" s="121">
        <f>SUM(W65,AY65)</f>
        <v>361648</v>
      </c>
      <c r="CB65" s="121">
        <f>SUM(X65,AZ65)</f>
        <v>67323</v>
      </c>
      <c r="CC65" s="121">
        <f>SUM(Y65,BA65)</f>
        <v>272800</v>
      </c>
      <c r="CD65" s="121">
        <f>SUM(Z65,BB65)</f>
        <v>6155</v>
      </c>
      <c r="CE65" s="121">
        <f>SUM(AA65,BC65)</f>
        <v>15370</v>
      </c>
      <c r="CF65" s="121">
        <f>SUM(AB65,BD65)</f>
        <v>0</v>
      </c>
      <c r="CG65" s="121">
        <f>SUM(AC65,BE65)</f>
        <v>0</v>
      </c>
      <c r="CH65" s="121">
        <f>SUM(AD65,BF65)</f>
        <v>111435</v>
      </c>
      <c r="CI65" s="121">
        <f>SUM(AE65,BG65)</f>
        <v>856685</v>
      </c>
    </row>
    <row r="66" spans="1:87" s="136" customFormat="1" ht="13.5" customHeight="1" x14ac:dyDescent="0.15">
      <c r="A66" s="119" t="s">
        <v>14</v>
      </c>
      <c r="B66" s="120" t="s">
        <v>372</v>
      </c>
      <c r="C66" s="119" t="s">
        <v>373</v>
      </c>
      <c r="D66" s="121">
        <f>+SUM(E66,J66)</f>
        <v>726</v>
      </c>
      <c r="E66" s="121">
        <f>+SUM(F66:I66)</f>
        <v>726</v>
      </c>
      <c r="F66" s="121">
        <v>0</v>
      </c>
      <c r="G66" s="121">
        <v>726</v>
      </c>
      <c r="H66" s="121">
        <v>0</v>
      </c>
      <c r="I66" s="121">
        <v>0</v>
      </c>
      <c r="J66" s="121">
        <v>0</v>
      </c>
      <c r="K66" s="121">
        <v>0</v>
      </c>
      <c r="L66" s="121">
        <f>+SUM(M66,R66,V66,W66,AC66)</f>
        <v>2113809</v>
      </c>
      <c r="M66" s="121">
        <f>+SUM(N66:Q66)</f>
        <v>73983</v>
      </c>
      <c r="N66" s="121">
        <v>73983</v>
      </c>
      <c r="O66" s="121">
        <v>0</v>
      </c>
      <c r="P66" s="121">
        <v>0</v>
      </c>
      <c r="Q66" s="121">
        <v>0</v>
      </c>
      <c r="R66" s="121">
        <f>+SUM(S66:U66)</f>
        <v>616831</v>
      </c>
      <c r="S66" s="121">
        <v>0</v>
      </c>
      <c r="T66" s="121">
        <v>616831</v>
      </c>
      <c r="U66" s="121">
        <v>0</v>
      </c>
      <c r="V66" s="121">
        <v>0</v>
      </c>
      <c r="W66" s="121">
        <f>+SUM(X66:AA66)</f>
        <v>1422995</v>
      </c>
      <c r="X66" s="121">
        <v>574156</v>
      </c>
      <c r="Y66" s="121">
        <v>719423</v>
      </c>
      <c r="Z66" s="121">
        <v>116339</v>
      </c>
      <c r="AA66" s="121">
        <v>13077</v>
      </c>
      <c r="AB66" s="121">
        <v>0</v>
      </c>
      <c r="AC66" s="121">
        <v>0</v>
      </c>
      <c r="AD66" s="121">
        <v>13616</v>
      </c>
      <c r="AE66" s="121">
        <f>+SUM(D66,L66,AD66)</f>
        <v>2128151</v>
      </c>
      <c r="AF66" s="121">
        <f>+SUM(AG66,AL66)</f>
        <v>0</v>
      </c>
      <c r="AG66" s="121">
        <f>+SUM(AH66:AK66)</f>
        <v>0</v>
      </c>
      <c r="AH66" s="121">
        <v>0</v>
      </c>
      <c r="AI66" s="121">
        <v>0</v>
      </c>
      <c r="AJ66" s="121">
        <v>0</v>
      </c>
      <c r="AK66" s="121">
        <v>0</v>
      </c>
      <c r="AL66" s="121">
        <v>0</v>
      </c>
      <c r="AM66" s="121">
        <v>0</v>
      </c>
      <c r="AN66" s="121">
        <f>+SUM(AO66,AT66,AX66,AY66,BE66)</f>
        <v>327420</v>
      </c>
      <c r="AO66" s="121">
        <f>+SUM(AP66:AS66)</f>
        <v>25564</v>
      </c>
      <c r="AP66" s="121">
        <v>25564</v>
      </c>
      <c r="AQ66" s="121">
        <v>0</v>
      </c>
      <c r="AR66" s="121">
        <v>0</v>
      </c>
      <c r="AS66" s="121">
        <v>0</v>
      </c>
      <c r="AT66" s="121">
        <f>+SUM(AU66:AW66)</f>
        <v>224166</v>
      </c>
      <c r="AU66" s="121">
        <v>0</v>
      </c>
      <c r="AV66" s="121">
        <v>224166</v>
      </c>
      <c r="AW66" s="121">
        <v>0</v>
      </c>
      <c r="AX66" s="121">
        <v>0</v>
      </c>
      <c r="AY66" s="121">
        <f>+SUM(AZ66:BC66)</f>
        <v>77690</v>
      </c>
      <c r="AZ66" s="121">
        <v>0</v>
      </c>
      <c r="BA66" s="121">
        <v>64348</v>
      </c>
      <c r="BB66" s="121">
        <v>5276</v>
      </c>
      <c r="BC66" s="121">
        <v>8066</v>
      </c>
      <c r="BD66" s="121">
        <v>0</v>
      </c>
      <c r="BE66" s="121">
        <v>0</v>
      </c>
      <c r="BF66" s="121">
        <v>930</v>
      </c>
      <c r="BG66" s="121">
        <f>+SUM(BF66,AN66,AF66)</f>
        <v>328350</v>
      </c>
      <c r="BH66" s="121">
        <f>SUM(D66,AF66)</f>
        <v>726</v>
      </c>
      <c r="BI66" s="121">
        <f>SUM(E66,AG66)</f>
        <v>726</v>
      </c>
      <c r="BJ66" s="121">
        <f>SUM(F66,AH66)</f>
        <v>0</v>
      </c>
      <c r="BK66" s="121">
        <f>SUM(G66,AI66)</f>
        <v>726</v>
      </c>
      <c r="BL66" s="121">
        <f>SUM(H66,AJ66)</f>
        <v>0</v>
      </c>
      <c r="BM66" s="121">
        <f>SUM(I66,AK66)</f>
        <v>0</v>
      </c>
      <c r="BN66" s="121">
        <f>SUM(J66,AL66)</f>
        <v>0</v>
      </c>
      <c r="BO66" s="121">
        <f>SUM(K66,AM66)</f>
        <v>0</v>
      </c>
      <c r="BP66" s="121">
        <f>SUM(L66,AN66)</f>
        <v>2441229</v>
      </c>
      <c r="BQ66" s="121">
        <f>SUM(M66,AO66)</f>
        <v>99547</v>
      </c>
      <c r="BR66" s="121">
        <f>SUM(N66,AP66)</f>
        <v>99547</v>
      </c>
      <c r="BS66" s="121">
        <f>SUM(O66,AQ66)</f>
        <v>0</v>
      </c>
      <c r="BT66" s="121">
        <f>SUM(P66,AR66)</f>
        <v>0</v>
      </c>
      <c r="BU66" s="121">
        <f>SUM(Q66,AS66)</f>
        <v>0</v>
      </c>
      <c r="BV66" s="121">
        <f>SUM(R66,AT66)</f>
        <v>840997</v>
      </c>
      <c r="BW66" s="121">
        <f>SUM(S66,AU66)</f>
        <v>0</v>
      </c>
      <c r="BX66" s="121">
        <f>SUM(T66,AV66)</f>
        <v>840997</v>
      </c>
      <c r="BY66" s="121">
        <f>SUM(U66,AW66)</f>
        <v>0</v>
      </c>
      <c r="BZ66" s="121">
        <f>SUM(V66,AX66)</f>
        <v>0</v>
      </c>
      <c r="CA66" s="121">
        <f>SUM(W66,AY66)</f>
        <v>1500685</v>
      </c>
      <c r="CB66" s="121">
        <f>SUM(X66,AZ66)</f>
        <v>574156</v>
      </c>
      <c r="CC66" s="121">
        <f>SUM(Y66,BA66)</f>
        <v>783771</v>
      </c>
      <c r="CD66" s="121">
        <f>SUM(Z66,BB66)</f>
        <v>121615</v>
      </c>
      <c r="CE66" s="121">
        <f>SUM(AA66,BC66)</f>
        <v>21143</v>
      </c>
      <c r="CF66" s="121">
        <f>SUM(AB66,BD66)</f>
        <v>0</v>
      </c>
      <c r="CG66" s="121">
        <f>SUM(AC66,BE66)</f>
        <v>0</v>
      </c>
      <c r="CH66" s="121">
        <f>SUM(AD66,BF66)</f>
        <v>14546</v>
      </c>
      <c r="CI66" s="121">
        <f>SUM(AE66,BG66)</f>
        <v>2456501</v>
      </c>
    </row>
    <row r="67" spans="1:87" s="136" customFormat="1" ht="13.5" customHeight="1" x14ac:dyDescent="0.15">
      <c r="A67" s="119" t="s">
        <v>14</v>
      </c>
      <c r="B67" s="120" t="s">
        <v>355</v>
      </c>
      <c r="C67" s="119" t="s">
        <v>356</v>
      </c>
      <c r="D67" s="121">
        <f>+SUM(E67,J67)</f>
        <v>0</v>
      </c>
      <c r="E67" s="121">
        <f>+SUM(F67:I67)</f>
        <v>0</v>
      </c>
      <c r="F67" s="121">
        <v>0</v>
      </c>
      <c r="G67" s="121">
        <v>0</v>
      </c>
      <c r="H67" s="121">
        <v>0</v>
      </c>
      <c r="I67" s="121">
        <v>0</v>
      </c>
      <c r="J67" s="121">
        <v>0</v>
      </c>
      <c r="K67" s="121">
        <v>0</v>
      </c>
      <c r="L67" s="121">
        <f>+SUM(M67,R67,V67,W67,AC67)</f>
        <v>0</v>
      </c>
      <c r="M67" s="121">
        <f>+SUM(N67:Q67)</f>
        <v>0</v>
      </c>
      <c r="N67" s="121">
        <v>0</v>
      </c>
      <c r="O67" s="121">
        <v>0</v>
      </c>
      <c r="P67" s="121">
        <v>0</v>
      </c>
      <c r="Q67" s="121">
        <v>0</v>
      </c>
      <c r="R67" s="121">
        <f>+SUM(S67:U67)</f>
        <v>0</v>
      </c>
      <c r="S67" s="121">
        <v>0</v>
      </c>
      <c r="T67" s="121">
        <v>0</v>
      </c>
      <c r="U67" s="121">
        <v>0</v>
      </c>
      <c r="V67" s="121">
        <v>0</v>
      </c>
      <c r="W67" s="121">
        <f>+SUM(X67:AA67)</f>
        <v>0</v>
      </c>
      <c r="X67" s="121">
        <v>0</v>
      </c>
      <c r="Y67" s="121">
        <v>0</v>
      </c>
      <c r="Z67" s="121">
        <v>0</v>
      </c>
      <c r="AA67" s="121">
        <v>0</v>
      </c>
      <c r="AB67" s="121">
        <v>0</v>
      </c>
      <c r="AC67" s="121">
        <v>0</v>
      </c>
      <c r="AD67" s="121">
        <v>0</v>
      </c>
      <c r="AE67" s="121">
        <f>+SUM(D67,L67,AD67)</f>
        <v>0</v>
      </c>
      <c r="AF67" s="121">
        <f>+SUM(AG67,AL67)</f>
        <v>0</v>
      </c>
      <c r="AG67" s="121">
        <f>+SUM(AH67:AK67)</f>
        <v>0</v>
      </c>
      <c r="AH67" s="121">
        <v>0</v>
      </c>
      <c r="AI67" s="121">
        <v>0</v>
      </c>
      <c r="AJ67" s="121">
        <v>0</v>
      </c>
      <c r="AK67" s="121">
        <v>0</v>
      </c>
      <c r="AL67" s="121">
        <v>0</v>
      </c>
      <c r="AM67" s="121">
        <v>0</v>
      </c>
      <c r="AN67" s="121">
        <f>+SUM(AO67,AT67,AX67,AY67,BE67)</f>
        <v>335589</v>
      </c>
      <c r="AO67" s="121">
        <f>+SUM(AP67:AS67)</f>
        <v>63565</v>
      </c>
      <c r="AP67" s="121">
        <v>63565</v>
      </c>
      <c r="AQ67" s="121">
        <v>0</v>
      </c>
      <c r="AR67" s="121">
        <v>0</v>
      </c>
      <c r="AS67" s="121">
        <v>0</v>
      </c>
      <c r="AT67" s="121">
        <f>+SUM(AU67:AW67)</f>
        <v>183146</v>
      </c>
      <c r="AU67" s="121">
        <v>0</v>
      </c>
      <c r="AV67" s="121">
        <v>183146</v>
      </c>
      <c r="AW67" s="121">
        <v>0</v>
      </c>
      <c r="AX67" s="121">
        <v>0</v>
      </c>
      <c r="AY67" s="121">
        <f>+SUM(AZ67:BC67)</f>
        <v>88878</v>
      </c>
      <c r="AZ67" s="121">
        <v>0</v>
      </c>
      <c r="BA67" s="121">
        <v>88878</v>
      </c>
      <c r="BB67" s="121">
        <v>0</v>
      </c>
      <c r="BC67" s="121">
        <v>0</v>
      </c>
      <c r="BD67" s="121">
        <v>0</v>
      </c>
      <c r="BE67" s="121">
        <v>0</v>
      </c>
      <c r="BF67" s="121">
        <v>4816</v>
      </c>
      <c r="BG67" s="121">
        <f>+SUM(BF67,AN67,AF67)</f>
        <v>340405</v>
      </c>
      <c r="BH67" s="121">
        <f>SUM(D67,AF67)</f>
        <v>0</v>
      </c>
      <c r="BI67" s="121">
        <f>SUM(E67,AG67)</f>
        <v>0</v>
      </c>
      <c r="BJ67" s="121">
        <f>SUM(F67,AH67)</f>
        <v>0</v>
      </c>
      <c r="BK67" s="121">
        <f>SUM(G67,AI67)</f>
        <v>0</v>
      </c>
      <c r="BL67" s="121">
        <f>SUM(H67,AJ67)</f>
        <v>0</v>
      </c>
      <c r="BM67" s="121">
        <f>SUM(I67,AK67)</f>
        <v>0</v>
      </c>
      <c r="BN67" s="121">
        <f>SUM(J67,AL67)</f>
        <v>0</v>
      </c>
      <c r="BO67" s="121">
        <f>SUM(K67,AM67)</f>
        <v>0</v>
      </c>
      <c r="BP67" s="121">
        <f>SUM(L67,AN67)</f>
        <v>335589</v>
      </c>
      <c r="BQ67" s="121">
        <f>SUM(M67,AO67)</f>
        <v>63565</v>
      </c>
      <c r="BR67" s="121">
        <f>SUM(N67,AP67)</f>
        <v>63565</v>
      </c>
      <c r="BS67" s="121">
        <f>SUM(O67,AQ67)</f>
        <v>0</v>
      </c>
      <c r="BT67" s="121">
        <f>SUM(P67,AR67)</f>
        <v>0</v>
      </c>
      <c r="BU67" s="121">
        <f>SUM(Q67,AS67)</f>
        <v>0</v>
      </c>
      <c r="BV67" s="121">
        <f>SUM(R67,AT67)</f>
        <v>183146</v>
      </c>
      <c r="BW67" s="121">
        <f>SUM(S67,AU67)</f>
        <v>0</v>
      </c>
      <c r="BX67" s="121">
        <f>SUM(T67,AV67)</f>
        <v>183146</v>
      </c>
      <c r="BY67" s="121">
        <f>SUM(U67,AW67)</f>
        <v>0</v>
      </c>
      <c r="BZ67" s="121">
        <f>SUM(V67,AX67)</f>
        <v>0</v>
      </c>
      <c r="CA67" s="121">
        <f>SUM(W67,AY67)</f>
        <v>88878</v>
      </c>
      <c r="CB67" s="121">
        <f>SUM(X67,AZ67)</f>
        <v>0</v>
      </c>
      <c r="CC67" s="121">
        <f>SUM(Y67,BA67)</f>
        <v>88878</v>
      </c>
      <c r="CD67" s="121">
        <f>SUM(Z67,BB67)</f>
        <v>0</v>
      </c>
      <c r="CE67" s="121">
        <f>SUM(AA67,BC67)</f>
        <v>0</v>
      </c>
      <c r="CF67" s="121">
        <f>SUM(AB67,BD67)</f>
        <v>0</v>
      </c>
      <c r="CG67" s="121">
        <f>SUM(AC67,BE67)</f>
        <v>0</v>
      </c>
      <c r="CH67" s="121">
        <f>SUM(AD67,BF67)</f>
        <v>4816</v>
      </c>
      <c r="CI67" s="121">
        <f>SUM(AE67,BG67)</f>
        <v>340405</v>
      </c>
    </row>
    <row r="68" spans="1:87" s="136" customFormat="1" ht="13.5" customHeight="1" x14ac:dyDescent="0.15">
      <c r="A68" s="119" t="s">
        <v>14</v>
      </c>
      <c r="B68" s="120" t="s">
        <v>404</v>
      </c>
      <c r="C68" s="119" t="s">
        <v>405</v>
      </c>
      <c r="D68" s="121">
        <f>+SUM(E68,J68)</f>
        <v>0</v>
      </c>
      <c r="E68" s="121">
        <f>+SUM(F68:I68)</f>
        <v>0</v>
      </c>
      <c r="F68" s="121">
        <v>0</v>
      </c>
      <c r="G68" s="121">
        <v>0</v>
      </c>
      <c r="H68" s="121">
        <v>0</v>
      </c>
      <c r="I68" s="121">
        <v>0</v>
      </c>
      <c r="J68" s="121">
        <v>0</v>
      </c>
      <c r="K68" s="121">
        <v>0</v>
      </c>
      <c r="L68" s="121">
        <f>+SUM(M68,R68,V68,W68,AC68)</f>
        <v>0</v>
      </c>
      <c r="M68" s="121">
        <f>+SUM(N68:Q68)</f>
        <v>0</v>
      </c>
      <c r="N68" s="121">
        <v>0</v>
      </c>
      <c r="O68" s="121">
        <v>0</v>
      </c>
      <c r="P68" s="121">
        <v>0</v>
      </c>
      <c r="Q68" s="121">
        <v>0</v>
      </c>
      <c r="R68" s="121">
        <f>+SUM(S68:U68)</f>
        <v>0</v>
      </c>
      <c r="S68" s="121">
        <v>0</v>
      </c>
      <c r="T68" s="121">
        <v>0</v>
      </c>
      <c r="U68" s="121">
        <v>0</v>
      </c>
      <c r="V68" s="121">
        <v>0</v>
      </c>
      <c r="W68" s="121">
        <f>+SUM(X68:AA68)</f>
        <v>0</v>
      </c>
      <c r="X68" s="121">
        <v>0</v>
      </c>
      <c r="Y68" s="121">
        <v>0</v>
      </c>
      <c r="Z68" s="121">
        <v>0</v>
      </c>
      <c r="AA68" s="121">
        <v>0</v>
      </c>
      <c r="AB68" s="121">
        <v>0</v>
      </c>
      <c r="AC68" s="121">
        <v>0</v>
      </c>
      <c r="AD68" s="121">
        <v>0</v>
      </c>
      <c r="AE68" s="121">
        <f>+SUM(D68,L68,AD68)</f>
        <v>0</v>
      </c>
      <c r="AF68" s="121">
        <f>+SUM(AG68,AL68)</f>
        <v>0</v>
      </c>
      <c r="AG68" s="121">
        <f>+SUM(AH68:AK68)</f>
        <v>0</v>
      </c>
      <c r="AH68" s="121">
        <v>0</v>
      </c>
      <c r="AI68" s="121">
        <v>0</v>
      </c>
      <c r="AJ68" s="121">
        <v>0</v>
      </c>
      <c r="AK68" s="121">
        <v>0</v>
      </c>
      <c r="AL68" s="121">
        <v>0</v>
      </c>
      <c r="AM68" s="121">
        <v>0</v>
      </c>
      <c r="AN68" s="121">
        <f>+SUM(AO68,AT68,AX68,AY68,BE68)</f>
        <v>131334</v>
      </c>
      <c r="AO68" s="121">
        <f>+SUM(AP68:AS68)</f>
        <v>51088</v>
      </c>
      <c r="AP68" s="121">
        <v>51088</v>
      </c>
      <c r="AQ68" s="121">
        <v>0</v>
      </c>
      <c r="AR68" s="121">
        <v>0</v>
      </c>
      <c r="AS68" s="121">
        <v>0</v>
      </c>
      <c r="AT68" s="121">
        <f>+SUM(AU68:AW68)</f>
        <v>78283</v>
      </c>
      <c r="AU68" s="121">
        <v>0</v>
      </c>
      <c r="AV68" s="121">
        <v>48769</v>
      </c>
      <c r="AW68" s="121">
        <v>29514</v>
      </c>
      <c r="AX68" s="121">
        <v>0</v>
      </c>
      <c r="AY68" s="121">
        <f>+SUM(AZ68:BC68)</f>
        <v>1963</v>
      </c>
      <c r="AZ68" s="121">
        <v>0</v>
      </c>
      <c r="BA68" s="121">
        <v>1963</v>
      </c>
      <c r="BB68" s="121">
        <v>0</v>
      </c>
      <c r="BC68" s="121">
        <v>0</v>
      </c>
      <c r="BD68" s="121">
        <v>0</v>
      </c>
      <c r="BE68" s="121">
        <v>0</v>
      </c>
      <c r="BF68" s="121">
        <v>9983</v>
      </c>
      <c r="BG68" s="121">
        <f>+SUM(BF68,AN68,AF68)</f>
        <v>141317</v>
      </c>
      <c r="BH68" s="121">
        <f>SUM(D68,AF68)</f>
        <v>0</v>
      </c>
      <c r="BI68" s="121">
        <f>SUM(E68,AG68)</f>
        <v>0</v>
      </c>
      <c r="BJ68" s="121">
        <f>SUM(F68,AH68)</f>
        <v>0</v>
      </c>
      <c r="BK68" s="121">
        <f>SUM(G68,AI68)</f>
        <v>0</v>
      </c>
      <c r="BL68" s="121">
        <f>SUM(H68,AJ68)</f>
        <v>0</v>
      </c>
      <c r="BM68" s="121">
        <f>SUM(I68,AK68)</f>
        <v>0</v>
      </c>
      <c r="BN68" s="121">
        <f>SUM(J68,AL68)</f>
        <v>0</v>
      </c>
      <c r="BO68" s="121">
        <f>SUM(K68,AM68)</f>
        <v>0</v>
      </c>
      <c r="BP68" s="121">
        <f>SUM(L68,AN68)</f>
        <v>131334</v>
      </c>
      <c r="BQ68" s="121">
        <f>SUM(M68,AO68)</f>
        <v>51088</v>
      </c>
      <c r="BR68" s="121">
        <f>SUM(N68,AP68)</f>
        <v>51088</v>
      </c>
      <c r="BS68" s="121">
        <f>SUM(O68,AQ68)</f>
        <v>0</v>
      </c>
      <c r="BT68" s="121">
        <f>SUM(P68,AR68)</f>
        <v>0</v>
      </c>
      <c r="BU68" s="121">
        <f>SUM(Q68,AS68)</f>
        <v>0</v>
      </c>
      <c r="BV68" s="121">
        <f>SUM(R68,AT68)</f>
        <v>78283</v>
      </c>
      <c r="BW68" s="121">
        <f>SUM(S68,AU68)</f>
        <v>0</v>
      </c>
      <c r="BX68" s="121">
        <f>SUM(T68,AV68)</f>
        <v>48769</v>
      </c>
      <c r="BY68" s="121">
        <f>SUM(U68,AW68)</f>
        <v>29514</v>
      </c>
      <c r="BZ68" s="121">
        <f>SUM(V68,AX68)</f>
        <v>0</v>
      </c>
      <c r="CA68" s="121">
        <f>SUM(W68,AY68)</f>
        <v>1963</v>
      </c>
      <c r="CB68" s="121">
        <f>SUM(X68,AZ68)</f>
        <v>0</v>
      </c>
      <c r="CC68" s="121">
        <f>SUM(Y68,BA68)</f>
        <v>1963</v>
      </c>
      <c r="CD68" s="121">
        <f>SUM(Z68,BB68)</f>
        <v>0</v>
      </c>
      <c r="CE68" s="121">
        <f>SUM(AA68,BC68)</f>
        <v>0</v>
      </c>
      <c r="CF68" s="121">
        <f>SUM(AB68,BD68)</f>
        <v>0</v>
      </c>
      <c r="CG68" s="121">
        <f>SUM(AC68,BE68)</f>
        <v>0</v>
      </c>
      <c r="CH68" s="121">
        <f>SUM(AD68,BF68)</f>
        <v>9983</v>
      </c>
      <c r="CI68" s="121">
        <f>SUM(AE68,BG68)</f>
        <v>141317</v>
      </c>
    </row>
    <row r="69" spans="1:87" s="136" customFormat="1" ht="13.5" customHeight="1" x14ac:dyDescent="0.15">
      <c r="A69" s="119" t="s">
        <v>14</v>
      </c>
      <c r="B69" s="120" t="s">
        <v>365</v>
      </c>
      <c r="C69" s="119" t="s">
        <v>366</v>
      </c>
      <c r="D69" s="121">
        <f>+SUM(E69,J69)</f>
        <v>0</v>
      </c>
      <c r="E69" s="121">
        <f>+SUM(F69:I69)</f>
        <v>0</v>
      </c>
      <c r="F69" s="121">
        <v>0</v>
      </c>
      <c r="G69" s="121">
        <v>0</v>
      </c>
      <c r="H69" s="121">
        <v>0</v>
      </c>
      <c r="I69" s="121">
        <v>0</v>
      </c>
      <c r="J69" s="121">
        <v>0</v>
      </c>
      <c r="K69" s="121">
        <v>0</v>
      </c>
      <c r="L69" s="121">
        <f>+SUM(M69,R69,V69,W69,AC69)</f>
        <v>0</v>
      </c>
      <c r="M69" s="121">
        <f>+SUM(N69:Q69)</f>
        <v>0</v>
      </c>
      <c r="N69" s="121">
        <v>0</v>
      </c>
      <c r="O69" s="121">
        <v>0</v>
      </c>
      <c r="P69" s="121">
        <v>0</v>
      </c>
      <c r="Q69" s="121">
        <v>0</v>
      </c>
      <c r="R69" s="121">
        <f>+SUM(S69:U69)</f>
        <v>0</v>
      </c>
      <c r="S69" s="121">
        <v>0</v>
      </c>
      <c r="T69" s="121">
        <v>0</v>
      </c>
      <c r="U69" s="121">
        <v>0</v>
      </c>
      <c r="V69" s="121">
        <v>0</v>
      </c>
      <c r="W69" s="121">
        <f>+SUM(X69:AA69)</f>
        <v>0</v>
      </c>
      <c r="X69" s="121">
        <v>0</v>
      </c>
      <c r="Y69" s="121">
        <v>0</v>
      </c>
      <c r="Z69" s="121">
        <v>0</v>
      </c>
      <c r="AA69" s="121">
        <v>0</v>
      </c>
      <c r="AB69" s="121">
        <v>0</v>
      </c>
      <c r="AC69" s="121">
        <v>0</v>
      </c>
      <c r="AD69" s="121">
        <v>0</v>
      </c>
      <c r="AE69" s="121">
        <f>+SUM(D69,L69,AD69)</f>
        <v>0</v>
      </c>
      <c r="AF69" s="121">
        <f>+SUM(AG69,AL69)</f>
        <v>0</v>
      </c>
      <c r="AG69" s="121">
        <f>+SUM(AH69:AK69)</f>
        <v>0</v>
      </c>
      <c r="AH69" s="121">
        <v>0</v>
      </c>
      <c r="AI69" s="121">
        <v>0</v>
      </c>
      <c r="AJ69" s="121">
        <v>0</v>
      </c>
      <c r="AK69" s="121">
        <v>0</v>
      </c>
      <c r="AL69" s="121">
        <v>0</v>
      </c>
      <c r="AM69" s="121">
        <v>0</v>
      </c>
      <c r="AN69" s="121">
        <f>+SUM(AO69,AT69,AX69,AY69,BE69)</f>
        <v>546439</v>
      </c>
      <c r="AO69" s="121">
        <f>+SUM(AP69:AS69)</f>
        <v>102967</v>
      </c>
      <c r="AP69" s="121">
        <v>102967</v>
      </c>
      <c r="AQ69" s="121">
        <v>0</v>
      </c>
      <c r="AR69" s="121">
        <v>0</v>
      </c>
      <c r="AS69" s="121">
        <v>0</v>
      </c>
      <c r="AT69" s="121">
        <f>+SUM(AU69:AW69)</f>
        <v>281199</v>
      </c>
      <c r="AU69" s="121">
        <v>1686</v>
      </c>
      <c r="AV69" s="121">
        <v>279513</v>
      </c>
      <c r="AW69" s="121">
        <v>0</v>
      </c>
      <c r="AX69" s="121">
        <v>0</v>
      </c>
      <c r="AY69" s="121">
        <f>+SUM(AZ69:BC69)</f>
        <v>162273</v>
      </c>
      <c r="AZ69" s="121">
        <v>54927</v>
      </c>
      <c r="BA69" s="121">
        <v>89698</v>
      </c>
      <c r="BB69" s="121">
        <v>17648</v>
      </c>
      <c r="BC69" s="121">
        <v>0</v>
      </c>
      <c r="BD69" s="121">
        <v>0</v>
      </c>
      <c r="BE69" s="121">
        <v>0</v>
      </c>
      <c r="BF69" s="121">
        <v>22435</v>
      </c>
      <c r="BG69" s="121">
        <f>+SUM(BF69,AN69,AF69)</f>
        <v>568874</v>
      </c>
      <c r="BH69" s="121">
        <f>SUM(D69,AF69)</f>
        <v>0</v>
      </c>
      <c r="BI69" s="121">
        <f>SUM(E69,AG69)</f>
        <v>0</v>
      </c>
      <c r="BJ69" s="121">
        <f>SUM(F69,AH69)</f>
        <v>0</v>
      </c>
      <c r="BK69" s="121">
        <f>SUM(G69,AI69)</f>
        <v>0</v>
      </c>
      <c r="BL69" s="121">
        <f>SUM(H69,AJ69)</f>
        <v>0</v>
      </c>
      <c r="BM69" s="121">
        <f>SUM(I69,AK69)</f>
        <v>0</v>
      </c>
      <c r="BN69" s="121">
        <f>SUM(J69,AL69)</f>
        <v>0</v>
      </c>
      <c r="BO69" s="121">
        <f>SUM(K69,AM69)</f>
        <v>0</v>
      </c>
      <c r="BP69" s="121">
        <f>SUM(L69,AN69)</f>
        <v>546439</v>
      </c>
      <c r="BQ69" s="121">
        <f>SUM(M69,AO69)</f>
        <v>102967</v>
      </c>
      <c r="BR69" s="121">
        <f>SUM(N69,AP69)</f>
        <v>102967</v>
      </c>
      <c r="BS69" s="121">
        <f>SUM(O69,AQ69)</f>
        <v>0</v>
      </c>
      <c r="BT69" s="121">
        <f>SUM(P69,AR69)</f>
        <v>0</v>
      </c>
      <c r="BU69" s="121">
        <f>SUM(Q69,AS69)</f>
        <v>0</v>
      </c>
      <c r="BV69" s="121">
        <f>SUM(R69,AT69)</f>
        <v>281199</v>
      </c>
      <c r="BW69" s="121">
        <f>SUM(S69,AU69)</f>
        <v>1686</v>
      </c>
      <c r="BX69" s="121">
        <f>SUM(T69,AV69)</f>
        <v>279513</v>
      </c>
      <c r="BY69" s="121">
        <f>SUM(U69,AW69)</f>
        <v>0</v>
      </c>
      <c r="BZ69" s="121">
        <f>SUM(V69,AX69)</f>
        <v>0</v>
      </c>
      <c r="CA69" s="121">
        <f>SUM(W69,AY69)</f>
        <v>162273</v>
      </c>
      <c r="CB69" s="121">
        <f>SUM(X69,AZ69)</f>
        <v>54927</v>
      </c>
      <c r="CC69" s="121">
        <f>SUM(Y69,BA69)</f>
        <v>89698</v>
      </c>
      <c r="CD69" s="121">
        <f>SUM(Z69,BB69)</f>
        <v>17648</v>
      </c>
      <c r="CE69" s="121">
        <f>SUM(AA69,BC69)</f>
        <v>0</v>
      </c>
      <c r="CF69" s="121">
        <f>SUM(AB69,BD69)</f>
        <v>0</v>
      </c>
      <c r="CG69" s="121">
        <f>SUM(AC69,BE69)</f>
        <v>0</v>
      </c>
      <c r="CH69" s="121">
        <f>SUM(AD69,BF69)</f>
        <v>22435</v>
      </c>
      <c r="CI69" s="121">
        <f>SUM(AE69,BG69)</f>
        <v>568874</v>
      </c>
    </row>
    <row r="70" spans="1:87" s="136" customFormat="1" ht="13.5" customHeight="1" x14ac:dyDescent="0.15">
      <c r="A70" s="119" t="s">
        <v>14</v>
      </c>
      <c r="B70" s="120" t="s">
        <v>428</v>
      </c>
      <c r="C70" s="119" t="s">
        <v>429</v>
      </c>
      <c r="D70" s="121">
        <f>+SUM(E70,J70)</f>
        <v>0</v>
      </c>
      <c r="E70" s="121">
        <f>+SUM(F70:I70)</f>
        <v>0</v>
      </c>
      <c r="F70" s="121">
        <v>0</v>
      </c>
      <c r="G70" s="121">
        <v>0</v>
      </c>
      <c r="H70" s="121">
        <v>0</v>
      </c>
      <c r="I70" s="121">
        <v>0</v>
      </c>
      <c r="J70" s="121">
        <v>0</v>
      </c>
      <c r="K70" s="121">
        <v>0</v>
      </c>
      <c r="L70" s="121">
        <f>+SUM(M70,R70,V70,W70,AC70)</f>
        <v>0</v>
      </c>
      <c r="M70" s="121">
        <f>+SUM(N70:Q70)</f>
        <v>0</v>
      </c>
      <c r="N70" s="121">
        <v>0</v>
      </c>
      <c r="O70" s="121">
        <v>0</v>
      </c>
      <c r="P70" s="121">
        <v>0</v>
      </c>
      <c r="Q70" s="121">
        <v>0</v>
      </c>
      <c r="R70" s="121">
        <f>+SUM(S70:U70)</f>
        <v>0</v>
      </c>
      <c r="S70" s="121">
        <v>0</v>
      </c>
      <c r="T70" s="121">
        <v>0</v>
      </c>
      <c r="U70" s="121">
        <v>0</v>
      </c>
      <c r="V70" s="121">
        <v>0</v>
      </c>
      <c r="W70" s="121">
        <f>+SUM(X70:AA70)</f>
        <v>0</v>
      </c>
      <c r="X70" s="121">
        <v>0</v>
      </c>
      <c r="Y70" s="121">
        <v>0</v>
      </c>
      <c r="Z70" s="121">
        <v>0</v>
      </c>
      <c r="AA70" s="121">
        <v>0</v>
      </c>
      <c r="AB70" s="121">
        <v>0</v>
      </c>
      <c r="AC70" s="121">
        <v>0</v>
      </c>
      <c r="AD70" s="121">
        <v>0</v>
      </c>
      <c r="AE70" s="121">
        <f>+SUM(D70,L70,AD70)</f>
        <v>0</v>
      </c>
      <c r="AF70" s="121">
        <f>+SUM(AG70,AL70)</f>
        <v>0</v>
      </c>
      <c r="AG70" s="121">
        <f>+SUM(AH70:AK70)</f>
        <v>0</v>
      </c>
      <c r="AH70" s="121">
        <v>0</v>
      </c>
      <c r="AI70" s="121">
        <v>0</v>
      </c>
      <c r="AJ70" s="121">
        <v>0</v>
      </c>
      <c r="AK70" s="121">
        <v>0</v>
      </c>
      <c r="AL70" s="121">
        <v>0</v>
      </c>
      <c r="AM70" s="121">
        <v>0</v>
      </c>
      <c r="AN70" s="121">
        <f>+SUM(AO70,AT70,AX70,AY70,BE70)</f>
        <v>391108</v>
      </c>
      <c r="AO70" s="121">
        <f>+SUM(AP70:AS70)</f>
        <v>152232</v>
      </c>
      <c r="AP70" s="121">
        <v>42352</v>
      </c>
      <c r="AQ70" s="121">
        <v>80563</v>
      </c>
      <c r="AR70" s="121">
        <v>29317</v>
      </c>
      <c r="AS70" s="121">
        <v>0</v>
      </c>
      <c r="AT70" s="121">
        <f>+SUM(AU70:AW70)</f>
        <v>149349</v>
      </c>
      <c r="AU70" s="121">
        <v>27959</v>
      </c>
      <c r="AV70" s="121">
        <v>121390</v>
      </c>
      <c r="AW70" s="121">
        <v>0</v>
      </c>
      <c r="AX70" s="121">
        <v>0</v>
      </c>
      <c r="AY70" s="121">
        <f>+SUM(AZ70:BC70)</f>
        <v>89527</v>
      </c>
      <c r="AZ70" s="121">
        <v>87547</v>
      </c>
      <c r="BA70" s="121">
        <v>1980</v>
      </c>
      <c r="BB70" s="121">
        <v>0</v>
      </c>
      <c r="BC70" s="121">
        <v>0</v>
      </c>
      <c r="BD70" s="121">
        <v>0</v>
      </c>
      <c r="BE70" s="121">
        <v>0</v>
      </c>
      <c r="BF70" s="121">
        <v>16426</v>
      </c>
      <c r="BG70" s="121">
        <f>+SUM(BF70,AN70,AF70)</f>
        <v>407534</v>
      </c>
      <c r="BH70" s="121">
        <f>SUM(D70,AF70)</f>
        <v>0</v>
      </c>
      <c r="BI70" s="121">
        <f>SUM(E70,AG70)</f>
        <v>0</v>
      </c>
      <c r="BJ70" s="121">
        <f>SUM(F70,AH70)</f>
        <v>0</v>
      </c>
      <c r="BK70" s="121">
        <f>SUM(G70,AI70)</f>
        <v>0</v>
      </c>
      <c r="BL70" s="121">
        <f>SUM(H70,AJ70)</f>
        <v>0</v>
      </c>
      <c r="BM70" s="121">
        <f>SUM(I70,AK70)</f>
        <v>0</v>
      </c>
      <c r="BN70" s="121">
        <f>SUM(J70,AL70)</f>
        <v>0</v>
      </c>
      <c r="BO70" s="121">
        <f>SUM(K70,AM70)</f>
        <v>0</v>
      </c>
      <c r="BP70" s="121">
        <f>SUM(L70,AN70)</f>
        <v>391108</v>
      </c>
      <c r="BQ70" s="121">
        <f>SUM(M70,AO70)</f>
        <v>152232</v>
      </c>
      <c r="BR70" s="121">
        <f>SUM(N70,AP70)</f>
        <v>42352</v>
      </c>
      <c r="BS70" s="121">
        <f>SUM(O70,AQ70)</f>
        <v>80563</v>
      </c>
      <c r="BT70" s="121">
        <f>SUM(P70,AR70)</f>
        <v>29317</v>
      </c>
      <c r="BU70" s="121">
        <f>SUM(Q70,AS70)</f>
        <v>0</v>
      </c>
      <c r="BV70" s="121">
        <f>SUM(R70,AT70)</f>
        <v>149349</v>
      </c>
      <c r="BW70" s="121">
        <f>SUM(S70,AU70)</f>
        <v>27959</v>
      </c>
      <c r="BX70" s="121">
        <f>SUM(T70,AV70)</f>
        <v>121390</v>
      </c>
      <c r="BY70" s="121">
        <f>SUM(U70,AW70)</f>
        <v>0</v>
      </c>
      <c r="BZ70" s="121">
        <f>SUM(V70,AX70)</f>
        <v>0</v>
      </c>
      <c r="CA70" s="121">
        <f>SUM(W70,AY70)</f>
        <v>89527</v>
      </c>
      <c r="CB70" s="121">
        <f>SUM(X70,AZ70)</f>
        <v>87547</v>
      </c>
      <c r="CC70" s="121">
        <f>SUM(Y70,BA70)</f>
        <v>1980</v>
      </c>
      <c r="CD70" s="121">
        <f>SUM(Z70,BB70)</f>
        <v>0</v>
      </c>
      <c r="CE70" s="121">
        <f>SUM(AA70,BC70)</f>
        <v>0</v>
      </c>
      <c r="CF70" s="121">
        <f>SUM(AB70,BD70)</f>
        <v>0</v>
      </c>
      <c r="CG70" s="121">
        <f>SUM(AC70,BE70)</f>
        <v>0</v>
      </c>
      <c r="CH70" s="121">
        <f>SUM(AD70,BF70)</f>
        <v>16426</v>
      </c>
      <c r="CI70" s="121">
        <f>SUM(AE70,BG70)</f>
        <v>407534</v>
      </c>
    </row>
    <row r="71" spans="1:87" s="136" customFormat="1" ht="13.5" customHeight="1" x14ac:dyDescent="0.15">
      <c r="A71" s="119" t="s">
        <v>14</v>
      </c>
      <c r="B71" s="120" t="s">
        <v>416</v>
      </c>
      <c r="C71" s="119" t="s">
        <v>417</v>
      </c>
      <c r="D71" s="121">
        <f>+SUM(E71,J71)</f>
        <v>0</v>
      </c>
      <c r="E71" s="121">
        <f>+SUM(F71:I71)</f>
        <v>0</v>
      </c>
      <c r="F71" s="121">
        <v>0</v>
      </c>
      <c r="G71" s="121">
        <v>0</v>
      </c>
      <c r="H71" s="121">
        <v>0</v>
      </c>
      <c r="I71" s="121">
        <v>0</v>
      </c>
      <c r="J71" s="121">
        <v>0</v>
      </c>
      <c r="K71" s="121">
        <v>0</v>
      </c>
      <c r="L71" s="121">
        <f>+SUM(M71,R71,V71,W71,AC71)</f>
        <v>447930</v>
      </c>
      <c r="M71" s="121">
        <f>+SUM(N71:Q71)</f>
        <v>60541</v>
      </c>
      <c r="N71" s="121">
        <v>27519</v>
      </c>
      <c r="O71" s="121">
        <v>0</v>
      </c>
      <c r="P71" s="121">
        <v>22015</v>
      </c>
      <c r="Q71" s="121">
        <v>11007</v>
      </c>
      <c r="R71" s="121">
        <f>+SUM(S71:U71)</f>
        <v>219881</v>
      </c>
      <c r="S71" s="121">
        <v>14569</v>
      </c>
      <c r="T71" s="121">
        <v>191911</v>
      </c>
      <c r="U71" s="121">
        <v>13401</v>
      </c>
      <c r="V71" s="121">
        <v>0</v>
      </c>
      <c r="W71" s="121">
        <f>+SUM(X71:AA71)</f>
        <v>167508</v>
      </c>
      <c r="X71" s="121">
        <v>84839</v>
      </c>
      <c r="Y71" s="121">
        <v>81282</v>
      </c>
      <c r="Z71" s="121">
        <v>1387</v>
      </c>
      <c r="AA71" s="121">
        <v>0</v>
      </c>
      <c r="AB71" s="121">
        <v>0</v>
      </c>
      <c r="AC71" s="121">
        <v>0</v>
      </c>
      <c r="AD71" s="121">
        <v>55089</v>
      </c>
      <c r="AE71" s="121">
        <f>+SUM(D71,L71,AD71)</f>
        <v>503019</v>
      </c>
      <c r="AF71" s="121">
        <f>+SUM(AG71,AL71)</f>
        <v>0</v>
      </c>
      <c r="AG71" s="121">
        <f>+SUM(AH71:AK71)</f>
        <v>0</v>
      </c>
      <c r="AH71" s="121">
        <v>0</v>
      </c>
      <c r="AI71" s="121">
        <v>0</v>
      </c>
      <c r="AJ71" s="121">
        <v>0</v>
      </c>
      <c r="AK71" s="121">
        <v>0</v>
      </c>
      <c r="AL71" s="121">
        <v>0</v>
      </c>
      <c r="AM71" s="121">
        <v>0</v>
      </c>
      <c r="AN71" s="121">
        <f>+SUM(AO71,AT71,AX71,AY71,BE71)</f>
        <v>0</v>
      </c>
      <c r="AO71" s="121">
        <f>+SUM(AP71:AS71)</f>
        <v>0</v>
      </c>
      <c r="AP71" s="121">
        <v>0</v>
      </c>
      <c r="AQ71" s="121">
        <v>0</v>
      </c>
      <c r="AR71" s="121">
        <v>0</v>
      </c>
      <c r="AS71" s="121">
        <v>0</v>
      </c>
      <c r="AT71" s="121">
        <f>+SUM(AU71:AW71)</f>
        <v>0</v>
      </c>
      <c r="AU71" s="121">
        <v>0</v>
      </c>
      <c r="AV71" s="121">
        <v>0</v>
      </c>
      <c r="AW71" s="121">
        <v>0</v>
      </c>
      <c r="AX71" s="121">
        <v>0</v>
      </c>
      <c r="AY71" s="121">
        <f>+SUM(AZ71:BC71)</f>
        <v>0</v>
      </c>
      <c r="AZ71" s="121">
        <v>0</v>
      </c>
      <c r="BA71" s="121">
        <v>0</v>
      </c>
      <c r="BB71" s="121">
        <v>0</v>
      </c>
      <c r="BC71" s="121">
        <v>0</v>
      </c>
      <c r="BD71" s="121">
        <v>0</v>
      </c>
      <c r="BE71" s="121">
        <v>0</v>
      </c>
      <c r="BF71" s="121">
        <v>0</v>
      </c>
      <c r="BG71" s="121">
        <f>+SUM(BF71,AN71,AF71)</f>
        <v>0</v>
      </c>
      <c r="BH71" s="121">
        <f>SUM(D71,AF71)</f>
        <v>0</v>
      </c>
      <c r="BI71" s="121">
        <f>SUM(E71,AG71)</f>
        <v>0</v>
      </c>
      <c r="BJ71" s="121">
        <f>SUM(F71,AH71)</f>
        <v>0</v>
      </c>
      <c r="BK71" s="121">
        <f>SUM(G71,AI71)</f>
        <v>0</v>
      </c>
      <c r="BL71" s="121">
        <f>SUM(H71,AJ71)</f>
        <v>0</v>
      </c>
      <c r="BM71" s="121">
        <f>SUM(I71,AK71)</f>
        <v>0</v>
      </c>
      <c r="BN71" s="121">
        <f>SUM(J71,AL71)</f>
        <v>0</v>
      </c>
      <c r="BO71" s="121">
        <f>SUM(K71,AM71)</f>
        <v>0</v>
      </c>
      <c r="BP71" s="121">
        <f>SUM(L71,AN71)</f>
        <v>447930</v>
      </c>
      <c r="BQ71" s="121">
        <f>SUM(M71,AO71)</f>
        <v>60541</v>
      </c>
      <c r="BR71" s="121">
        <f>SUM(N71,AP71)</f>
        <v>27519</v>
      </c>
      <c r="BS71" s="121">
        <f>SUM(O71,AQ71)</f>
        <v>0</v>
      </c>
      <c r="BT71" s="121">
        <f>SUM(P71,AR71)</f>
        <v>22015</v>
      </c>
      <c r="BU71" s="121">
        <f>SUM(Q71,AS71)</f>
        <v>11007</v>
      </c>
      <c r="BV71" s="121">
        <f>SUM(R71,AT71)</f>
        <v>219881</v>
      </c>
      <c r="BW71" s="121">
        <f>SUM(S71,AU71)</f>
        <v>14569</v>
      </c>
      <c r="BX71" s="121">
        <f>SUM(T71,AV71)</f>
        <v>191911</v>
      </c>
      <c r="BY71" s="121">
        <f>SUM(U71,AW71)</f>
        <v>13401</v>
      </c>
      <c r="BZ71" s="121">
        <f>SUM(V71,AX71)</f>
        <v>0</v>
      </c>
      <c r="CA71" s="121">
        <f>SUM(W71,AY71)</f>
        <v>167508</v>
      </c>
      <c r="CB71" s="121">
        <f>SUM(X71,AZ71)</f>
        <v>84839</v>
      </c>
      <c r="CC71" s="121">
        <f>SUM(Y71,BA71)</f>
        <v>81282</v>
      </c>
      <c r="CD71" s="121">
        <f>SUM(Z71,BB71)</f>
        <v>1387</v>
      </c>
      <c r="CE71" s="121">
        <f>SUM(AA71,BC71)</f>
        <v>0</v>
      </c>
      <c r="CF71" s="121">
        <f>SUM(AB71,BD71)</f>
        <v>0</v>
      </c>
      <c r="CG71" s="121">
        <f>SUM(AC71,BE71)</f>
        <v>0</v>
      </c>
      <c r="CH71" s="121">
        <f>SUM(AD71,BF71)</f>
        <v>55089</v>
      </c>
      <c r="CI71" s="121">
        <f>SUM(AE71,BG71)</f>
        <v>503019</v>
      </c>
    </row>
    <row r="72" spans="1:87" s="136" customFormat="1" ht="13.5" customHeight="1" x14ac:dyDescent="0.15">
      <c r="A72" s="119" t="s">
        <v>14</v>
      </c>
      <c r="B72" s="120" t="s">
        <v>337</v>
      </c>
      <c r="C72" s="119" t="s">
        <v>338</v>
      </c>
      <c r="D72" s="121">
        <f>+SUM(E72,J72)</f>
        <v>0</v>
      </c>
      <c r="E72" s="121">
        <f>+SUM(F72:I72)</f>
        <v>0</v>
      </c>
      <c r="F72" s="121">
        <v>0</v>
      </c>
      <c r="G72" s="121">
        <v>0</v>
      </c>
      <c r="H72" s="121">
        <v>0</v>
      </c>
      <c r="I72" s="121">
        <v>0</v>
      </c>
      <c r="J72" s="121">
        <v>0</v>
      </c>
      <c r="K72" s="121">
        <v>0</v>
      </c>
      <c r="L72" s="121">
        <f>+SUM(M72,R72,V72,W72,AC72)</f>
        <v>74840</v>
      </c>
      <c r="M72" s="121">
        <f>+SUM(N72:Q72)</f>
        <v>2409</v>
      </c>
      <c r="N72" s="121">
        <v>2409</v>
      </c>
      <c r="O72" s="121">
        <v>0</v>
      </c>
      <c r="P72" s="121">
        <v>0</v>
      </c>
      <c r="Q72" s="121">
        <v>0</v>
      </c>
      <c r="R72" s="121">
        <f>+SUM(S72:U72)</f>
        <v>28715</v>
      </c>
      <c r="S72" s="121">
        <v>0</v>
      </c>
      <c r="T72" s="121">
        <v>28715</v>
      </c>
      <c r="U72" s="121">
        <v>0</v>
      </c>
      <c r="V72" s="121">
        <v>0</v>
      </c>
      <c r="W72" s="121">
        <f>+SUM(X72:AA72)</f>
        <v>43716</v>
      </c>
      <c r="X72" s="121">
        <v>0</v>
      </c>
      <c r="Y72" s="121">
        <v>43716</v>
      </c>
      <c r="Z72" s="121">
        <v>0</v>
      </c>
      <c r="AA72" s="121">
        <v>0</v>
      </c>
      <c r="AB72" s="121">
        <v>0</v>
      </c>
      <c r="AC72" s="121">
        <v>0</v>
      </c>
      <c r="AD72" s="121">
        <v>34175</v>
      </c>
      <c r="AE72" s="121">
        <f>+SUM(D72,L72,AD72)</f>
        <v>109015</v>
      </c>
      <c r="AF72" s="121">
        <f>+SUM(AG72,AL72)</f>
        <v>0</v>
      </c>
      <c r="AG72" s="121">
        <f>+SUM(AH72:AK72)</f>
        <v>0</v>
      </c>
      <c r="AH72" s="121">
        <v>0</v>
      </c>
      <c r="AI72" s="121">
        <v>0</v>
      </c>
      <c r="AJ72" s="121">
        <v>0</v>
      </c>
      <c r="AK72" s="121">
        <v>0</v>
      </c>
      <c r="AL72" s="121">
        <v>0</v>
      </c>
      <c r="AM72" s="121">
        <v>0</v>
      </c>
      <c r="AN72" s="121">
        <f>+SUM(AO72,AT72,AX72,AY72,BE72)</f>
        <v>0</v>
      </c>
      <c r="AO72" s="121">
        <f>+SUM(AP72:AS72)</f>
        <v>0</v>
      </c>
      <c r="AP72" s="121">
        <v>0</v>
      </c>
      <c r="AQ72" s="121">
        <v>0</v>
      </c>
      <c r="AR72" s="121">
        <v>0</v>
      </c>
      <c r="AS72" s="121">
        <v>0</v>
      </c>
      <c r="AT72" s="121">
        <f>+SUM(AU72:AW72)</f>
        <v>0</v>
      </c>
      <c r="AU72" s="121">
        <v>0</v>
      </c>
      <c r="AV72" s="121">
        <v>0</v>
      </c>
      <c r="AW72" s="121">
        <v>0</v>
      </c>
      <c r="AX72" s="121">
        <v>0</v>
      </c>
      <c r="AY72" s="121">
        <f>+SUM(AZ72:BC72)</f>
        <v>0</v>
      </c>
      <c r="AZ72" s="121">
        <v>0</v>
      </c>
      <c r="BA72" s="121">
        <v>0</v>
      </c>
      <c r="BB72" s="121">
        <v>0</v>
      </c>
      <c r="BC72" s="121">
        <v>0</v>
      </c>
      <c r="BD72" s="121">
        <v>0</v>
      </c>
      <c r="BE72" s="121">
        <v>0</v>
      </c>
      <c r="BF72" s="121">
        <v>0</v>
      </c>
      <c r="BG72" s="121">
        <f>+SUM(BF72,AN72,AF72)</f>
        <v>0</v>
      </c>
      <c r="BH72" s="121">
        <f>SUM(D72,AF72)</f>
        <v>0</v>
      </c>
      <c r="BI72" s="121">
        <f>SUM(E72,AG72)</f>
        <v>0</v>
      </c>
      <c r="BJ72" s="121">
        <f>SUM(F72,AH72)</f>
        <v>0</v>
      </c>
      <c r="BK72" s="121">
        <f>SUM(G72,AI72)</f>
        <v>0</v>
      </c>
      <c r="BL72" s="121">
        <f>SUM(H72,AJ72)</f>
        <v>0</v>
      </c>
      <c r="BM72" s="121">
        <f>SUM(I72,AK72)</f>
        <v>0</v>
      </c>
      <c r="BN72" s="121">
        <f>SUM(J72,AL72)</f>
        <v>0</v>
      </c>
      <c r="BO72" s="121">
        <f>SUM(K72,AM72)</f>
        <v>0</v>
      </c>
      <c r="BP72" s="121">
        <f>SUM(L72,AN72)</f>
        <v>74840</v>
      </c>
      <c r="BQ72" s="121">
        <f>SUM(M72,AO72)</f>
        <v>2409</v>
      </c>
      <c r="BR72" s="121">
        <f>SUM(N72,AP72)</f>
        <v>2409</v>
      </c>
      <c r="BS72" s="121">
        <f>SUM(O72,AQ72)</f>
        <v>0</v>
      </c>
      <c r="BT72" s="121">
        <f>SUM(P72,AR72)</f>
        <v>0</v>
      </c>
      <c r="BU72" s="121">
        <f>SUM(Q72,AS72)</f>
        <v>0</v>
      </c>
      <c r="BV72" s="121">
        <f>SUM(R72,AT72)</f>
        <v>28715</v>
      </c>
      <c r="BW72" s="121">
        <f>SUM(S72,AU72)</f>
        <v>0</v>
      </c>
      <c r="BX72" s="121">
        <f>SUM(T72,AV72)</f>
        <v>28715</v>
      </c>
      <c r="BY72" s="121">
        <f>SUM(U72,AW72)</f>
        <v>0</v>
      </c>
      <c r="BZ72" s="121">
        <f>SUM(V72,AX72)</f>
        <v>0</v>
      </c>
      <c r="CA72" s="121">
        <f>SUM(W72,AY72)</f>
        <v>43716</v>
      </c>
      <c r="CB72" s="121">
        <f>SUM(X72,AZ72)</f>
        <v>0</v>
      </c>
      <c r="CC72" s="121">
        <f>SUM(Y72,BA72)</f>
        <v>43716</v>
      </c>
      <c r="CD72" s="121">
        <f>SUM(Z72,BB72)</f>
        <v>0</v>
      </c>
      <c r="CE72" s="121">
        <f>SUM(AA72,BC72)</f>
        <v>0</v>
      </c>
      <c r="CF72" s="121">
        <f>SUM(AB72,BD72)</f>
        <v>0</v>
      </c>
      <c r="CG72" s="121">
        <f>SUM(AC72,BE72)</f>
        <v>0</v>
      </c>
      <c r="CH72" s="121">
        <f>SUM(AD72,BF72)</f>
        <v>34175</v>
      </c>
      <c r="CI72" s="121">
        <f>SUM(AE72,BG72)</f>
        <v>109015</v>
      </c>
    </row>
    <row r="73" spans="1:87" s="136" customFormat="1" ht="13.5" customHeight="1" x14ac:dyDescent="0.15">
      <c r="A73" s="119" t="s">
        <v>14</v>
      </c>
      <c r="B73" s="120" t="s">
        <v>347</v>
      </c>
      <c r="C73" s="119" t="s">
        <v>348</v>
      </c>
      <c r="D73" s="121">
        <f>+SUM(E73,J73)</f>
        <v>469867</v>
      </c>
      <c r="E73" s="121">
        <f>+SUM(F73:I73)</f>
        <v>469867</v>
      </c>
      <c r="F73" s="121">
        <v>0</v>
      </c>
      <c r="G73" s="121">
        <v>450837</v>
      </c>
      <c r="H73" s="121">
        <v>19030</v>
      </c>
      <c r="I73" s="121">
        <v>0</v>
      </c>
      <c r="J73" s="121">
        <v>0</v>
      </c>
      <c r="K73" s="121">
        <v>0</v>
      </c>
      <c r="L73" s="121">
        <f>+SUM(M73,R73,V73,W73,AC73)</f>
        <v>1565488</v>
      </c>
      <c r="M73" s="121">
        <f>+SUM(N73:Q73)</f>
        <v>101548</v>
      </c>
      <c r="N73" s="121">
        <v>101548</v>
      </c>
      <c r="O73" s="121">
        <v>0</v>
      </c>
      <c r="P73" s="121">
        <v>0</v>
      </c>
      <c r="Q73" s="121">
        <v>0</v>
      </c>
      <c r="R73" s="121">
        <f>+SUM(S73:U73)</f>
        <v>334354</v>
      </c>
      <c r="S73" s="121">
        <v>0</v>
      </c>
      <c r="T73" s="121">
        <v>236077</v>
      </c>
      <c r="U73" s="121">
        <v>98277</v>
      </c>
      <c r="V73" s="121">
        <v>0</v>
      </c>
      <c r="W73" s="121">
        <f>+SUM(X73:AA73)</f>
        <v>1129586</v>
      </c>
      <c r="X73" s="121">
        <v>429524</v>
      </c>
      <c r="Y73" s="121">
        <v>612698</v>
      </c>
      <c r="Z73" s="121">
        <v>48339</v>
      </c>
      <c r="AA73" s="121">
        <v>39025</v>
      </c>
      <c r="AB73" s="121">
        <v>0</v>
      </c>
      <c r="AC73" s="121">
        <v>0</v>
      </c>
      <c r="AD73" s="121">
        <v>0</v>
      </c>
      <c r="AE73" s="121">
        <f>+SUM(D73,L73,AD73)</f>
        <v>2035355</v>
      </c>
      <c r="AF73" s="121">
        <f>+SUM(AG73,AL73)</f>
        <v>0</v>
      </c>
      <c r="AG73" s="121">
        <f>+SUM(AH73:AK73)</f>
        <v>0</v>
      </c>
      <c r="AH73" s="121">
        <v>0</v>
      </c>
      <c r="AI73" s="121">
        <v>0</v>
      </c>
      <c r="AJ73" s="121">
        <v>0</v>
      </c>
      <c r="AK73" s="121">
        <v>0</v>
      </c>
      <c r="AL73" s="121">
        <v>0</v>
      </c>
      <c r="AM73" s="121">
        <v>0</v>
      </c>
      <c r="AN73" s="121">
        <f>+SUM(AO73,AT73,AX73,AY73,BE73)</f>
        <v>202870</v>
      </c>
      <c r="AO73" s="121">
        <f>+SUM(AP73:AS73)</f>
        <v>62557</v>
      </c>
      <c r="AP73" s="121">
        <v>62557</v>
      </c>
      <c r="AQ73" s="121">
        <v>0</v>
      </c>
      <c r="AR73" s="121">
        <v>0</v>
      </c>
      <c r="AS73" s="121">
        <v>0</v>
      </c>
      <c r="AT73" s="121">
        <f>+SUM(AU73:AW73)</f>
        <v>8297</v>
      </c>
      <c r="AU73" s="121">
        <v>0</v>
      </c>
      <c r="AV73" s="121">
        <v>8297</v>
      </c>
      <c r="AW73" s="121">
        <v>0</v>
      </c>
      <c r="AX73" s="121">
        <v>0</v>
      </c>
      <c r="AY73" s="121">
        <f>+SUM(AZ73:BC73)</f>
        <v>132016</v>
      </c>
      <c r="AZ73" s="121">
        <v>0</v>
      </c>
      <c r="BA73" s="121">
        <v>126340</v>
      </c>
      <c r="BB73" s="121">
        <v>0</v>
      </c>
      <c r="BC73" s="121">
        <v>5676</v>
      </c>
      <c r="BD73" s="121">
        <v>0</v>
      </c>
      <c r="BE73" s="121">
        <v>0</v>
      </c>
      <c r="BF73" s="121">
        <v>0</v>
      </c>
      <c r="BG73" s="121">
        <f>+SUM(BF73,AN73,AF73)</f>
        <v>202870</v>
      </c>
      <c r="BH73" s="121">
        <f>SUM(D73,AF73)</f>
        <v>469867</v>
      </c>
      <c r="BI73" s="121">
        <f>SUM(E73,AG73)</f>
        <v>469867</v>
      </c>
      <c r="BJ73" s="121">
        <f>SUM(F73,AH73)</f>
        <v>0</v>
      </c>
      <c r="BK73" s="121">
        <f>SUM(G73,AI73)</f>
        <v>450837</v>
      </c>
      <c r="BL73" s="121">
        <f>SUM(H73,AJ73)</f>
        <v>19030</v>
      </c>
      <c r="BM73" s="121">
        <f>SUM(I73,AK73)</f>
        <v>0</v>
      </c>
      <c r="BN73" s="121">
        <f>SUM(J73,AL73)</f>
        <v>0</v>
      </c>
      <c r="BO73" s="121">
        <f>SUM(K73,AM73)</f>
        <v>0</v>
      </c>
      <c r="BP73" s="121">
        <f>SUM(L73,AN73)</f>
        <v>1768358</v>
      </c>
      <c r="BQ73" s="121">
        <f>SUM(M73,AO73)</f>
        <v>164105</v>
      </c>
      <c r="BR73" s="121">
        <f>SUM(N73,AP73)</f>
        <v>164105</v>
      </c>
      <c r="BS73" s="121">
        <f>SUM(O73,AQ73)</f>
        <v>0</v>
      </c>
      <c r="BT73" s="121">
        <f>SUM(P73,AR73)</f>
        <v>0</v>
      </c>
      <c r="BU73" s="121">
        <f>SUM(Q73,AS73)</f>
        <v>0</v>
      </c>
      <c r="BV73" s="121">
        <f>SUM(R73,AT73)</f>
        <v>342651</v>
      </c>
      <c r="BW73" s="121">
        <f>SUM(S73,AU73)</f>
        <v>0</v>
      </c>
      <c r="BX73" s="121">
        <f>SUM(T73,AV73)</f>
        <v>244374</v>
      </c>
      <c r="BY73" s="121">
        <f>SUM(U73,AW73)</f>
        <v>98277</v>
      </c>
      <c r="BZ73" s="121">
        <f>SUM(V73,AX73)</f>
        <v>0</v>
      </c>
      <c r="CA73" s="121">
        <f>SUM(W73,AY73)</f>
        <v>1261602</v>
      </c>
      <c r="CB73" s="121">
        <f>SUM(X73,AZ73)</f>
        <v>429524</v>
      </c>
      <c r="CC73" s="121">
        <f>SUM(Y73,BA73)</f>
        <v>739038</v>
      </c>
      <c r="CD73" s="121">
        <f>SUM(Z73,BB73)</f>
        <v>48339</v>
      </c>
      <c r="CE73" s="121">
        <f>SUM(AA73,BC73)</f>
        <v>44701</v>
      </c>
      <c r="CF73" s="121">
        <f>SUM(AB73,BD73)</f>
        <v>0</v>
      </c>
      <c r="CG73" s="121">
        <f>SUM(AC73,BE73)</f>
        <v>0</v>
      </c>
      <c r="CH73" s="121">
        <f>SUM(AD73,BF73)</f>
        <v>0</v>
      </c>
      <c r="CI73" s="121">
        <f>SUM(AE73,BG73)</f>
        <v>2238225</v>
      </c>
    </row>
    <row r="74" spans="1:87" s="136" customFormat="1" ht="13.5" customHeight="1" x14ac:dyDescent="0.15">
      <c r="A74" s="119" t="s">
        <v>14</v>
      </c>
      <c r="B74" s="120" t="s">
        <v>359</v>
      </c>
      <c r="C74" s="119" t="s">
        <v>360</v>
      </c>
      <c r="D74" s="121">
        <f>+SUM(E74,J74)</f>
        <v>0</v>
      </c>
      <c r="E74" s="121">
        <f>+SUM(F74:I74)</f>
        <v>0</v>
      </c>
      <c r="F74" s="121">
        <v>0</v>
      </c>
      <c r="G74" s="121">
        <v>0</v>
      </c>
      <c r="H74" s="121">
        <v>0</v>
      </c>
      <c r="I74" s="121">
        <v>0</v>
      </c>
      <c r="J74" s="121">
        <v>0</v>
      </c>
      <c r="K74" s="121">
        <v>0</v>
      </c>
      <c r="L74" s="121">
        <f>+SUM(M74,R74,V74,W74,AC74)</f>
        <v>0</v>
      </c>
      <c r="M74" s="121">
        <f>+SUM(N74:Q74)</f>
        <v>0</v>
      </c>
      <c r="N74" s="121">
        <v>0</v>
      </c>
      <c r="O74" s="121">
        <v>0</v>
      </c>
      <c r="P74" s="121">
        <v>0</v>
      </c>
      <c r="Q74" s="121">
        <v>0</v>
      </c>
      <c r="R74" s="121">
        <f>+SUM(S74:U74)</f>
        <v>0</v>
      </c>
      <c r="S74" s="121">
        <v>0</v>
      </c>
      <c r="T74" s="121">
        <v>0</v>
      </c>
      <c r="U74" s="121">
        <v>0</v>
      </c>
      <c r="V74" s="121">
        <v>0</v>
      </c>
      <c r="W74" s="121">
        <f>+SUM(X74:AA74)</f>
        <v>0</v>
      </c>
      <c r="X74" s="121">
        <v>0</v>
      </c>
      <c r="Y74" s="121">
        <v>0</v>
      </c>
      <c r="Z74" s="121">
        <v>0</v>
      </c>
      <c r="AA74" s="121">
        <v>0</v>
      </c>
      <c r="AB74" s="121">
        <v>0</v>
      </c>
      <c r="AC74" s="121">
        <v>0</v>
      </c>
      <c r="AD74" s="121">
        <v>0</v>
      </c>
      <c r="AE74" s="121">
        <f>+SUM(D74,L74,AD74)</f>
        <v>0</v>
      </c>
      <c r="AF74" s="121">
        <f>+SUM(AG74,AL74)</f>
        <v>0</v>
      </c>
      <c r="AG74" s="121">
        <f>+SUM(AH74:AK74)</f>
        <v>0</v>
      </c>
      <c r="AH74" s="121">
        <v>0</v>
      </c>
      <c r="AI74" s="121">
        <v>0</v>
      </c>
      <c r="AJ74" s="121">
        <v>0</v>
      </c>
      <c r="AK74" s="121">
        <v>0</v>
      </c>
      <c r="AL74" s="121">
        <v>0</v>
      </c>
      <c r="AM74" s="121">
        <v>0</v>
      </c>
      <c r="AN74" s="121">
        <f>+SUM(AO74,AT74,AX74,AY74,BE74)</f>
        <v>546849</v>
      </c>
      <c r="AO74" s="121">
        <f>+SUM(AP74:AS74)</f>
        <v>104287</v>
      </c>
      <c r="AP74" s="121">
        <v>56241</v>
      </c>
      <c r="AQ74" s="121">
        <v>34406</v>
      </c>
      <c r="AR74" s="121">
        <v>13640</v>
      </c>
      <c r="AS74" s="121">
        <v>0</v>
      </c>
      <c r="AT74" s="121">
        <f>+SUM(AU74:AW74)</f>
        <v>115415</v>
      </c>
      <c r="AU74" s="121">
        <v>2967</v>
      </c>
      <c r="AV74" s="121">
        <v>112448</v>
      </c>
      <c r="AW74" s="121">
        <v>0</v>
      </c>
      <c r="AX74" s="121">
        <v>736</v>
      </c>
      <c r="AY74" s="121">
        <f>+SUM(AZ74:BC74)</f>
        <v>326411</v>
      </c>
      <c r="AZ74" s="121">
        <v>94950</v>
      </c>
      <c r="BA74" s="121">
        <v>215961</v>
      </c>
      <c r="BB74" s="121">
        <v>15500</v>
      </c>
      <c r="BC74" s="121">
        <v>0</v>
      </c>
      <c r="BD74" s="121">
        <v>0</v>
      </c>
      <c r="BE74" s="121">
        <v>0</v>
      </c>
      <c r="BF74" s="121">
        <v>17120</v>
      </c>
      <c r="BG74" s="121">
        <f>+SUM(BF74,AN74,AF74)</f>
        <v>563969</v>
      </c>
      <c r="BH74" s="121">
        <f>SUM(D74,AF74)</f>
        <v>0</v>
      </c>
      <c r="BI74" s="121">
        <f>SUM(E74,AG74)</f>
        <v>0</v>
      </c>
      <c r="BJ74" s="121">
        <f>SUM(F74,AH74)</f>
        <v>0</v>
      </c>
      <c r="BK74" s="121">
        <f>SUM(G74,AI74)</f>
        <v>0</v>
      </c>
      <c r="BL74" s="121">
        <f>SUM(H74,AJ74)</f>
        <v>0</v>
      </c>
      <c r="BM74" s="121">
        <f>SUM(I74,AK74)</f>
        <v>0</v>
      </c>
      <c r="BN74" s="121">
        <f>SUM(J74,AL74)</f>
        <v>0</v>
      </c>
      <c r="BO74" s="121">
        <f>SUM(K74,AM74)</f>
        <v>0</v>
      </c>
      <c r="BP74" s="121">
        <f>SUM(L74,AN74)</f>
        <v>546849</v>
      </c>
      <c r="BQ74" s="121">
        <f>SUM(M74,AO74)</f>
        <v>104287</v>
      </c>
      <c r="BR74" s="121">
        <f>SUM(N74,AP74)</f>
        <v>56241</v>
      </c>
      <c r="BS74" s="121">
        <f>SUM(O74,AQ74)</f>
        <v>34406</v>
      </c>
      <c r="BT74" s="121">
        <f>SUM(P74,AR74)</f>
        <v>13640</v>
      </c>
      <c r="BU74" s="121">
        <f>SUM(Q74,AS74)</f>
        <v>0</v>
      </c>
      <c r="BV74" s="121">
        <f>SUM(R74,AT74)</f>
        <v>115415</v>
      </c>
      <c r="BW74" s="121">
        <f>SUM(S74,AU74)</f>
        <v>2967</v>
      </c>
      <c r="BX74" s="121">
        <f>SUM(T74,AV74)</f>
        <v>112448</v>
      </c>
      <c r="BY74" s="121">
        <f>SUM(U74,AW74)</f>
        <v>0</v>
      </c>
      <c r="BZ74" s="121">
        <f>SUM(V74,AX74)</f>
        <v>736</v>
      </c>
      <c r="CA74" s="121">
        <f>SUM(W74,AY74)</f>
        <v>326411</v>
      </c>
      <c r="CB74" s="121">
        <f>SUM(X74,AZ74)</f>
        <v>94950</v>
      </c>
      <c r="CC74" s="121">
        <f>SUM(Y74,BA74)</f>
        <v>215961</v>
      </c>
      <c r="CD74" s="121">
        <f>SUM(Z74,BB74)</f>
        <v>15500</v>
      </c>
      <c r="CE74" s="121">
        <f>SUM(AA74,BC74)</f>
        <v>0</v>
      </c>
      <c r="CF74" s="121">
        <f>SUM(AB74,BD74)</f>
        <v>0</v>
      </c>
      <c r="CG74" s="121">
        <f>SUM(AC74,BE74)</f>
        <v>0</v>
      </c>
      <c r="CH74" s="121">
        <f>SUM(AD74,BF74)</f>
        <v>17120</v>
      </c>
      <c r="CI74" s="121">
        <f>SUM(AE74,BG74)</f>
        <v>563969</v>
      </c>
    </row>
    <row r="75" spans="1:87" s="136" customFormat="1" ht="13.5" customHeight="1" x14ac:dyDescent="0.15">
      <c r="A75" s="119" t="s">
        <v>14</v>
      </c>
      <c r="B75" s="120" t="s">
        <v>420</v>
      </c>
      <c r="C75" s="119" t="s">
        <v>421</v>
      </c>
      <c r="D75" s="121">
        <f>+SUM(E75,J75)</f>
        <v>338451</v>
      </c>
      <c r="E75" s="121">
        <f>+SUM(F75:I75)</f>
        <v>338451</v>
      </c>
      <c r="F75" s="121">
        <v>0</v>
      </c>
      <c r="G75" s="121">
        <v>310444</v>
      </c>
      <c r="H75" s="121">
        <v>26846</v>
      </c>
      <c r="I75" s="121">
        <v>1161</v>
      </c>
      <c r="J75" s="121">
        <v>0</v>
      </c>
      <c r="K75" s="121">
        <v>0</v>
      </c>
      <c r="L75" s="121">
        <f>+SUM(M75,R75,V75,W75,AC75)</f>
        <v>1103015</v>
      </c>
      <c r="M75" s="121">
        <f>+SUM(N75:Q75)</f>
        <v>303019</v>
      </c>
      <c r="N75" s="121">
        <v>77186</v>
      </c>
      <c r="O75" s="121">
        <v>0</v>
      </c>
      <c r="P75" s="121">
        <v>202216</v>
      </c>
      <c r="Q75" s="121">
        <v>23617</v>
      </c>
      <c r="R75" s="121">
        <f>+SUM(S75:U75)</f>
        <v>192698</v>
      </c>
      <c r="S75" s="121">
        <v>0</v>
      </c>
      <c r="T75" s="121">
        <v>168280</v>
      </c>
      <c r="U75" s="121">
        <v>24418</v>
      </c>
      <c r="V75" s="121">
        <v>0</v>
      </c>
      <c r="W75" s="121">
        <f>+SUM(X75:AA75)</f>
        <v>607298</v>
      </c>
      <c r="X75" s="121">
        <v>192270</v>
      </c>
      <c r="Y75" s="121">
        <v>328865</v>
      </c>
      <c r="Z75" s="121">
        <v>11017</v>
      </c>
      <c r="AA75" s="121">
        <v>75146</v>
      </c>
      <c r="AB75" s="121">
        <v>0</v>
      </c>
      <c r="AC75" s="121">
        <v>0</v>
      </c>
      <c r="AD75" s="121">
        <v>191046</v>
      </c>
      <c r="AE75" s="121">
        <f>+SUM(D75,L75,AD75)</f>
        <v>1632512</v>
      </c>
      <c r="AF75" s="121">
        <f>+SUM(AG75,AL75)</f>
        <v>80216</v>
      </c>
      <c r="AG75" s="121">
        <f>+SUM(AH75:AK75)</f>
        <v>80216</v>
      </c>
      <c r="AH75" s="121">
        <v>0</v>
      </c>
      <c r="AI75" s="121">
        <v>80216</v>
      </c>
      <c r="AJ75" s="121">
        <v>0</v>
      </c>
      <c r="AK75" s="121">
        <v>0</v>
      </c>
      <c r="AL75" s="121">
        <v>0</v>
      </c>
      <c r="AM75" s="121">
        <v>0</v>
      </c>
      <c r="AN75" s="121">
        <f>+SUM(AO75,AT75,AX75,AY75,BE75)</f>
        <v>199878</v>
      </c>
      <c r="AO75" s="121">
        <f>+SUM(AP75:AS75)</f>
        <v>49171</v>
      </c>
      <c r="AP75" s="121">
        <v>8195</v>
      </c>
      <c r="AQ75" s="121">
        <v>0</v>
      </c>
      <c r="AR75" s="121">
        <v>40976</v>
      </c>
      <c r="AS75" s="121">
        <v>0</v>
      </c>
      <c r="AT75" s="121">
        <f>+SUM(AU75:AW75)</f>
        <v>61325</v>
      </c>
      <c r="AU75" s="121">
        <v>0</v>
      </c>
      <c r="AV75" s="121">
        <v>61325</v>
      </c>
      <c r="AW75" s="121">
        <v>0</v>
      </c>
      <c r="AX75" s="121">
        <v>0</v>
      </c>
      <c r="AY75" s="121">
        <f>+SUM(AZ75:BC75)</f>
        <v>89382</v>
      </c>
      <c r="AZ75" s="121">
        <v>58724</v>
      </c>
      <c r="BA75" s="121">
        <v>28866</v>
      </c>
      <c r="BB75" s="121">
        <v>0</v>
      </c>
      <c r="BC75" s="121">
        <v>1792</v>
      </c>
      <c r="BD75" s="121">
        <v>0</v>
      </c>
      <c r="BE75" s="121">
        <v>0</v>
      </c>
      <c r="BF75" s="121">
        <v>16316</v>
      </c>
      <c r="BG75" s="121">
        <f>+SUM(BF75,AN75,AF75)</f>
        <v>296410</v>
      </c>
      <c r="BH75" s="121">
        <f>SUM(D75,AF75)</f>
        <v>418667</v>
      </c>
      <c r="BI75" s="121">
        <f>SUM(E75,AG75)</f>
        <v>418667</v>
      </c>
      <c r="BJ75" s="121">
        <f>SUM(F75,AH75)</f>
        <v>0</v>
      </c>
      <c r="BK75" s="121">
        <f>SUM(G75,AI75)</f>
        <v>390660</v>
      </c>
      <c r="BL75" s="121">
        <f>SUM(H75,AJ75)</f>
        <v>26846</v>
      </c>
      <c r="BM75" s="121">
        <f>SUM(I75,AK75)</f>
        <v>1161</v>
      </c>
      <c r="BN75" s="121">
        <f>SUM(J75,AL75)</f>
        <v>0</v>
      </c>
      <c r="BO75" s="121">
        <f>SUM(K75,AM75)</f>
        <v>0</v>
      </c>
      <c r="BP75" s="121">
        <f>SUM(L75,AN75)</f>
        <v>1302893</v>
      </c>
      <c r="BQ75" s="121">
        <f>SUM(M75,AO75)</f>
        <v>352190</v>
      </c>
      <c r="BR75" s="121">
        <f>SUM(N75,AP75)</f>
        <v>85381</v>
      </c>
      <c r="BS75" s="121">
        <f>SUM(O75,AQ75)</f>
        <v>0</v>
      </c>
      <c r="BT75" s="121">
        <f>SUM(P75,AR75)</f>
        <v>243192</v>
      </c>
      <c r="BU75" s="121">
        <f>SUM(Q75,AS75)</f>
        <v>23617</v>
      </c>
      <c r="BV75" s="121">
        <f>SUM(R75,AT75)</f>
        <v>254023</v>
      </c>
      <c r="BW75" s="121">
        <f>SUM(S75,AU75)</f>
        <v>0</v>
      </c>
      <c r="BX75" s="121">
        <f>SUM(T75,AV75)</f>
        <v>229605</v>
      </c>
      <c r="BY75" s="121">
        <f>SUM(U75,AW75)</f>
        <v>24418</v>
      </c>
      <c r="BZ75" s="121">
        <f>SUM(V75,AX75)</f>
        <v>0</v>
      </c>
      <c r="CA75" s="121">
        <f>SUM(W75,AY75)</f>
        <v>696680</v>
      </c>
      <c r="CB75" s="121">
        <f>SUM(X75,AZ75)</f>
        <v>250994</v>
      </c>
      <c r="CC75" s="121">
        <f>SUM(Y75,BA75)</f>
        <v>357731</v>
      </c>
      <c r="CD75" s="121">
        <f>SUM(Z75,BB75)</f>
        <v>11017</v>
      </c>
      <c r="CE75" s="121">
        <f>SUM(AA75,BC75)</f>
        <v>76938</v>
      </c>
      <c r="CF75" s="121">
        <f>SUM(AB75,BD75)</f>
        <v>0</v>
      </c>
      <c r="CG75" s="121">
        <f>SUM(AC75,BE75)</f>
        <v>0</v>
      </c>
      <c r="CH75" s="121">
        <f>SUM(AD75,BF75)</f>
        <v>207362</v>
      </c>
      <c r="CI75" s="121">
        <f>SUM(AE75,BG75)</f>
        <v>1928922</v>
      </c>
    </row>
    <row r="76" spans="1:87" s="136" customFormat="1" ht="13.5" customHeight="1" x14ac:dyDescent="0.15">
      <c r="A76" s="119" t="s">
        <v>14</v>
      </c>
      <c r="B76" s="120" t="s">
        <v>329</v>
      </c>
      <c r="C76" s="119" t="s">
        <v>367</v>
      </c>
      <c r="D76" s="121">
        <f>+SUM(E76,J76)</f>
        <v>6085357</v>
      </c>
      <c r="E76" s="121">
        <f>+SUM(F76:I76)</f>
        <v>6067983</v>
      </c>
      <c r="F76" s="121">
        <v>0</v>
      </c>
      <c r="G76" s="121">
        <v>5205858</v>
      </c>
      <c r="H76" s="121">
        <v>862125</v>
      </c>
      <c r="I76" s="121">
        <v>0</v>
      </c>
      <c r="J76" s="121">
        <v>17374</v>
      </c>
      <c r="K76" s="121">
        <v>0</v>
      </c>
      <c r="L76" s="121">
        <f>+SUM(M76,R76,V76,W76,AC76)</f>
        <v>0</v>
      </c>
      <c r="M76" s="121">
        <f>+SUM(N76:Q76)</f>
        <v>0</v>
      </c>
      <c r="N76" s="121">
        <v>0</v>
      </c>
      <c r="O76" s="121">
        <v>0</v>
      </c>
      <c r="P76" s="121">
        <v>0</v>
      </c>
      <c r="Q76" s="121">
        <v>0</v>
      </c>
      <c r="R76" s="121">
        <f>+SUM(S76:U76)</f>
        <v>0</v>
      </c>
      <c r="S76" s="121">
        <v>0</v>
      </c>
      <c r="T76" s="121">
        <v>0</v>
      </c>
      <c r="U76" s="121">
        <v>0</v>
      </c>
      <c r="V76" s="121">
        <v>0</v>
      </c>
      <c r="W76" s="121">
        <f>+SUM(X76:AA76)</f>
        <v>0</v>
      </c>
      <c r="X76" s="121">
        <v>0</v>
      </c>
      <c r="Y76" s="121">
        <v>0</v>
      </c>
      <c r="Z76" s="121">
        <v>0</v>
      </c>
      <c r="AA76" s="121">
        <v>0</v>
      </c>
      <c r="AB76" s="121">
        <v>0</v>
      </c>
      <c r="AC76" s="121">
        <v>0</v>
      </c>
      <c r="AD76" s="121">
        <v>0</v>
      </c>
      <c r="AE76" s="121">
        <f>+SUM(D76,L76,AD76)</f>
        <v>6085357</v>
      </c>
      <c r="AF76" s="121">
        <f>+SUM(AG76,AL76)</f>
        <v>0</v>
      </c>
      <c r="AG76" s="121">
        <f>+SUM(AH76:AK76)</f>
        <v>0</v>
      </c>
      <c r="AH76" s="121">
        <v>0</v>
      </c>
      <c r="AI76" s="121">
        <v>0</v>
      </c>
      <c r="AJ76" s="121">
        <v>0</v>
      </c>
      <c r="AK76" s="121">
        <v>0</v>
      </c>
      <c r="AL76" s="121">
        <v>0</v>
      </c>
      <c r="AM76" s="121">
        <v>0</v>
      </c>
      <c r="AN76" s="121">
        <f>+SUM(AO76,AT76,AX76,AY76,BE76)</f>
        <v>0</v>
      </c>
      <c r="AO76" s="121">
        <f>+SUM(AP76:AS76)</f>
        <v>0</v>
      </c>
      <c r="AP76" s="121">
        <v>0</v>
      </c>
      <c r="AQ76" s="121">
        <v>0</v>
      </c>
      <c r="AR76" s="121">
        <v>0</v>
      </c>
      <c r="AS76" s="121">
        <v>0</v>
      </c>
      <c r="AT76" s="121">
        <f>+SUM(AU76:AW76)</f>
        <v>0</v>
      </c>
      <c r="AU76" s="121">
        <v>0</v>
      </c>
      <c r="AV76" s="121">
        <v>0</v>
      </c>
      <c r="AW76" s="121">
        <v>0</v>
      </c>
      <c r="AX76" s="121">
        <v>0</v>
      </c>
      <c r="AY76" s="121">
        <f>+SUM(AZ76:BC76)</f>
        <v>0</v>
      </c>
      <c r="AZ76" s="121">
        <v>0</v>
      </c>
      <c r="BA76" s="121">
        <v>0</v>
      </c>
      <c r="BB76" s="121">
        <v>0</v>
      </c>
      <c r="BC76" s="121">
        <v>0</v>
      </c>
      <c r="BD76" s="121">
        <v>0</v>
      </c>
      <c r="BE76" s="121">
        <v>0</v>
      </c>
      <c r="BF76" s="121">
        <v>0</v>
      </c>
      <c r="BG76" s="121">
        <f>+SUM(BF76,AN76,AF76)</f>
        <v>0</v>
      </c>
      <c r="BH76" s="121">
        <f>SUM(D76,AF76)</f>
        <v>6085357</v>
      </c>
      <c r="BI76" s="121">
        <f>SUM(E76,AG76)</f>
        <v>6067983</v>
      </c>
      <c r="BJ76" s="121">
        <f>SUM(F76,AH76)</f>
        <v>0</v>
      </c>
      <c r="BK76" s="121">
        <f>SUM(G76,AI76)</f>
        <v>5205858</v>
      </c>
      <c r="BL76" s="121">
        <f>SUM(H76,AJ76)</f>
        <v>862125</v>
      </c>
      <c r="BM76" s="121">
        <f>SUM(I76,AK76)</f>
        <v>0</v>
      </c>
      <c r="BN76" s="121">
        <f>SUM(J76,AL76)</f>
        <v>17374</v>
      </c>
      <c r="BO76" s="121">
        <f>SUM(K76,AM76)</f>
        <v>0</v>
      </c>
      <c r="BP76" s="121">
        <f>SUM(L76,AN76)</f>
        <v>0</v>
      </c>
      <c r="BQ76" s="121">
        <f>SUM(M76,AO76)</f>
        <v>0</v>
      </c>
      <c r="BR76" s="121">
        <f>SUM(N76,AP76)</f>
        <v>0</v>
      </c>
      <c r="BS76" s="121">
        <f>SUM(O76,AQ76)</f>
        <v>0</v>
      </c>
      <c r="BT76" s="121">
        <f>SUM(P76,AR76)</f>
        <v>0</v>
      </c>
      <c r="BU76" s="121">
        <f>SUM(Q76,AS76)</f>
        <v>0</v>
      </c>
      <c r="BV76" s="121">
        <f>SUM(R76,AT76)</f>
        <v>0</v>
      </c>
      <c r="BW76" s="121">
        <f>SUM(S76,AU76)</f>
        <v>0</v>
      </c>
      <c r="BX76" s="121">
        <f>SUM(T76,AV76)</f>
        <v>0</v>
      </c>
      <c r="BY76" s="121">
        <f>SUM(U76,AW76)</f>
        <v>0</v>
      </c>
      <c r="BZ76" s="121">
        <f>SUM(V76,AX76)</f>
        <v>0</v>
      </c>
      <c r="CA76" s="121">
        <f>SUM(W76,AY76)</f>
        <v>0</v>
      </c>
      <c r="CB76" s="121">
        <f>SUM(X76,AZ76)</f>
        <v>0</v>
      </c>
      <c r="CC76" s="121">
        <f>SUM(Y76,BA76)</f>
        <v>0</v>
      </c>
      <c r="CD76" s="121">
        <f>SUM(Z76,BB76)</f>
        <v>0</v>
      </c>
      <c r="CE76" s="121">
        <f>SUM(AA76,BC76)</f>
        <v>0</v>
      </c>
      <c r="CF76" s="121">
        <f>SUM(AB76,BD76)</f>
        <v>0</v>
      </c>
      <c r="CG76" s="121">
        <f>SUM(AC76,BE76)</f>
        <v>0</v>
      </c>
      <c r="CH76" s="121">
        <f>SUM(AD76,BF76)</f>
        <v>0</v>
      </c>
      <c r="CI76" s="121">
        <f>SUM(AE76,BG76)</f>
        <v>6085357</v>
      </c>
    </row>
    <row r="77" spans="1:87" s="136" customFormat="1" ht="13.5" customHeight="1" x14ac:dyDescent="0.15">
      <c r="A77" s="119" t="s">
        <v>14</v>
      </c>
      <c r="B77" s="120" t="s">
        <v>402</v>
      </c>
      <c r="C77" s="119" t="s">
        <v>403</v>
      </c>
      <c r="D77" s="121">
        <f>+SUM(E77,J77)</f>
        <v>983</v>
      </c>
      <c r="E77" s="121">
        <f>+SUM(F77:I77)</f>
        <v>983</v>
      </c>
      <c r="F77" s="121">
        <v>0</v>
      </c>
      <c r="G77" s="121">
        <v>0</v>
      </c>
      <c r="H77" s="121">
        <v>983</v>
      </c>
      <c r="I77" s="121">
        <v>0</v>
      </c>
      <c r="J77" s="121">
        <v>0</v>
      </c>
      <c r="K77" s="121">
        <v>0</v>
      </c>
      <c r="L77" s="121">
        <f>+SUM(M77,R77,V77,W77,AC77)</f>
        <v>1850049</v>
      </c>
      <c r="M77" s="121">
        <f>+SUM(N77:Q77)</f>
        <v>146181</v>
      </c>
      <c r="N77" s="121">
        <v>146181</v>
      </c>
      <c r="O77" s="121">
        <v>0</v>
      </c>
      <c r="P77" s="121">
        <v>0</v>
      </c>
      <c r="Q77" s="121">
        <v>0</v>
      </c>
      <c r="R77" s="121">
        <f>+SUM(S77:U77)</f>
        <v>466247</v>
      </c>
      <c r="S77" s="121">
        <v>959</v>
      </c>
      <c r="T77" s="121">
        <v>448158</v>
      </c>
      <c r="U77" s="121">
        <v>17130</v>
      </c>
      <c r="V77" s="121">
        <v>0</v>
      </c>
      <c r="W77" s="121">
        <f>+SUM(X77:AA77)</f>
        <v>1237621</v>
      </c>
      <c r="X77" s="121">
        <v>647892</v>
      </c>
      <c r="Y77" s="121">
        <v>545705</v>
      </c>
      <c r="Z77" s="121">
        <v>44024</v>
      </c>
      <c r="AA77" s="121">
        <v>0</v>
      </c>
      <c r="AB77" s="121">
        <v>0</v>
      </c>
      <c r="AC77" s="121">
        <v>0</v>
      </c>
      <c r="AD77" s="121">
        <v>0</v>
      </c>
      <c r="AE77" s="121">
        <f>+SUM(D77,L77,AD77)</f>
        <v>1851032</v>
      </c>
      <c r="AF77" s="121">
        <f>+SUM(AG77,AL77)</f>
        <v>0</v>
      </c>
      <c r="AG77" s="121">
        <f>+SUM(AH77:AK77)</f>
        <v>0</v>
      </c>
      <c r="AH77" s="121">
        <v>0</v>
      </c>
      <c r="AI77" s="121">
        <v>0</v>
      </c>
      <c r="AJ77" s="121">
        <v>0</v>
      </c>
      <c r="AK77" s="121">
        <v>0</v>
      </c>
      <c r="AL77" s="121">
        <v>0</v>
      </c>
      <c r="AM77" s="121">
        <v>0</v>
      </c>
      <c r="AN77" s="121">
        <f>+SUM(AO77,AT77,AX77,AY77,BE77)</f>
        <v>0</v>
      </c>
      <c r="AO77" s="121">
        <f>+SUM(AP77:AS77)</f>
        <v>0</v>
      </c>
      <c r="AP77" s="121">
        <v>0</v>
      </c>
      <c r="AQ77" s="121">
        <v>0</v>
      </c>
      <c r="AR77" s="121">
        <v>0</v>
      </c>
      <c r="AS77" s="121">
        <v>0</v>
      </c>
      <c r="AT77" s="121">
        <f>+SUM(AU77:AW77)</f>
        <v>0</v>
      </c>
      <c r="AU77" s="121">
        <v>0</v>
      </c>
      <c r="AV77" s="121">
        <v>0</v>
      </c>
      <c r="AW77" s="121">
        <v>0</v>
      </c>
      <c r="AX77" s="121">
        <v>0</v>
      </c>
      <c r="AY77" s="121">
        <f>+SUM(AZ77:BC77)</f>
        <v>0</v>
      </c>
      <c r="AZ77" s="121">
        <v>0</v>
      </c>
      <c r="BA77" s="121">
        <v>0</v>
      </c>
      <c r="BB77" s="121">
        <v>0</v>
      </c>
      <c r="BC77" s="121">
        <v>0</v>
      </c>
      <c r="BD77" s="121">
        <v>0</v>
      </c>
      <c r="BE77" s="121">
        <v>0</v>
      </c>
      <c r="BF77" s="121">
        <v>0</v>
      </c>
      <c r="BG77" s="121">
        <f>+SUM(BF77,AN77,AF77)</f>
        <v>0</v>
      </c>
      <c r="BH77" s="121">
        <f>SUM(D77,AF77)</f>
        <v>983</v>
      </c>
      <c r="BI77" s="121">
        <f>SUM(E77,AG77)</f>
        <v>983</v>
      </c>
      <c r="BJ77" s="121">
        <f>SUM(F77,AH77)</f>
        <v>0</v>
      </c>
      <c r="BK77" s="121">
        <f>SUM(G77,AI77)</f>
        <v>0</v>
      </c>
      <c r="BL77" s="121">
        <f>SUM(H77,AJ77)</f>
        <v>983</v>
      </c>
      <c r="BM77" s="121">
        <f>SUM(I77,AK77)</f>
        <v>0</v>
      </c>
      <c r="BN77" s="121">
        <f>SUM(J77,AL77)</f>
        <v>0</v>
      </c>
      <c r="BO77" s="121">
        <f>SUM(K77,AM77)</f>
        <v>0</v>
      </c>
      <c r="BP77" s="121">
        <f>SUM(L77,AN77)</f>
        <v>1850049</v>
      </c>
      <c r="BQ77" s="121">
        <f>SUM(M77,AO77)</f>
        <v>146181</v>
      </c>
      <c r="BR77" s="121">
        <f>SUM(N77,AP77)</f>
        <v>146181</v>
      </c>
      <c r="BS77" s="121">
        <f>SUM(O77,AQ77)</f>
        <v>0</v>
      </c>
      <c r="BT77" s="121">
        <f>SUM(P77,AR77)</f>
        <v>0</v>
      </c>
      <c r="BU77" s="121">
        <f>SUM(Q77,AS77)</f>
        <v>0</v>
      </c>
      <c r="BV77" s="121">
        <f>SUM(R77,AT77)</f>
        <v>466247</v>
      </c>
      <c r="BW77" s="121">
        <f>SUM(S77,AU77)</f>
        <v>959</v>
      </c>
      <c r="BX77" s="121">
        <f>SUM(T77,AV77)</f>
        <v>448158</v>
      </c>
      <c r="BY77" s="121">
        <f>SUM(U77,AW77)</f>
        <v>17130</v>
      </c>
      <c r="BZ77" s="121">
        <f>SUM(V77,AX77)</f>
        <v>0</v>
      </c>
      <c r="CA77" s="121">
        <f>SUM(W77,AY77)</f>
        <v>1237621</v>
      </c>
      <c r="CB77" s="121">
        <f>SUM(X77,AZ77)</f>
        <v>647892</v>
      </c>
      <c r="CC77" s="121">
        <f>SUM(Y77,BA77)</f>
        <v>545705</v>
      </c>
      <c r="CD77" s="121">
        <f>SUM(Z77,BB77)</f>
        <v>44024</v>
      </c>
      <c r="CE77" s="121">
        <f>SUM(AA77,BC77)</f>
        <v>0</v>
      </c>
      <c r="CF77" s="121">
        <f>SUM(AB77,BD77)</f>
        <v>0</v>
      </c>
      <c r="CG77" s="121">
        <f>SUM(AC77,BE77)</f>
        <v>0</v>
      </c>
      <c r="CH77" s="121">
        <f>SUM(AD77,BF77)</f>
        <v>0</v>
      </c>
      <c r="CI77" s="121">
        <f>SUM(AE77,BG77)</f>
        <v>1851032</v>
      </c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77">
    <sortCondition ref="A8:A77"/>
    <sortCondition ref="B8:B77"/>
    <sortCondition ref="C8:C77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&amp;L廃棄物処理事業経費（市区町村及び一部事務組合・広域連合の合計）【歳出】（令和1年度実績）</oddHeader>
  </headerFooter>
  <colBreaks count="2" manualBreakCount="2">
    <brk id="39" min="1" max="76" man="1"/>
    <brk id="67" min="1" max="7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4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5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5"/>
      <c r="B4" s="157"/>
      <c r="C4" s="167"/>
      <c r="D4" s="108" t="s">
        <v>308</v>
      </c>
      <c r="E4" s="101"/>
      <c r="F4" s="107"/>
      <c r="G4" s="108" t="s">
        <v>309</v>
      </c>
      <c r="H4" s="101"/>
      <c r="I4" s="107"/>
      <c r="J4" s="164" t="s">
        <v>316</v>
      </c>
      <c r="K4" s="166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4" t="s">
        <v>316</v>
      </c>
      <c r="S4" s="166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4" t="s">
        <v>316</v>
      </c>
      <c r="AA4" s="166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4" t="s">
        <v>316</v>
      </c>
      <c r="AI4" s="166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4" t="s">
        <v>316</v>
      </c>
      <c r="AQ4" s="166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4" t="s">
        <v>316</v>
      </c>
      <c r="AY4" s="166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5"/>
      <c r="B5" s="157"/>
      <c r="C5" s="167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5"/>
      <c r="K5" s="167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5"/>
      <c r="S5" s="167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5"/>
      <c r="AA5" s="167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5"/>
      <c r="AI5" s="167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5"/>
      <c r="AQ5" s="167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5"/>
      <c r="AY5" s="167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5"/>
      <c r="B6" s="157"/>
      <c r="C6" s="167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5"/>
      <c r="K6" s="167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5"/>
      <c r="S6" s="167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5"/>
      <c r="AA6" s="167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5"/>
      <c r="AI6" s="167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5"/>
      <c r="AQ6" s="167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5"/>
      <c r="AY6" s="167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千葉県</v>
      </c>
      <c r="B7" s="139" t="str">
        <f>'廃棄物事業経費（市町村）'!B7</f>
        <v>12000</v>
      </c>
      <c r="C7" s="138" t="s">
        <v>279</v>
      </c>
      <c r="D7" s="140">
        <f>SUM(L7,T7,AB7,AJ7,AR7,AZ7)</f>
        <v>4195156</v>
      </c>
      <c r="E7" s="140">
        <f>SUM(M7,U7,AC7,AK7,AS7,BA7)</f>
        <v>7793111</v>
      </c>
      <c r="F7" s="140">
        <f>SUM(D7:E7)</f>
        <v>11988267</v>
      </c>
      <c r="G7" s="140">
        <f>SUM(O7,W7,AE7,AM7,AU7,BC7)</f>
        <v>5956</v>
      </c>
      <c r="H7" s="140">
        <f>SUM(P7,X7,AF7,AN7,AV7,BD7)</f>
        <v>1454559</v>
      </c>
      <c r="I7" s="140">
        <f>SUM(G7:H7)</f>
        <v>1460515</v>
      </c>
      <c r="J7" s="141">
        <f>COUNTIF(J$8:J$207,"&lt;&gt;")</f>
        <v>37</v>
      </c>
      <c r="K7" s="141">
        <f>COUNTIF(K$8:K$207,"&lt;&gt;")</f>
        <v>37</v>
      </c>
      <c r="L7" s="140">
        <f>SUM(L$8:L$207)</f>
        <v>1880260</v>
      </c>
      <c r="M7" s="140">
        <f>SUM(M$8:M$207)</f>
        <v>6788026</v>
      </c>
      <c r="N7" s="140">
        <f>IF(AND(L7&lt;&gt;"",M7&lt;&gt;""),SUM(L7:M7),"")</f>
        <v>8668286</v>
      </c>
      <c r="O7" s="140">
        <f>SUM(O$8:O$207)</f>
        <v>5956</v>
      </c>
      <c r="P7" s="140">
        <f>SUM(P$8:P$207)</f>
        <v>1037706</v>
      </c>
      <c r="Q7" s="140">
        <f>IF(AND(O7&lt;&gt;"",P7&lt;&gt;""),SUM(O7:P7),"")</f>
        <v>1043662</v>
      </c>
      <c r="R7" s="141">
        <f>COUNTIF(R$8:R$207,"&lt;&gt;")</f>
        <v>16</v>
      </c>
      <c r="S7" s="141">
        <f>COUNTIF(S$8:S$207,"&lt;&gt;")</f>
        <v>16</v>
      </c>
      <c r="T7" s="140">
        <f>SUM(T$8:T$207)</f>
        <v>1459010</v>
      </c>
      <c r="U7" s="140">
        <f>SUM(U$8:U$207)</f>
        <v>697291</v>
      </c>
      <c r="V7" s="140">
        <f>IF(AND(T7&lt;&gt;"",U7&lt;&gt;""),SUM(T7:U7),"")</f>
        <v>2156301</v>
      </c>
      <c r="W7" s="140">
        <f>SUM(W$8:W$207)</f>
        <v>0</v>
      </c>
      <c r="X7" s="140">
        <f>SUM(X$8:X$207)</f>
        <v>381252</v>
      </c>
      <c r="Y7" s="140">
        <f>IF(AND(W7&lt;&gt;"",X7&lt;&gt;""),SUM(W7:X7),"")</f>
        <v>381252</v>
      </c>
      <c r="Z7" s="141">
        <f>COUNTIF(Z$8:Z$207,"&lt;&gt;")</f>
        <v>3</v>
      </c>
      <c r="AA7" s="141">
        <f>COUNTIF(AA$8:AA$207,"&lt;&gt;")</f>
        <v>3</v>
      </c>
      <c r="AB7" s="140">
        <f>SUM(AB$8:AB$207)</f>
        <v>855886</v>
      </c>
      <c r="AC7" s="140">
        <f>SUM(AC$8:AC$207)</f>
        <v>307794</v>
      </c>
      <c r="AD7" s="140">
        <f>IF(AND(AB7&lt;&gt;"",AC7&lt;&gt;""),SUM(AB7:AC7),"")</f>
        <v>1163680</v>
      </c>
      <c r="AE7" s="140">
        <f>SUM(AE$8:AE$207)</f>
        <v>0</v>
      </c>
      <c r="AF7" s="140">
        <f>SUM(AF$8:AF$207)</f>
        <v>11720</v>
      </c>
      <c r="AG7" s="140">
        <f>IF(AND(AE7&lt;&gt;"",AF7&lt;&gt;""),SUM(AE7:AF7),"")</f>
        <v>11720</v>
      </c>
      <c r="AH7" s="141">
        <f>COUNTIF(AH$8:AH$207,"&lt;&gt;")</f>
        <v>1</v>
      </c>
      <c r="AI7" s="141">
        <f>COUNTIF(AI$8:AI$207,"&lt;&gt;")</f>
        <v>1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23881</v>
      </c>
      <c r="AO7" s="140">
        <f>IF(AND(AM7&lt;&gt;"",AN7&lt;&gt;""),SUM(AM7:AN7),"")</f>
        <v>23881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14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14</v>
      </c>
      <c r="B9" s="120" t="s">
        <v>327</v>
      </c>
      <c r="C9" s="119" t="s">
        <v>328</v>
      </c>
      <c r="D9" s="121">
        <f>SUM(L9,T9,AB9,AJ9,AR9,AZ9)</f>
        <v>1494845</v>
      </c>
      <c r="E9" s="121">
        <f>SUM(M9,U9,AC9,AK9,AS9,BA9)</f>
        <v>0</v>
      </c>
      <c r="F9" s="121">
        <f>SUM(D9:E9)</f>
        <v>1494845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 t="s">
        <v>329</v>
      </c>
      <c r="K9" s="119" t="s">
        <v>330</v>
      </c>
      <c r="L9" s="121">
        <v>1494845</v>
      </c>
      <c r="M9" s="121">
        <v>0</v>
      </c>
      <c r="N9" s="121">
        <f>IF(AND(L9&lt;&gt;"",M9&lt;&gt;""),SUM(L9:M9),"")</f>
        <v>1494845</v>
      </c>
      <c r="O9" s="121">
        <v>0</v>
      </c>
      <c r="P9" s="121">
        <v>0</v>
      </c>
      <c r="Q9" s="121">
        <f>IF(AND(O9&lt;&gt;"",P9&lt;&gt;""),SUM(O9:P9),"")</f>
        <v>0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14</v>
      </c>
      <c r="B10" s="120" t="s">
        <v>331</v>
      </c>
      <c r="C10" s="119" t="s">
        <v>332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14</v>
      </c>
      <c r="B11" s="120" t="s">
        <v>333</v>
      </c>
      <c r="C11" s="119" t="s">
        <v>334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14</v>
      </c>
      <c r="B12" s="120" t="s">
        <v>335</v>
      </c>
      <c r="C12" s="119" t="s">
        <v>336</v>
      </c>
      <c r="D12" s="121">
        <f>SUM(L12,T12,AB12,AJ12,AR12,AZ12)</f>
        <v>0</v>
      </c>
      <c r="E12" s="121">
        <f>SUM(M12,U12,AC12,AK12,AS12,BA12)</f>
        <v>56220</v>
      </c>
      <c r="F12" s="121">
        <f>SUM(D12:E12)</f>
        <v>56220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 t="s">
        <v>337</v>
      </c>
      <c r="K12" s="119" t="s">
        <v>338</v>
      </c>
      <c r="L12" s="121">
        <v>0</v>
      </c>
      <c r="M12" s="121">
        <v>56220</v>
      </c>
      <c r="N12" s="121">
        <f>IF(AND(L12&lt;&gt;"",M12&lt;&gt;""),SUM(L12:M12),"")</f>
        <v>56220</v>
      </c>
      <c r="O12" s="121">
        <v>0</v>
      </c>
      <c r="P12" s="121">
        <v>0</v>
      </c>
      <c r="Q12" s="121">
        <f>IF(AND(O12&lt;&gt;"",P12&lt;&gt;""),SUM(O12:P12),"")</f>
        <v>0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14</v>
      </c>
      <c r="B13" s="120" t="s">
        <v>339</v>
      </c>
      <c r="C13" s="119" t="s">
        <v>340</v>
      </c>
      <c r="D13" s="121">
        <f>SUM(L13,T13,AB13,AJ13,AR13,AZ13)</f>
        <v>0</v>
      </c>
      <c r="E13" s="121">
        <f>SUM(M13,U13,AC13,AK13,AS13,BA13)</f>
        <v>0</v>
      </c>
      <c r="F13" s="121">
        <f>SUM(D13:E13)</f>
        <v>0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/>
      <c r="K13" s="119"/>
      <c r="L13" s="121"/>
      <c r="M13" s="121"/>
      <c r="N13" s="121" t="str">
        <f>IF(AND(L13&lt;&gt;"",M13&lt;&gt;""),SUM(L13:M13),"")</f>
        <v/>
      </c>
      <c r="O13" s="121"/>
      <c r="P13" s="121"/>
      <c r="Q13" s="121" t="str">
        <f>IF(AND(O13&lt;&gt;"",P13&lt;&gt;""),SUM(O13:P13),"")</f>
        <v/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14</v>
      </c>
      <c r="B14" s="120" t="s">
        <v>341</v>
      </c>
      <c r="C14" s="119" t="s">
        <v>342</v>
      </c>
      <c r="D14" s="121">
        <f>SUM(L14,T14,AB14,AJ14,AR14,AZ14)</f>
        <v>0</v>
      </c>
      <c r="E14" s="121">
        <f>SUM(M14,U14,AC14,AK14,AS14,BA14)</f>
        <v>0</v>
      </c>
      <c r="F14" s="121">
        <f>SUM(D14:E14)</f>
        <v>0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/>
      <c r="K14" s="119"/>
      <c r="L14" s="121"/>
      <c r="M14" s="121"/>
      <c r="N14" s="121" t="str">
        <f>IF(AND(L14&lt;&gt;"",M14&lt;&gt;""),SUM(L14:M14),"")</f>
        <v/>
      </c>
      <c r="O14" s="121"/>
      <c r="P14" s="121"/>
      <c r="Q14" s="121" t="str">
        <f>IF(AND(O14&lt;&gt;"",P14&lt;&gt;""),SUM(O14:P14),"")</f>
        <v/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14</v>
      </c>
      <c r="B15" s="120" t="s">
        <v>343</v>
      </c>
      <c r="C15" s="119" t="s">
        <v>344</v>
      </c>
      <c r="D15" s="121">
        <f>SUM(L15,T15,AB15,AJ15,AR15,AZ15)</f>
        <v>0</v>
      </c>
      <c r="E15" s="121">
        <f>SUM(M15,U15,AC15,AK15,AS15,BA15)</f>
        <v>0</v>
      </c>
      <c r="F15" s="121">
        <f>SUM(D15:E15)</f>
        <v>0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/>
      <c r="K15" s="119"/>
      <c r="L15" s="121"/>
      <c r="M15" s="121"/>
      <c r="N15" s="121" t="str">
        <f>IF(AND(L15&lt;&gt;"",M15&lt;&gt;""),SUM(L15:M15),"")</f>
        <v/>
      </c>
      <c r="O15" s="121"/>
      <c r="P15" s="121"/>
      <c r="Q15" s="121" t="str">
        <f>IF(AND(O15&lt;&gt;"",P15&lt;&gt;""),SUM(O15:P15),"")</f>
        <v/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14</v>
      </c>
      <c r="B16" s="120" t="s">
        <v>345</v>
      </c>
      <c r="C16" s="119" t="s">
        <v>346</v>
      </c>
      <c r="D16" s="121">
        <f>SUM(L16,T16,AB16,AJ16,AR16,AZ16)</f>
        <v>53695</v>
      </c>
      <c r="E16" s="121">
        <f>SUM(M16,U16,AC16,AK16,AS16,BA16)</f>
        <v>516692</v>
      </c>
      <c r="F16" s="121">
        <f>SUM(D16:E16)</f>
        <v>570387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 t="s">
        <v>347</v>
      </c>
      <c r="K16" s="119" t="s">
        <v>348</v>
      </c>
      <c r="L16" s="121">
        <v>53695</v>
      </c>
      <c r="M16" s="121">
        <v>516692</v>
      </c>
      <c r="N16" s="121">
        <f>IF(AND(L16&lt;&gt;"",M16&lt;&gt;""),SUM(L16:M16),"")</f>
        <v>570387</v>
      </c>
      <c r="O16" s="121">
        <v>0</v>
      </c>
      <c r="P16" s="121">
        <v>0</v>
      </c>
      <c r="Q16" s="121">
        <f>IF(AND(O16&lt;&gt;"",P16&lt;&gt;""),SUM(O16:P16),"")</f>
        <v>0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14</v>
      </c>
      <c r="B17" s="120" t="s">
        <v>349</v>
      </c>
      <c r="C17" s="119" t="s">
        <v>350</v>
      </c>
      <c r="D17" s="121">
        <f>SUM(L17,T17,AB17,AJ17,AR17,AZ17)</f>
        <v>0</v>
      </c>
      <c r="E17" s="121">
        <f>SUM(M17,U17,AC17,AK17,AS17,BA17)</f>
        <v>0</v>
      </c>
      <c r="F17" s="121">
        <f>SUM(D17:E17)</f>
        <v>0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/>
      <c r="K17" s="119"/>
      <c r="L17" s="121"/>
      <c r="M17" s="121"/>
      <c r="N17" s="121" t="str">
        <f>IF(AND(L17&lt;&gt;"",M17&lt;&gt;""),SUM(L17:M17),"")</f>
        <v/>
      </c>
      <c r="O17" s="121"/>
      <c r="P17" s="121"/>
      <c r="Q17" s="121" t="str">
        <f>IF(AND(O17&lt;&gt;"",P17&lt;&gt;""),SUM(O17:P17),"")</f>
        <v/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14</v>
      </c>
      <c r="B18" s="120" t="s">
        <v>351</v>
      </c>
      <c r="C18" s="119" t="s">
        <v>352</v>
      </c>
      <c r="D18" s="121">
        <f>SUM(L18,T18,AB18,AJ18,AR18,AZ18)</f>
        <v>0</v>
      </c>
      <c r="E18" s="121">
        <f>SUM(M18,U18,AC18,AK18,AS18,BA18)</f>
        <v>585974</v>
      </c>
      <c r="F18" s="121">
        <f>SUM(D18:E18)</f>
        <v>585974</v>
      </c>
      <c r="G18" s="121">
        <f>SUM(O18,W18,AE18,AM18,AU18,BC18)</f>
        <v>0</v>
      </c>
      <c r="H18" s="121">
        <f>SUM(P18,X18,AF18,AN18,AV18,BD18)</f>
        <v>54664</v>
      </c>
      <c r="I18" s="121">
        <f>SUM(G18:H18)</f>
        <v>54664</v>
      </c>
      <c r="J18" s="120" t="s">
        <v>353</v>
      </c>
      <c r="K18" s="119" t="s">
        <v>354</v>
      </c>
      <c r="L18" s="121">
        <v>0</v>
      </c>
      <c r="M18" s="121">
        <v>585974</v>
      </c>
      <c r="N18" s="121">
        <f>IF(AND(L18&lt;&gt;"",M18&lt;&gt;""),SUM(L18:M18),"")</f>
        <v>585974</v>
      </c>
      <c r="O18" s="121">
        <v>0</v>
      </c>
      <c r="P18" s="121">
        <v>0</v>
      </c>
      <c r="Q18" s="121">
        <f>IF(AND(O18&lt;&gt;"",P18&lt;&gt;""),SUM(O18:P18),"")</f>
        <v>0</v>
      </c>
      <c r="R18" s="120" t="s">
        <v>355</v>
      </c>
      <c r="S18" s="119" t="s">
        <v>356</v>
      </c>
      <c r="T18" s="121">
        <v>0</v>
      </c>
      <c r="U18" s="121">
        <v>0</v>
      </c>
      <c r="V18" s="121">
        <f>IF(AND(T18&lt;&gt;"",U18&lt;&gt;""),SUM(T18:U18),"")</f>
        <v>0</v>
      </c>
      <c r="W18" s="121">
        <v>0</v>
      </c>
      <c r="X18" s="121">
        <v>54664</v>
      </c>
      <c r="Y18" s="121">
        <f>IF(AND(W18&lt;&gt;"",X18&lt;&gt;""),SUM(W18:X18),"")</f>
        <v>54664</v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14</v>
      </c>
      <c r="B19" s="120" t="s">
        <v>357</v>
      </c>
      <c r="C19" s="119" t="s">
        <v>358</v>
      </c>
      <c r="D19" s="121">
        <f>SUM(L19,T19,AB19,AJ19,AR19,AZ19)</f>
        <v>0</v>
      </c>
      <c r="E19" s="121">
        <f>SUM(M19,U19,AC19,AK19,AS19,BA19)</f>
        <v>427496</v>
      </c>
      <c r="F19" s="121">
        <f>SUM(D19:E19)</f>
        <v>427496</v>
      </c>
      <c r="G19" s="121">
        <f>SUM(O19,W19,AE19,AM19,AU19,BC19)</f>
        <v>0</v>
      </c>
      <c r="H19" s="121">
        <f>SUM(P19,X19,AF19,AN19,AV19,BD19)</f>
        <v>29515</v>
      </c>
      <c r="I19" s="121">
        <f>SUM(G19:H19)</f>
        <v>29515</v>
      </c>
      <c r="J19" s="120" t="s">
        <v>359</v>
      </c>
      <c r="K19" s="119" t="s">
        <v>360</v>
      </c>
      <c r="L19" s="121">
        <v>0</v>
      </c>
      <c r="M19" s="121">
        <v>0</v>
      </c>
      <c r="N19" s="121">
        <f>IF(AND(L19&lt;&gt;"",M19&lt;&gt;""),SUM(L19:M19),"")</f>
        <v>0</v>
      </c>
      <c r="O19" s="121">
        <v>0</v>
      </c>
      <c r="P19" s="121">
        <v>29515</v>
      </c>
      <c r="Q19" s="121">
        <f>IF(AND(O19&lt;&gt;"",P19&lt;&gt;""),SUM(O19:P19),"")</f>
        <v>29515</v>
      </c>
      <c r="R19" s="120" t="s">
        <v>361</v>
      </c>
      <c r="S19" s="119" t="s">
        <v>362</v>
      </c>
      <c r="T19" s="121">
        <v>0</v>
      </c>
      <c r="U19" s="121">
        <v>427496</v>
      </c>
      <c r="V19" s="121">
        <f>IF(AND(T19&lt;&gt;"",U19&lt;&gt;""),SUM(T19:U19),"")</f>
        <v>427496</v>
      </c>
      <c r="W19" s="121">
        <v>0</v>
      </c>
      <c r="X19" s="121">
        <v>0</v>
      </c>
      <c r="Y19" s="121">
        <f>IF(AND(W19&lt;&gt;"",X19&lt;&gt;""),SUM(W19:X19),"")</f>
        <v>0</v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14</v>
      </c>
      <c r="B20" s="120" t="s">
        <v>363</v>
      </c>
      <c r="C20" s="119" t="s">
        <v>364</v>
      </c>
      <c r="D20" s="121">
        <f>SUM(L20,T20,AB20,AJ20,AR20,AZ20)</f>
        <v>1459010</v>
      </c>
      <c r="E20" s="121">
        <f>SUM(M20,U20,AC20,AK20,AS20,BA20)</f>
        <v>0</v>
      </c>
      <c r="F20" s="121">
        <f>SUM(D20:E20)</f>
        <v>1459010</v>
      </c>
      <c r="G20" s="121">
        <f>SUM(O20,W20,AE20,AM20,AU20,BC20)</f>
        <v>0</v>
      </c>
      <c r="H20" s="121">
        <f>SUM(P20,X20,AF20,AN20,AV20,BD20)</f>
        <v>119768</v>
      </c>
      <c r="I20" s="121">
        <f>SUM(G20:H20)</f>
        <v>119768</v>
      </c>
      <c r="J20" s="120" t="s">
        <v>365</v>
      </c>
      <c r="K20" s="119" t="s">
        <v>366</v>
      </c>
      <c r="L20" s="121">
        <v>0</v>
      </c>
      <c r="M20" s="121">
        <v>0</v>
      </c>
      <c r="N20" s="121">
        <f>IF(AND(L20&lt;&gt;"",M20&lt;&gt;""),SUM(L20:M20),"")</f>
        <v>0</v>
      </c>
      <c r="O20" s="121">
        <v>0</v>
      </c>
      <c r="P20" s="121">
        <v>119768</v>
      </c>
      <c r="Q20" s="121">
        <f>IF(AND(O20&lt;&gt;"",P20&lt;&gt;""),SUM(O20:P20),"")</f>
        <v>119768</v>
      </c>
      <c r="R20" s="120" t="s">
        <v>329</v>
      </c>
      <c r="S20" s="119" t="s">
        <v>367</v>
      </c>
      <c r="T20" s="121">
        <v>1459010</v>
      </c>
      <c r="U20" s="121">
        <v>0</v>
      </c>
      <c r="V20" s="121">
        <f>IF(AND(T20&lt;&gt;"",U20&lt;&gt;""),SUM(T20:U20),"")</f>
        <v>1459010</v>
      </c>
      <c r="W20" s="121">
        <v>0</v>
      </c>
      <c r="X20" s="121">
        <v>0</v>
      </c>
      <c r="Y20" s="121">
        <f>IF(AND(W20&lt;&gt;"",X20&lt;&gt;""),SUM(W20:X20),"")</f>
        <v>0</v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14</v>
      </c>
      <c r="B21" s="120" t="s">
        <v>368</v>
      </c>
      <c r="C21" s="119" t="s">
        <v>369</v>
      </c>
      <c r="D21" s="121">
        <f>SUM(L21,T21,AB21,AJ21,AR21,AZ21)</f>
        <v>0</v>
      </c>
      <c r="E21" s="121">
        <f>SUM(M21,U21,AC21,AK21,AS21,BA21)</f>
        <v>0</v>
      </c>
      <c r="F21" s="121">
        <f>SUM(D21:E21)</f>
        <v>0</v>
      </c>
      <c r="G21" s="121">
        <f>SUM(O21,W21,AE21,AM21,AU21,BC21)</f>
        <v>0</v>
      </c>
      <c r="H21" s="121">
        <f>SUM(P21,X21,AF21,AN21,AV21,BD21)</f>
        <v>0</v>
      </c>
      <c r="I21" s="121">
        <f>SUM(G21:H21)</f>
        <v>0</v>
      </c>
      <c r="J21" s="120"/>
      <c r="K21" s="119"/>
      <c r="L21" s="121"/>
      <c r="M21" s="121"/>
      <c r="N21" s="121" t="str">
        <f>IF(AND(L21&lt;&gt;"",M21&lt;&gt;""),SUM(L21:M21),"")</f>
        <v/>
      </c>
      <c r="O21" s="121"/>
      <c r="P21" s="121"/>
      <c r="Q21" s="121" t="str">
        <f>IF(AND(O21&lt;&gt;"",P21&lt;&gt;""),SUM(O21:P21),"")</f>
        <v/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14</v>
      </c>
      <c r="B22" s="120" t="s">
        <v>370</v>
      </c>
      <c r="C22" s="119" t="s">
        <v>371</v>
      </c>
      <c r="D22" s="121">
        <f>SUM(L22,T22,AB22,AJ22,AR22,AZ22)</f>
        <v>0</v>
      </c>
      <c r="E22" s="121">
        <f>SUM(M22,U22,AC22,AK22,AS22,BA22)</f>
        <v>652683</v>
      </c>
      <c r="F22" s="121">
        <f>SUM(D22:E22)</f>
        <v>652683</v>
      </c>
      <c r="G22" s="121">
        <f>SUM(O22,W22,AE22,AM22,AU22,BC22)</f>
        <v>0</v>
      </c>
      <c r="H22" s="121">
        <f>SUM(P22,X22,AF22,AN22,AV22,BD22)</f>
        <v>82126</v>
      </c>
      <c r="I22" s="121">
        <f>SUM(G22:H22)</f>
        <v>82126</v>
      </c>
      <c r="J22" s="120" t="s">
        <v>372</v>
      </c>
      <c r="K22" s="119" t="s">
        <v>373</v>
      </c>
      <c r="L22" s="121">
        <v>0</v>
      </c>
      <c r="M22" s="121">
        <v>652683</v>
      </c>
      <c r="N22" s="121">
        <f>IF(AND(L22&lt;&gt;"",M22&lt;&gt;""),SUM(L22:M22),"")</f>
        <v>652683</v>
      </c>
      <c r="O22" s="121">
        <v>0</v>
      </c>
      <c r="P22" s="121">
        <v>82126</v>
      </c>
      <c r="Q22" s="121">
        <f>IF(AND(O22&lt;&gt;"",P22&lt;&gt;""),SUM(O22:P22),"")</f>
        <v>82126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14</v>
      </c>
      <c r="B23" s="120" t="s">
        <v>374</v>
      </c>
      <c r="C23" s="119" t="s">
        <v>375</v>
      </c>
      <c r="D23" s="121">
        <f>SUM(L23,T23,AB23,AJ23,AR23,AZ23)</f>
        <v>0</v>
      </c>
      <c r="E23" s="121">
        <f>SUM(M23,U23,AC23,AK23,AS23,BA23)</f>
        <v>0</v>
      </c>
      <c r="F23" s="121">
        <f>SUM(D23:E23)</f>
        <v>0</v>
      </c>
      <c r="G23" s="121">
        <f>SUM(O23,W23,AE23,AM23,AU23,BC23)</f>
        <v>0</v>
      </c>
      <c r="H23" s="121">
        <f>SUM(P23,X23,AF23,AN23,AV23,BD23)</f>
        <v>0</v>
      </c>
      <c r="I23" s="121">
        <f>SUM(G23:H23)</f>
        <v>0</v>
      </c>
      <c r="J23" s="120"/>
      <c r="K23" s="119"/>
      <c r="L23" s="121"/>
      <c r="M23" s="121"/>
      <c r="N23" s="121" t="str">
        <f>IF(AND(L23&lt;&gt;"",M23&lt;&gt;""),SUM(L23:M23),"")</f>
        <v/>
      </c>
      <c r="O23" s="121"/>
      <c r="P23" s="121"/>
      <c r="Q23" s="121" t="str">
        <f>IF(AND(O23&lt;&gt;"",P23&lt;&gt;""),SUM(O23:P23),"")</f>
        <v/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14</v>
      </c>
      <c r="B24" s="120" t="s">
        <v>376</v>
      </c>
      <c r="C24" s="119" t="s">
        <v>377</v>
      </c>
      <c r="D24" s="121">
        <f>SUM(L24,T24,AB24,AJ24,AR24,AZ24)</f>
        <v>0</v>
      </c>
      <c r="E24" s="121">
        <f>SUM(M24,U24,AC24,AK24,AS24,BA24)</f>
        <v>0</v>
      </c>
      <c r="F24" s="121">
        <f>SUM(D24:E24)</f>
        <v>0</v>
      </c>
      <c r="G24" s="121">
        <f>SUM(O24,W24,AE24,AM24,AU24,BC24)</f>
        <v>0</v>
      </c>
      <c r="H24" s="121">
        <f>SUM(P24,X24,AF24,AN24,AV24,BD24)</f>
        <v>0</v>
      </c>
      <c r="I24" s="121">
        <f>SUM(G24:H24)</f>
        <v>0</v>
      </c>
      <c r="J24" s="120"/>
      <c r="K24" s="119"/>
      <c r="L24" s="121"/>
      <c r="M24" s="121"/>
      <c r="N24" s="121" t="str">
        <f>IF(AND(L24&lt;&gt;"",M24&lt;&gt;""),SUM(L24:M24),"")</f>
        <v/>
      </c>
      <c r="O24" s="121"/>
      <c r="P24" s="121"/>
      <c r="Q24" s="121" t="str">
        <f>IF(AND(O24&lt;&gt;"",P24&lt;&gt;""),SUM(O24:P24),"")</f>
        <v/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14</v>
      </c>
      <c r="B25" s="120" t="s">
        <v>378</v>
      </c>
      <c r="C25" s="119" t="s">
        <v>379</v>
      </c>
      <c r="D25" s="121">
        <f>SUM(L25,T25,AB25,AJ25,AR25,AZ25)</f>
        <v>0</v>
      </c>
      <c r="E25" s="121">
        <f>SUM(M25,U25,AC25,AK25,AS25,BA25)</f>
        <v>0</v>
      </c>
      <c r="F25" s="121">
        <f>SUM(D25:E25)</f>
        <v>0</v>
      </c>
      <c r="G25" s="121">
        <f>SUM(O25,W25,AE25,AM25,AU25,BC25)</f>
        <v>0</v>
      </c>
      <c r="H25" s="121">
        <f>SUM(P25,X25,AF25,AN25,AV25,BD25)</f>
        <v>0</v>
      </c>
      <c r="I25" s="121">
        <f>SUM(G25:H25)</f>
        <v>0</v>
      </c>
      <c r="J25" s="120"/>
      <c r="K25" s="119"/>
      <c r="L25" s="121"/>
      <c r="M25" s="121"/>
      <c r="N25" s="121" t="str">
        <f>IF(AND(L25&lt;&gt;"",M25&lt;&gt;""),SUM(L25:M25),"")</f>
        <v/>
      </c>
      <c r="O25" s="121"/>
      <c r="P25" s="121"/>
      <c r="Q25" s="121" t="str">
        <f>IF(AND(O25&lt;&gt;"",P25&lt;&gt;""),SUM(O25:P25),"")</f>
        <v/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14</v>
      </c>
      <c r="B26" s="120" t="s">
        <v>380</v>
      </c>
      <c r="C26" s="119" t="s">
        <v>381</v>
      </c>
      <c r="D26" s="121">
        <f>SUM(L26,T26,AB26,AJ26,AR26,AZ26)</f>
        <v>0</v>
      </c>
      <c r="E26" s="121">
        <f>SUM(M26,U26,AC26,AK26,AS26,BA26)</f>
        <v>0</v>
      </c>
      <c r="F26" s="121">
        <f>SUM(D26:E26)</f>
        <v>0</v>
      </c>
      <c r="G26" s="121">
        <f>SUM(O26,W26,AE26,AM26,AU26,BC26)</f>
        <v>0</v>
      </c>
      <c r="H26" s="121">
        <f>SUM(P26,X26,AF26,AN26,AV26,BD26)</f>
        <v>0</v>
      </c>
      <c r="I26" s="121">
        <f>SUM(G26:H26)</f>
        <v>0</v>
      </c>
      <c r="J26" s="120"/>
      <c r="K26" s="119"/>
      <c r="L26" s="121"/>
      <c r="M26" s="121"/>
      <c r="N26" s="121" t="str">
        <f>IF(AND(L26&lt;&gt;"",M26&lt;&gt;""),SUM(L26:M26),"")</f>
        <v/>
      </c>
      <c r="O26" s="121"/>
      <c r="P26" s="121"/>
      <c r="Q26" s="121" t="str">
        <f>IF(AND(O26&lt;&gt;"",P26&lt;&gt;""),SUM(O26:P26),"")</f>
        <v/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14</v>
      </c>
      <c r="B27" s="120" t="s">
        <v>382</v>
      </c>
      <c r="C27" s="119" t="s">
        <v>383</v>
      </c>
      <c r="D27" s="121">
        <f>SUM(L27,T27,AB27,AJ27,AR27,AZ27)</f>
        <v>0</v>
      </c>
      <c r="E27" s="121">
        <f>SUM(M27,U27,AC27,AK27,AS27,BA27)</f>
        <v>0</v>
      </c>
      <c r="F27" s="121">
        <f>SUM(D27:E27)</f>
        <v>0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/>
      <c r="K27" s="119"/>
      <c r="L27" s="121"/>
      <c r="M27" s="121"/>
      <c r="N27" s="121" t="str">
        <f>IF(AND(L27&lt;&gt;"",M27&lt;&gt;""),SUM(L27:M27),"")</f>
        <v/>
      </c>
      <c r="O27" s="121"/>
      <c r="P27" s="121"/>
      <c r="Q27" s="121" t="str">
        <f>IF(AND(O27&lt;&gt;"",P27&lt;&gt;""),SUM(O27:P27),"")</f>
        <v/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14</v>
      </c>
      <c r="B28" s="120" t="s">
        <v>384</v>
      </c>
      <c r="C28" s="119" t="s">
        <v>385</v>
      </c>
      <c r="D28" s="121">
        <f>SUM(L28,T28,AB28,AJ28,AR28,AZ28)</f>
        <v>0</v>
      </c>
      <c r="E28" s="121">
        <f>SUM(M28,U28,AC28,AK28,AS28,BA28)</f>
        <v>2871</v>
      </c>
      <c r="F28" s="121">
        <f>SUM(D28:E28)</f>
        <v>2871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 t="s">
        <v>337</v>
      </c>
      <c r="K28" s="119" t="s">
        <v>338</v>
      </c>
      <c r="L28" s="121">
        <v>0</v>
      </c>
      <c r="M28" s="121">
        <v>2871</v>
      </c>
      <c r="N28" s="121">
        <f>IF(AND(L28&lt;&gt;"",M28&lt;&gt;""),SUM(L28:M28),"")</f>
        <v>2871</v>
      </c>
      <c r="O28" s="121">
        <v>0</v>
      </c>
      <c r="P28" s="121">
        <v>0</v>
      </c>
      <c r="Q28" s="121">
        <f>IF(AND(O28&lt;&gt;"",P28&lt;&gt;""),SUM(O28:P28),"")</f>
        <v>0</v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14</v>
      </c>
      <c r="B29" s="120" t="s">
        <v>386</v>
      </c>
      <c r="C29" s="119" t="s">
        <v>387</v>
      </c>
      <c r="D29" s="121">
        <f>SUM(L29,T29,AB29,AJ29,AR29,AZ29)</f>
        <v>0</v>
      </c>
      <c r="E29" s="121">
        <f>SUM(M29,U29,AC29,AK29,AS29,BA29)</f>
        <v>1149173</v>
      </c>
      <c r="F29" s="121">
        <f>SUM(D29:E29)</f>
        <v>1149173</v>
      </c>
      <c r="G29" s="121">
        <f>SUM(O29,W29,AE29,AM29,AU29,BC29)</f>
        <v>0</v>
      </c>
      <c r="H29" s="121">
        <f>SUM(P29,X29,AF29,AN29,AV29,BD29)</f>
        <v>167330</v>
      </c>
      <c r="I29" s="121">
        <f>SUM(G29:H29)</f>
        <v>167330</v>
      </c>
      <c r="J29" s="120" t="s">
        <v>372</v>
      </c>
      <c r="K29" s="119" t="s">
        <v>373</v>
      </c>
      <c r="L29" s="121">
        <v>0</v>
      </c>
      <c r="M29" s="121">
        <v>1149173</v>
      </c>
      <c r="N29" s="121">
        <f>IF(AND(L29&lt;&gt;"",M29&lt;&gt;""),SUM(L29:M29),"")</f>
        <v>1149173</v>
      </c>
      <c r="O29" s="121">
        <v>0</v>
      </c>
      <c r="P29" s="121">
        <v>167330</v>
      </c>
      <c r="Q29" s="121">
        <f>IF(AND(O29&lt;&gt;"",P29&lt;&gt;""),SUM(O29:P29),"")</f>
        <v>167330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14</v>
      </c>
      <c r="B30" s="120" t="s">
        <v>388</v>
      </c>
      <c r="C30" s="119" t="s">
        <v>389</v>
      </c>
      <c r="D30" s="121">
        <f>SUM(L30,T30,AB30,AJ30,AR30,AZ30)</f>
        <v>0</v>
      </c>
      <c r="E30" s="121">
        <f>SUM(M30,U30,AC30,AK30,AS30,BA30)</f>
        <v>0</v>
      </c>
      <c r="F30" s="121">
        <f>SUM(D30:E30)</f>
        <v>0</v>
      </c>
      <c r="G30" s="121">
        <f>SUM(O30,W30,AE30,AM30,AU30,BC30)</f>
        <v>0</v>
      </c>
      <c r="H30" s="121">
        <f>SUM(P30,X30,AF30,AN30,AV30,BD30)</f>
        <v>0</v>
      </c>
      <c r="I30" s="121">
        <f>SUM(G30:H30)</f>
        <v>0</v>
      </c>
      <c r="J30" s="120"/>
      <c r="K30" s="119"/>
      <c r="L30" s="121"/>
      <c r="M30" s="121"/>
      <c r="N30" s="121" t="str">
        <f>IF(AND(L30&lt;&gt;"",M30&lt;&gt;""),SUM(L30:M30),"")</f>
        <v/>
      </c>
      <c r="O30" s="121"/>
      <c r="P30" s="121"/>
      <c r="Q30" s="121" t="str">
        <f>IF(AND(O30&lt;&gt;"",P30&lt;&gt;""),SUM(O30:P30),"")</f>
        <v/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14</v>
      </c>
      <c r="B31" s="120" t="s">
        <v>390</v>
      </c>
      <c r="C31" s="119" t="s">
        <v>391</v>
      </c>
      <c r="D31" s="121">
        <f>SUM(L31,T31,AB31,AJ31,AR31,AZ31)</f>
        <v>0</v>
      </c>
      <c r="E31" s="121">
        <f>SUM(M31,U31,AC31,AK31,AS31,BA31)</f>
        <v>0</v>
      </c>
      <c r="F31" s="121">
        <f>SUM(D31:E31)</f>
        <v>0</v>
      </c>
      <c r="G31" s="121">
        <f>SUM(O31,W31,AE31,AM31,AU31,BC31)</f>
        <v>0</v>
      </c>
      <c r="H31" s="121">
        <f>SUM(P31,X31,AF31,AN31,AV31,BD31)</f>
        <v>0</v>
      </c>
      <c r="I31" s="121">
        <f>SUM(G31:H31)</f>
        <v>0</v>
      </c>
      <c r="J31" s="120"/>
      <c r="K31" s="119"/>
      <c r="L31" s="121"/>
      <c r="M31" s="121"/>
      <c r="N31" s="121" t="str">
        <f>IF(AND(L31&lt;&gt;"",M31&lt;&gt;""),SUM(L31:M31),"")</f>
        <v/>
      </c>
      <c r="O31" s="121"/>
      <c r="P31" s="121"/>
      <c r="Q31" s="121" t="str">
        <f>IF(AND(O31&lt;&gt;"",P31&lt;&gt;""),SUM(O31:P31),"")</f>
        <v/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14</v>
      </c>
      <c r="B32" s="120" t="s">
        <v>392</v>
      </c>
      <c r="C32" s="119" t="s">
        <v>393</v>
      </c>
      <c r="D32" s="121">
        <f>SUM(L32,T32,AB32,AJ32,AR32,AZ32)</f>
        <v>0</v>
      </c>
      <c r="E32" s="121">
        <f>SUM(M32,U32,AC32,AK32,AS32,BA32)</f>
        <v>0</v>
      </c>
      <c r="F32" s="121">
        <f>SUM(D32:E32)</f>
        <v>0</v>
      </c>
      <c r="G32" s="121">
        <f>SUM(O32,W32,AE32,AM32,AU32,BC32)</f>
        <v>0</v>
      </c>
      <c r="H32" s="121">
        <f>SUM(P32,X32,AF32,AN32,AV32,BD32)</f>
        <v>0</v>
      </c>
      <c r="I32" s="121">
        <f>SUM(G32:H32)</f>
        <v>0</v>
      </c>
      <c r="J32" s="120"/>
      <c r="K32" s="119"/>
      <c r="L32" s="121"/>
      <c r="M32" s="121"/>
      <c r="N32" s="121" t="str">
        <f>IF(AND(L32&lt;&gt;"",M32&lt;&gt;""),SUM(L32:M32),"")</f>
        <v/>
      </c>
      <c r="O32" s="121"/>
      <c r="P32" s="121"/>
      <c r="Q32" s="121" t="str">
        <f>IF(AND(O32&lt;&gt;"",P32&lt;&gt;""),SUM(O32:P32),"")</f>
        <v/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14</v>
      </c>
      <c r="B33" s="120" t="s">
        <v>394</v>
      </c>
      <c r="C33" s="119" t="s">
        <v>395</v>
      </c>
      <c r="D33" s="121">
        <f>SUM(L33,T33,AB33,AJ33,AR33,AZ33)</f>
        <v>0</v>
      </c>
      <c r="E33" s="121">
        <f>SUM(M33,U33,AC33,AK33,AS33,BA33)</f>
        <v>0</v>
      </c>
      <c r="F33" s="121">
        <f>SUM(D33:E33)</f>
        <v>0</v>
      </c>
      <c r="G33" s="121">
        <f>SUM(O33,W33,AE33,AM33,AU33,BC33)</f>
        <v>0</v>
      </c>
      <c r="H33" s="121">
        <f>SUM(P33,X33,AF33,AN33,AV33,BD33)</f>
        <v>49308</v>
      </c>
      <c r="I33" s="121">
        <f>SUM(G33:H33)</f>
        <v>49308</v>
      </c>
      <c r="J33" s="120" t="s">
        <v>355</v>
      </c>
      <c r="K33" s="119" t="s">
        <v>356</v>
      </c>
      <c r="L33" s="121">
        <v>0</v>
      </c>
      <c r="M33" s="121">
        <v>0</v>
      </c>
      <c r="N33" s="121">
        <f>IF(AND(L33&lt;&gt;"",M33&lt;&gt;""),SUM(L33:M33),"")</f>
        <v>0</v>
      </c>
      <c r="O33" s="121">
        <v>0</v>
      </c>
      <c r="P33" s="121">
        <v>49308</v>
      </c>
      <c r="Q33" s="121">
        <f>IF(AND(O33&lt;&gt;"",P33&lt;&gt;""),SUM(O33:P33),"")</f>
        <v>49308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14</v>
      </c>
      <c r="B34" s="120" t="s">
        <v>396</v>
      </c>
      <c r="C34" s="119" t="s">
        <v>397</v>
      </c>
      <c r="D34" s="121">
        <f>SUM(L34,T34,AB34,AJ34,AR34,AZ34)</f>
        <v>0</v>
      </c>
      <c r="E34" s="121">
        <f>SUM(M34,U34,AC34,AK34,AS34,BA34)</f>
        <v>0</v>
      </c>
      <c r="F34" s="121">
        <f>SUM(D34:E34)</f>
        <v>0</v>
      </c>
      <c r="G34" s="121">
        <f>SUM(O34,W34,AE34,AM34,AU34,BC34)</f>
        <v>0</v>
      </c>
      <c r="H34" s="121">
        <f>SUM(P34,X34,AF34,AN34,AV34,BD34)</f>
        <v>0</v>
      </c>
      <c r="I34" s="121">
        <f>SUM(G34:H34)</f>
        <v>0</v>
      </c>
      <c r="J34" s="120"/>
      <c r="K34" s="119"/>
      <c r="L34" s="121"/>
      <c r="M34" s="121"/>
      <c r="N34" s="121" t="str">
        <f>IF(AND(L34&lt;&gt;"",M34&lt;&gt;""),SUM(L34:M34),"")</f>
        <v/>
      </c>
      <c r="O34" s="121"/>
      <c r="P34" s="121"/>
      <c r="Q34" s="121" t="str">
        <f>IF(AND(O34&lt;&gt;"",P34&lt;&gt;""),SUM(O34:P34),"")</f>
        <v/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14</v>
      </c>
      <c r="B35" s="120" t="s">
        <v>398</v>
      </c>
      <c r="C35" s="119" t="s">
        <v>399</v>
      </c>
      <c r="D35" s="121">
        <f>SUM(L35,T35,AB35,AJ35,AR35,AZ35)</f>
        <v>0</v>
      </c>
      <c r="E35" s="121">
        <f>SUM(M35,U35,AC35,AK35,AS35,BA35)</f>
        <v>0</v>
      </c>
      <c r="F35" s="121">
        <f>SUM(D35:E35)</f>
        <v>0</v>
      </c>
      <c r="G35" s="121">
        <f>SUM(O35,W35,AE35,AM35,AU35,BC35)</f>
        <v>0</v>
      </c>
      <c r="H35" s="121">
        <f>SUM(P35,X35,AF35,AN35,AV35,BD35)</f>
        <v>121294</v>
      </c>
      <c r="I35" s="121">
        <f>SUM(G35:H35)</f>
        <v>121294</v>
      </c>
      <c r="J35" s="120" t="s">
        <v>355</v>
      </c>
      <c r="K35" s="119" t="s">
        <v>356</v>
      </c>
      <c r="L35" s="121">
        <v>0</v>
      </c>
      <c r="M35" s="121">
        <v>0</v>
      </c>
      <c r="N35" s="121">
        <f>IF(AND(L35&lt;&gt;"",M35&lt;&gt;""),SUM(L35:M35),"")</f>
        <v>0</v>
      </c>
      <c r="O35" s="121">
        <v>0</v>
      </c>
      <c r="P35" s="121">
        <v>121294</v>
      </c>
      <c r="Q35" s="121">
        <f>IF(AND(O35&lt;&gt;"",P35&lt;&gt;""),SUM(O35:P35),"")</f>
        <v>121294</v>
      </c>
      <c r="R35" s="120"/>
      <c r="S35" s="119"/>
      <c r="T35" s="121"/>
      <c r="U35" s="121"/>
      <c r="V35" s="121" t="str">
        <f>IF(AND(T35&lt;&gt;"",U35&lt;&gt;""),SUM(T35:U35),"")</f>
        <v/>
      </c>
      <c r="W35" s="121"/>
      <c r="X35" s="121"/>
      <c r="Y35" s="121" t="str">
        <f>IF(AND(W35&lt;&gt;"",X35&lt;&gt;""),SUM(W35:X35),"")</f>
        <v/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14</v>
      </c>
      <c r="B36" s="120" t="s">
        <v>400</v>
      </c>
      <c r="C36" s="119" t="s">
        <v>401</v>
      </c>
      <c r="D36" s="121">
        <f>SUM(L36,T36,AB36,AJ36,AR36,AZ36)</f>
        <v>4098</v>
      </c>
      <c r="E36" s="121">
        <f>SUM(M36,U36,AC36,AK36,AS36,BA36)</f>
        <v>754871</v>
      </c>
      <c r="F36" s="121">
        <f>SUM(D36:E36)</f>
        <v>758969</v>
      </c>
      <c r="G36" s="121">
        <f>SUM(O36,W36,AE36,AM36,AU36,BC36)</f>
        <v>0</v>
      </c>
      <c r="H36" s="121">
        <f>SUM(P36,X36,AF36,AN36,AV36,BD36)</f>
        <v>104927</v>
      </c>
      <c r="I36" s="121">
        <f>SUM(G36:H36)</f>
        <v>104927</v>
      </c>
      <c r="J36" s="120" t="s">
        <v>402</v>
      </c>
      <c r="K36" s="119" t="s">
        <v>403</v>
      </c>
      <c r="L36" s="121">
        <v>4098</v>
      </c>
      <c r="M36" s="121">
        <v>754871</v>
      </c>
      <c r="N36" s="121">
        <f>IF(AND(L36&lt;&gt;"",M36&lt;&gt;""),SUM(L36:M36),"")</f>
        <v>758969</v>
      </c>
      <c r="O36" s="121">
        <v>0</v>
      </c>
      <c r="P36" s="121">
        <v>0</v>
      </c>
      <c r="Q36" s="121">
        <f>IF(AND(O36&lt;&gt;"",P36&lt;&gt;""),SUM(O36:P36),"")</f>
        <v>0</v>
      </c>
      <c r="R36" s="120" t="s">
        <v>404</v>
      </c>
      <c r="S36" s="119" t="s">
        <v>405</v>
      </c>
      <c r="T36" s="121">
        <v>0</v>
      </c>
      <c r="U36" s="121">
        <v>0</v>
      </c>
      <c r="V36" s="121">
        <f>IF(AND(T36&lt;&gt;"",U36&lt;&gt;""),SUM(T36:U36),"")</f>
        <v>0</v>
      </c>
      <c r="W36" s="121">
        <v>0</v>
      </c>
      <c r="X36" s="121">
        <v>104927</v>
      </c>
      <c r="Y36" s="121">
        <f>IF(AND(W36&lt;&gt;"",X36&lt;&gt;""),SUM(W36:X36),"")</f>
        <v>104927</v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14</v>
      </c>
      <c r="B37" s="120" t="s">
        <v>406</v>
      </c>
      <c r="C37" s="119" t="s">
        <v>407</v>
      </c>
      <c r="D37" s="121">
        <f>SUM(L37,T37,AB37,AJ37,AR37,AZ37)</f>
        <v>2565</v>
      </c>
      <c r="E37" s="121">
        <f>SUM(M37,U37,AC37,AK37,AS37,BA37)</f>
        <v>465287</v>
      </c>
      <c r="F37" s="121">
        <f>SUM(D37:E37)</f>
        <v>467852</v>
      </c>
      <c r="G37" s="121">
        <f>SUM(O37,W37,AE37,AM37,AU37,BC37)</f>
        <v>0</v>
      </c>
      <c r="H37" s="121">
        <f>SUM(P37,X37,AF37,AN37,AV37,BD37)</f>
        <v>69229</v>
      </c>
      <c r="I37" s="121">
        <f>SUM(G37:H37)</f>
        <v>69229</v>
      </c>
      <c r="J37" s="120" t="s">
        <v>402</v>
      </c>
      <c r="K37" s="119" t="s">
        <v>403</v>
      </c>
      <c r="L37" s="121">
        <v>2565</v>
      </c>
      <c r="M37" s="121">
        <v>465287</v>
      </c>
      <c r="N37" s="121">
        <f>IF(AND(L37&lt;&gt;"",M37&lt;&gt;""),SUM(L37:M37),"")</f>
        <v>467852</v>
      </c>
      <c r="O37" s="121">
        <v>0</v>
      </c>
      <c r="P37" s="121">
        <v>0</v>
      </c>
      <c r="Q37" s="121">
        <f>IF(AND(O37&lt;&gt;"",P37&lt;&gt;""),SUM(O37:P37),"")</f>
        <v>0</v>
      </c>
      <c r="R37" s="120" t="s">
        <v>372</v>
      </c>
      <c r="S37" s="119" t="s">
        <v>373</v>
      </c>
      <c r="T37" s="121">
        <v>0</v>
      </c>
      <c r="U37" s="121">
        <v>0</v>
      </c>
      <c r="V37" s="121">
        <f>IF(AND(T37&lt;&gt;"",U37&lt;&gt;""),SUM(T37:U37),"")</f>
        <v>0</v>
      </c>
      <c r="W37" s="121">
        <v>0</v>
      </c>
      <c r="X37" s="121">
        <v>69229</v>
      </c>
      <c r="Y37" s="121">
        <f>IF(AND(W37&lt;&gt;"",X37&lt;&gt;""),SUM(W37:X37),"")</f>
        <v>69229</v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14</v>
      </c>
      <c r="B38" s="120" t="s">
        <v>408</v>
      </c>
      <c r="C38" s="119" t="s">
        <v>409</v>
      </c>
      <c r="D38" s="121">
        <f>SUM(L38,T38,AB38,AJ38,AR38,AZ38)</f>
        <v>0</v>
      </c>
      <c r="E38" s="121">
        <f>SUM(M38,U38,AC38,AK38,AS38,BA38)</f>
        <v>0</v>
      </c>
      <c r="F38" s="121">
        <f>SUM(D38:E38)</f>
        <v>0</v>
      </c>
      <c r="G38" s="121">
        <f>SUM(O38,W38,AE38,AM38,AU38,BC38)</f>
        <v>0</v>
      </c>
      <c r="H38" s="121">
        <f>SUM(P38,X38,AF38,AN38,AV38,BD38)</f>
        <v>64400</v>
      </c>
      <c r="I38" s="121">
        <f>SUM(G38:H38)</f>
        <v>64400</v>
      </c>
      <c r="J38" s="120" t="s">
        <v>355</v>
      </c>
      <c r="K38" s="119" t="s">
        <v>356</v>
      </c>
      <c r="L38" s="121">
        <v>0</v>
      </c>
      <c r="M38" s="121">
        <v>0</v>
      </c>
      <c r="N38" s="121">
        <f>IF(AND(L38&lt;&gt;"",M38&lt;&gt;""),SUM(L38:M38),"")</f>
        <v>0</v>
      </c>
      <c r="O38" s="121">
        <v>0</v>
      </c>
      <c r="P38" s="121">
        <v>64400</v>
      </c>
      <c r="Q38" s="121">
        <f>IF(AND(O38&lt;&gt;"",P38&lt;&gt;""),SUM(O38:P38),"")</f>
        <v>64400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14</v>
      </c>
      <c r="B39" s="120" t="s">
        <v>410</v>
      </c>
      <c r="C39" s="119" t="s">
        <v>411</v>
      </c>
      <c r="D39" s="121">
        <f>SUM(L39,T39,AB39,AJ39,AR39,AZ39)</f>
        <v>0</v>
      </c>
      <c r="E39" s="121">
        <f>SUM(M39,U39,AC39,AK39,AS39,BA39)</f>
        <v>187400</v>
      </c>
      <c r="F39" s="121">
        <f>SUM(D39:E39)</f>
        <v>187400</v>
      </c>
      <c r="G39" s="121">
        <f>SUM(O39,W39,AE39,AM39,AU39,BC39)</f>
        <v>0</v>
      </c>
      <c r="H39" s="121">
        <f>SUM(P39,X39,AF39,AN39,AV39,BD39)</f>
        <v>56269</v>
      </c>
      <c r="I39" s="121">
        <f>SUM(G39:H39)</f>
        <v>56269</v>
      </c>
      <c r="J39" s="120" t="s">
        <v>412</v>
      </c>
      <c r="K39" s="119" t="s">
        <v>413</v>
      </c>
      <c r="L39" s="121">
        <v>0</v>
      </c>
      <c r="M39" s="121">
        <v>184913</v>
      </c>
      <c r="N39" s="121">
        <f>IF(AND(L39&lt;&gt;"",M39&lt;&gt;""),SUM(L39:M39),"")</f>
        <v>184913</v>
      </c>
      <c r="O39" s="121">
        <v>0</v>
      </c>
      <c r="P39" s="121">
        <v>56269</v>
      </c>
      <c r="Q39" s="121">
        <f>IF(AND(O39&lt;&gt;"",P39&lt;&gt;""),SUM(O39:P39),"")</f>
        <v>56269</v>
      </c>
      <c r="R39" s="120" t="s">
        <v>337</v>
      </c>
      <c r="S39" s="119" t="s">
        <v>338</v>
      </c>
      <c r="T39" s="121">
        <v>0</v>
      </c>
      <c r="U39" s="121">
        <v>2487</v>
      </c>
      <c r="V39" s="121">
        <f>IF(AND(T39&lt;&gt;"",U39&lt;&gt;""),SUM(T39:U39),"")</f>
        <v>2487</v>
      </c>
      <c r="W39" s="121">
        <v>0</v>
      </c>
      <c r="X39" s="121">
        <v>0</v>
      </c>
      <c r="Y39" s="121">
        <f>IF(AND(W39&lt;&gt;"",X39&lt;&gt;""),SUM(W39:X39),"")</f>
        <v>0</v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14</v>
      </c>
      <c r="B40" s="120" t="s">
        <v>414</v>
      </c>
      <c r="C40" s="119" t="s">
        <v>415</v>
      </c>
      <c r="D40" s="121">
        <f>SUM(L40,T40,AB40,AJ40,AR40,AZ40)</f>
        <v>855886</v>
      </c>
      <c r="E40" s="121">
        <f>SUM(M40,U40,AC40,AK40,AS40,BA40)</f>
        <v>217943</v>
      </c>
      <c r="F40" s="121">
        <f>SUM(D40:E40)</f>
        <v>1073829</v>
      </c>
      <c r="G40" s="121">
        <f>SUM(O40,W40,AE40,AM40,AU40,BC40)</f>
        <v>0</v>
      </c>
      <c r="H40" s="121">
        <f>SUM(P40,X40,AF40,AN40,AV40,BD40)</f>
        <v>72487</v>
      </c>
      <c r="I40" s="121">
        <f>SUM(G40:H40)</f>
        <v>72487</v>
      </c>
      <c r="J40" s="120" t="s">
        <v>416</v>
      </c>
      <c r="K40" s="119" t="s">
        <v>417</v>
      </c>
      <c r="L40" s="121">
        <v>0</v>
      </c>
      <c r="M40" s="121">
        <v>217943</v>
      </c>
      <c r="N40" s="121">
        <f>IF(AND(L40&lt;&gt;"",M40&lt;&gt;""),SUM(L40:M40),"")</f>
        <v>217943</v>
      </c>
      <c r="O40" s="121">
        <v>0</v>
      </c>
      <c r="P40" s="121">
        <v>0</v>
      </c>
      <c r="Q40" s="121">
        <f>IF(AND(O40&lt;&gt;"",P40&lt;&gt;""),SUM(O40:P40),"")</f>
        <v>0</v>
      </c>
      <c r="R40" s="120" t="s">
        <v>365</v>
      </c>
      <c r="S40" s="119" t="s">
        <v>366</v>
      </c>
      <c r="T40" s="121">
        <v>0</v>
      </c>
      <c r="U40" s="121">
        <v>0</v>
      </c>
      <c r="V40" s="121">
        <f>IF(AND(T40&lt;&gt;"",U40&lt;&gt;""),SUM(T40:U40),"")</f>
        <v>0</v>
      </c>
      <c r="W40" s="121">
        <v>0</v>
      </c>
      <c r="X40" s="121">
        <v>72487</v>
      </c>
      <c r="Y40" s="121">
        <f>IF(AND(W40&lt;&gt;"",X40&lt;&gt;""),SUM(W40:X40),"")</f>
        <v>72487</v>
      </c>
      <c r="Z40" s="120" t="s">
        <v>329</v>
      </c>
      <c r="AA40" s="119" t="s">
        <v>330</v>
      </c>
      <c r="AB40" s="121">
        <v>855886</v>
      </c>
      <c r="AC40" s="121">
        <v>0</v>
      </c>
      <c r="AD40" s="121">
        <f>IF(AND(AB40&lt;&gt;"",AC40&lt;&gt;""),SUM(AB40:AC40),"")</f>
        <v>855886</v>
      </c>
      <c r="AE40" s="121">
        <v>0</v>
      </c>
      <c r="AF40" s="121">
        <v>0</v>
      </c>
      <c r="AG40" s="121">
        <f>IF(AND(AE40&lt;&gt;"",AF40&lt;&gt;""),SUM(AE40:AF40),"")</f>
        <v>0</v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14</v>
      </c>
      <c r="B41" s="120" t="s">
        <v>418</v>
      </c>
      <c r="C41" s="119" t="s">
        <v>419</v>
      </c>
      <c r="D41" s="121">
        <f>SUM(L41,T41,AB41,AJ41,AR41,AZ41)</f>
        <v>219499</v>
      </c>
      <c r="E41" s="121">
        <f>SUM(M41,U41,AC41,AK41,AS41,BA41)</f>
        <v>711967</v>
      </c>
      <c r="F41" s="121">
        <f>SUM(D41:E41)</f>
        <v>931466</v>
      </c>
      <c r="G41" s="121">
        <f>SUM(O41,W41,AE41,AM41,AU41,BC41)</f>
        <v>0</v>
      </c>
      <c r="H41" s="121">
        <f>SUM(P41,X41,AF41,AN41,AV41,BD41)</f>
        <v>92320</v>
      </c>
      <c r="I41" s="121">
        <f>SUM(G41:H41)</f>
        <v>92320</v>
      </c>
      <c r="J41" s="120" t="s">
        <v>420</v>
      </c>
      <c r="K41" s="119" t="s">
        <v>421</v>
      </c>
      <c r="L41" s="121">
        <v>219499</v>
      </c>
      <c r="M41" s="121">
        <v>711967</v>
      </c>
      <c r="N41" s="121">
        <f>IF(AND(L41&lt;&gt;"",M41&lt;&gt;""),SUM(L41:M41),"")</f>
        <v>931466</v>
      </c>
      <c r="O41" s="121">
        <v>0</v>
      </c>
      <c r="P41" s="121">
        <v>92320</v>
      </c>
      <c r="Q41" s="121">
        <f>IF(AND(O41&lt;&gt;"",P41&lt;&gt;""),SUM(O41:P41),"")</f>
        <v>92320</v>
      </c>
      <c r="R41" s="120"/>
      <c r="S41" s="119"/>
      <c r="T41" s="121"/>
      <c r="U41" s="121"/>
      <c r="V41" s="121" t="str">
        <f>IF(AND(T41&lt;&gt;"",U41&lt;&gt;""),SUM(T41:U41),"")</f>
        <v/>
      </c>
      <c r="W41" s="121"/>
      <c r="X41" s="121"/>
      <c r="Y41" s="121" t="str">
        <f>IF(AND(W41&lt;&gt;"",X41&lt;&gt;""),SUM(W41:X41),"")</f>
        <v/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14</v>
      </c>
      <c r="B42" s="120" t="s">
        <v>422</v>
      </c>
      <c r="C42" s="119" t="s">
        <v>423</v>
      </c>
      <c r="D42" s="121">
        <f>SUM(L42,T42,AB42,AJ42,AR42,AZ42)</f>
        <v>0</v>
      </c>
      <c r="E42" s="121">
        <f>SUM(M42,U42,AC42,AK42,AS42,BA42)</f>
        <v>431080</v>
      </c>
      <c r="F42" s="121">
        <f>SUM(D42:E42)</f>
        <v>431080</v>
      </c>
      <c r="G42" s="121">
        <f>SUM(O42,W42,AE42,AM42,AU42,BC42)</f>
        <v>0</v>
      </c>
      <c r="H42" s="121">
        <f>SUM(P42,X42,AF42,AN42,AV42,BD42)</f>
        <v>42187</v>
      </c>
      <c r="I42" s="121">
        <f>SUM(G42:H42)</f>
        <v>42187</v>
      </c>
      <c r="J42" s="120" t="s">
        <v>359</v>
      </c>
      <c r="K42" s="119" t="s">
        <v>360</v>
      </c>
      <c r="L42" s="121">
        <v>0</v>
      </c>
      <c r="M42" s="121">
        <v>0</v>
      </c>
      <c r="N42" s="121">
        <f>IF(AND(L42&lt;&gt;"",M42&lt;&gt;""),SUM(L42:M42),"")</f>
        <v>0</v>
      </c>
      <c r="O42" s="121">
        <v>0</v>
      </c>
      <c r="P42" s="121">
        <v>42187</v>
      </c>
      <c r="Q42" s="121">
        <f>IF(AND(O42&lt;&gt;"",P42&lt;&gt;""),SUM(O42:P42),"")</f>
        <v>42187</v>
      </c>
      <c r="R42" s="120" t="s">
        <v>361</v>
      </c>
      <c r="S42" s="119" t="s">
        <v>362</v>
      </c>
      <c r="T42" s="121">
        <v>0</v>
      </c>
      <c r="U42" s="121">
        <v>123286</v>
      </c>
      <c r="V42" s="121">
        <f>IF(AND(T42&lt;&gt;"",U42&lt;&gt;""),SUM(T42:U42),"")</f>
        <v>123286</v>
      </c>
      <c r="W42" s="121">
        <v>0</v>
      </c>
      <c r="X42" s="121">
        <v>0</v>
      </c>
      <c r="Y42" s="121">
        <f>IF(AND(W42&lt;&gt;"",X42&lt;&gt;""),SUM(W42:X42),"")</f>
        <v>0</v>
      </c>
      <c r="Z42" s="120" t="s">
        <v>424</v>
      </c>
      <c r="AA42" s="119" t="s">
        <v>425</v>
      </c>
      <c r="AB42" s="121">
        <v>0</v>
      </c>
      <c r="AC42" s="121">
        <v>307794</v>
      </c>
      <c r="AD42" s="121">
        <f>IF(AND(AB42&lt;&gt;"",AC42&lt;&gt;""),SUM(AB42:AC42),"")</f>
        <v>307794</v>
      </c>
      <c r="AE42" s="121">
        <v>0</v>
      </c>
      <c r="AF42" s="121">
        <v>0</v>
      </c>
      <c r="AG42" s="121">
        <f>IF(AND(AE42&lt;&gt;"",AF42&lt;&gt;""),SUM(AE42:AF42),"")</f>
        <v>0</v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 t="s">
        <v>14</v>
      </c>
      <c r="B43" s="120" t="s">
        <v>426</v>
      </c>
      <c r="C43" s="119" t="s">
        <v>427</v>
      </c>
      <c r="D43" s="121">
        <f>SUM(L43,T43,AB43,AJ43,AR43,AZ43)</f>
        <v>0</v>
      </c>
      <c r="E43" s="121">
        <f>SUM(M43,U43,AC43,AK43,AS43,BA43)</f>
        <v>0</v>
      </c>
      <c r="F43" s="121">
        <f>SUM(D43:E43)</f>
        <v>0</v>
      </c>
      <c r="G43" s="121">
        <f>SUM(O43,W43,AE43,AM43,AU43,BC43)</f>
        <v>0</v>
      </c>
      <c r="H43" s="121">
        <f>SUM(P43,X43,AF43,AN43,AV43,BD43)</f>
        <v>82460</v>
      </c>
      <c r="I43" s="121">
        <f>SUM(G43:H43)</f>
        <v>82460</v>
      </c>
      <c r="J43" s="120" t="s">
        <v>428</v>
      </c>
      <c r="K43" s="119" t="s">
        <v>429</v>
      </c>
      <c r="L43" s="121">
        <v>0</v>
      </c>
      <c r="M43" s="121">
        <v>0</v>
      </c>
      <c r="N43" s="121">
        <f>IF(AND(L43&lt;&gt;"",M43&lt;&gt;""),SUM(L43:M43),"")</f>
        <v>0</v>
      </c>
      <c r="O43" s="121">
        <v>0</v>
      </c>
      <c r="P43" s="121">
        <v>82460</v>
      </c>
      <c r="Q43" s="121">
        <f>IF(AND(O43&lt;&gt;"",P43&lt;&gt;""),SUM(O43:P43),"")</f>
        <v>82460</v>
      </c>
      <c r="R43" s="120"/>
      <c r="S43" s="119"/>
      <c r="T43" s="121"/>
      <c r="U43" s="121"/>
      <c r="V43" s="121" t="str">
        <f>IF(AND(T43&lt;&gt;"",U43&lt;&gt;""),SUM(T43:U43),"")</f>
        <v/>
      </c>
      <c r="W43" s="121"/>
      <c r="X43" s="121"/>
      <c r="Y43" s="121" t="str">
        <f>IF(AND(W43&lt;&gt;"",X43&lt;&gt;""),SUM(W43:X43),"")</f>
        <v/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 x14ac:dyDescent="0.15">
      <c r="A44" s="119" t="s">
        <v>14</v>
      </c>
      <c r="B44" s="120" t="s">
        <v>430</v>
      </c>
      <c r="C44" s="119" t="s">
        <v>431</v>
      </c>
      <c r="D44" s="121">
        <f>SUM(L44,T44,AB44,AJ44,AR44,AZ44)</f>
        <v>26428</v>
      </c>
      <c r="E44" s="121">
        <f>SUM(M44,U44,AC44,AK44,AS44,BA44)</f>
        <v>300099</v>
      </c>
      <c r="F44" s="121">
        <f>SUM(D44:E44)</f>
        <v>326527</v>
      </c>
      <c r="G44" s="121">
        <f>SUM(O44,W44,AE44,AM44,AU44,BC44)</f>
        <v>0</v>
      </c>
      <c r="H44" s="121">
        <f>SUM(P44,X44,AF44,AN44,AV44,BD44)</f>
        <v>22596</v>
      </c>
      <c r="I44" s="121">
        <f>SUM(G44:H44)</f>
        <v>22596</v>
      </c>
      <c r="J44" s="120" t="s">
        <v>361</v>
      </c>
      <c r="K44" s="119" t="s">
        <v>362</v>
      </c>
      <c r="L44" s="121">
        <v>26428</v>
      </c>
      <c r="M44" s="121">
        <v>300099</v>
      </c>
      <c r="N44" s="121">
        <f>IF(AND(L44&lt;&gt;"",M44&lt;&gt;""),SUM(L44:M44),"")</f>
        <v>326527</v>
      </c>
      <c r="O44" s="121">
        <v>0</v>
      </c>
      <c r="P44" s="121">
        <v>0</v>
      </c>
      <c r="Q44" s="121">
        <f>IF(AND(O44&lt;&gt;"",P44&lt;&gt;""),SUM(O44:P44),"")</f>
        <v>0</v>
      </c>
      <c r="R44" s="120" t="s">
        <v>359</v>
      </c>
      <c r="S44" s="119" t="s">
        <v>360</v>
      </c>
      <c r="T44" s="121">
        <v>0</v>
      </c>
      <c r="U44" s="121">
        <v>0</v>
      </c>
      <c r="V44" s="121">
        <f>IF(AND(T44&lt;&gt;"",U44&lt;&gt;""),SUM(T44:U44),"")</f>
        <v>0</v>
      </c>
      <c r="W44" s="121">
        <v>0</v>
      </c>
      <c r="X44" s="121">
        <v>22596</v>
      </c>
      <c r="Y44" s="121">
        <f>IF(AND(W44&lt;&gt;"",X44&lt;&gt;""),SUM(W44:X44),"")</f>
        <v>22596</v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 x14ac:dyDescent="0.15">
      <c r="A45" s="119" t="s">
        <v>14</v>
      </c>
      <c r="B45" s="120" t="s">
        <v>432</v>
      </c>
      <c r="C45" s="119" t="s">
        <v>433</v>
      </c>
      <c r="D45" s="121">
        <f>SUM(L45,T45,AB45,AJ45,AR45,AZ45)</f>
        <v>0</v>
      </c>
      <c r="E45" s="121">
        <f>SUM(M45,U45,AC45,AK45,AS45,BA45)</f>
        <v>79074</v>
      </c>
      <c r="F45" s="121">
        <f>SUM(D45:E45)</f>
        <v>79074</v>
      </c>
      <c r="G45" s="121">
        <f>SUM(O45,W45,AE45,AM45,AU45,BC45)</f>
        <v>0</v>
      </c>
      <c r="H45" s="121">
        <f>SUM(P45,X45,AF45,AN45,AV45,BD45)</f>
        <v>14932</v>
      </c>
      <c r="I45" s="121">
        <f>SUM(G45:H45)</f>
        <v>14932</v>
      </c>
      <c r="J45" s="120" t="s">
        <v>353</v>
      </c>
      <c r="K45" s="119" t="s">
        <v>354</v>
      </c>
      <c r="L45" s="121">
        <v>0</v>
      </c>
      <c r="M45" s="121">
        <v>79074</v>
      </c>
      <c r="N45" s="121">
        <f>IF(AND(L45&lt;&gt;"",M45&lt;&gt;""),SUM(L45:M45),"")</f>
        <v>79074</v>
      </c>
      <c r="O45" s="121">
        <v>0</v>
      </c>
      <c r="P45" s="121">
        <v>0</v>
      </c>
      <c r="Q45" s="121">
        <f>IF(AND(O45&lt;&gt;"",P45&lt;&gt;""),SUM(O45:P45),"")</f>
        <v>0</v>
      </c>
      <c r="R45" s="120" t="s">
        <v>355</v>
      </c>
      <c r="S45" s="119" t="s">
        <v>356</v>
      </c>
      <c r="T45" s="121">
        <v>0</v>
      </c>
      <c r="U45" s="121">
        <v>0</v>
      </c>
      <c r="V45" s="121">
        <f>IF(AND(T45&lt;&gt;"",U45&lt;&gt;""),SUM(T45:U45),"")</f>
        <v>0</v>
      </c>
      <c r="W45" s="121">
        <v>0</v>
      </c>
      <c r="X45" s="121">
        <v>14932</v>
      </c>
      <c r="Y45" s="121">
        <f>IF(AND(W45&lt;&gt;"",X45&lt;&gt;""),SUM(W45:X45),"")</f>
        <v>14932</v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 x14ac:dyDescent="0.15">
      <c r="A46" s="119" t="s">
        <v>14</v>
      </c>
      <c r="B46" s="120" t="s">
        <v>434</v>
      </c>
      <c r="C46" s="119" t="s">
        <v>435</v>
      </c>
      <c r="D46" s="121">
        <f>SUM(L46,T46,AB46,AJ46,AR46,AZ46)</f>
        <v>732</v>
      </c>
      <c r="E46" s="121">
        <f>SUM(M46,U46,AC46,AK46,AS46,BA46)</f>
        <v>79817</v>
      </c>
      <c r="F46" s="121">
        <f>SUM(D46:E46)</f>
        <v>80549</v>
      </c>
      <c r="G46" s="121">
        <f>SUM(O46,W46,AE46,AM46,AU46,BC46)</f>
        <v>0</v>
      </c>
      <c r="H46" s="121">
        <f>SUM(P46,X46,AF46,AN46,AV46,BD46)</f>
        <v>19986</v>
      </c>
      <c r="I46" s="121">
        <f>SUM(G46:H46)</f>
        <v>19986</v>
      </c>
      <c r="J46" s="120" t="s">
        <v>402</v>
      </c>
      <c r="K46" s="119" t="s">
        <v>403</v>
      </c>
      <c r="L46" s="121">
        <v>732</v>
      </c>
      <c r="M46" s="121">
        <v>79817</v>
      </c>
      <c r="N46" s="121">
        <f>IF(AND(L46&lt;&gt;"",M46&lt;&gt;""),SUM(L46:M46),"")</f>
        <v>80549</v>
      </c>
      <c r="O46" s="121">
        <v>0</v>
      </c>
      <c r="P46" s="121">
        <v>0</v>
      </c>
      <c r="Q46" s="121">
        <f>IF(AND(O46&lt;&gt;"",P46&lt;&gt;""),SUM(O46:P46),"")</f>
        <v>0</v>
      </c>
      <c r="R46" s="120" t="s">
        <v>404</v>
      </c>
      <c r="S46" s="119" t="s">
        <v>405</v>
      </c>
      <c r="T46" s="121">
        <v>0</v>
      </c>
      <c r="U46" s="121">
        <v>0</v>
      </c>
      <c r="V46" s="121">
        <f>IF(AND(T46&lt;&gt;"",U46&lt;&gt;""),SUM(T46:U46),"")</f>
        <v>0</v>
      </c>
      <c r="W46" s="121">
        <v>0</v>
      </c>
      <c r="X46" s="121">
        <v>19986</v>
      </c>
      <c r="Y46" s="121">
        <f>IF(AND(W46&lt;&gt;"",X46&lt;&gt;""),SUM(W46:X46),"")</f>
        <v>19986</v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 x14ac:dyDescent="0.15">
      <c r="A47" s="119" t="s">
        <v>14</v>
      </c>
      <c r="B47" s="120" t="s">
        <v>436</v>
      </c>
      <c r="C47" s="119" t="s">
        <v>437</v>
      </c>
      <c r="D47" s="121">
        <f>SUM(L47,T47,AB47,AJ47,AR47,AZ47)</f>
        <v>0</v>
      </c>
      <c r="E47" s="121">
        <f>SUM(M47,U47,AC47,AK47,AS47,BA47)</f>
        <v>58267</v>
      </c>
      <c r="F47" s="121">
        <f>SUM(D47:E47)</f>
        <v>58267</v>
      </c>
      <c r="G47" s="121">
        <f>SUM(O47,W47,AE47,AM47,AU47,BC47)</f>
        <v>0</v>
      </c>
      <c r="H47" s="121">
        <f>SUM(P47,X47,AF47,AN47,AV47,BD47)</f>
        <v>8936</v>
      </c>
      <c r="I47" s="121">
        <f>SUM(G47:H47)</f>
        <v>8936</v>
      </c>
      <c r="J47" s="120" t="s">
        <v>420</v>
      </c>
      <c r="K47" s="119" t="s">
        <v>421</v>
      </c>
      <c r="L47" s="121">
        <v>0</v>
      </c>
      <c r="M47" s="121">
        <v>58267</v>
      </c>
      <c r="N47" s="121">
        <f>IF(AND(L47&lt;&gt;"",M47&lt;&gt;""),SUM(L47:M47),"")</f>
        <v>58267</v>
      </c>
      <c r="O47" s="121">
        <v>0</v>
      </c>
      <c r="P47" s="121">
        <v>8936</v>
      </c>
      <c r="Q47" s="121">
        <f>IF(AND(O47&lt;&gt;"",P47&lt;&gt;""),SUM(O47:P47),"")</f>
        <v>8936</v>
      </c>
      <c r="R47" s="120"/>
      <c r="S47" s="119"/>
      <c r="T47" s="121"/>
      <c r="U47" s="121"/>
      <c r="V47" s="121" t="str">
        <f>IF(AND(T47&lt;&gt;"",U47&lt;&gt;""),SUM(T47:U47),"")</f>
        <v/>
      </c>
      <c r="W47" s="121"/>
      <c r="X47" s="121"/>
      <c r="Y47" s="121" t="str">
        <f>IF(AND(W47&lt;&gt;"",X47&lt;&gt;""),SUM(W47:X47),"")</f>
        <v/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 x14ac:dyDescent="0.15">
      <c r="A48" s="119" t="s">
        <v>14</v>
      </c>
      <c r="B48" s="120" t="s">
        <v>438</v>
      </c>
      <c r="C48" s="119" t="s">
        <v>439</v>
      </c>
      <c r="D48" s="121">
        <f>SUM(L48,T48,AB48,AJ48,AR48,AZ48)</f>
        <v>0</v>
      </c>
      <c r="E48" s="121">
        <f>SUM(M48,U48,AC48,AK48,AS48,BA48)</f>
        <v>79124</v>
      </c>
      <c r="F48" s="121">
        <f>SUM(D48:E48)</f>
        <v>79124</v>
      </c>
      <c r="G48" s="121">
        <f>SUM(O48,W48,AE48,AM48,AU48,BC48)</f>
        <v>0</v>
      </c>
      <c r="H48" s="121">
        <f>SUM(P48,X48,AF48,AN48,AV48,BD48)</f>
        <v>33398</v>
      </c>
      <c r="I48" s="121">
        <f>SUM(G48:H48)</f>
        <v>33398</v>
      </c>
      <c r="J48" s="120" t="s">
        <v>365</v>
      </c>
      <c r="K48" s="119" t="s">
        <v>366</v>
      </c>
      <c r="L48" s="121">
        <v>0</v>
      </c>
      <c r="M48" s="121">
        <v>0</v>
      </c>
      <c r="N48" s="121">
        <f>IF(AND(L48&lt;&gt;"",M48&lt;&gt;""),SUM(L48:M48),"")</f>
        <v>0</v>
      </c>
      <c r="O48" s="121">
        <v>0</v>
      </c>
      <c r="P48" s="121">
        <v>33398</v>
      </c>
      <c r="Q48" s="121">
        <f>IF(AND(O48&lt;&gt;"",P48&lt;&gt;""),SUM(O48:P48),"")</f>
        <v>33398</v>
      </c>
      <c r="R48" s="120" t="s">
        <v>416</v>
      </c>
      <c r="S48" s="119" t="s">
        <v>417</v>
      </c>
      <c r="T48" s="121">
        <v>0</v>
      </c>
      <c r="U48" s="121">
        <v>79124</v>
      </c>
      <c r="V48" s="121">
        <f>IF(AND(T48&lt;&gt;"",U48&lt;&gt;""),SUM(T48:U48),"")</f>
        <v>79124</v>
      </c>
      <c r="W48" s="121">
        <v>0</v>
      </c>
      <c r="X48" s="121">
        <v>0</v>
      </c>
      <c r="Y48" s="121">
        <f>IF(AND(W48&lt;&gt;"",X48&lt;&gt;""),SUM(W48:X48),"")</f>
        <v>0</v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 x14ac:dyDescent="0.15">
      <c r="A49" s="119" t="s">
        <v>14</v>
      </c>
      <c r="B49" s="120" t="s">
        <v>440</v>
      </c>
      <c r="C49" s="119" t="s">
        <v>441</v>
      </c>
      <c r="D49" s="121">
        <f>SUM(L49,T49,AB49,AJ49,AR49,AZ49)</f>
        <v>43873</v>
      </c>
      <c r="E49" s="121">
        <f>SUM(M49,U49,AC49,AK49,AS49,BA49)</f>
        <v>148997</v>
      </c>
      <c r="F49" s="121">
        <f>SUM(D49:E49)</f>
        <v>192870</v>
      </c>
      <c r="G49" s="121">
        <f>SUM(O49,W49,AE49,AM49,AU49,BC49)</f>
        <v>5956</v>
      </c>
      <c r="H49" s="121">
        <f>SUM(P49,X49,AF49,AN49,AV49,BD49)</f>
        <v>14840</v>
      </c>
      <c r="I49" s="121">
        <f>SUM(G49:H49)</f>
        <v>20796</v>
      </c>
      <c r="J49" s="120" t="s">
        <v>420</v>
      </c>
      <c r="K49" s="119" t="s">
        <v>421</v>
      </c>
      <c r="L49" s="121">
        <v>43873</v>
      </c>
      <c r="M49" s="121">
        <v>148997</v>
      </c>
      <c r="N49" s="121">
        <f>IF(AND(L49&lt;&gt;"",M49&lt;&gt;""),SUM(L49:M49),"")</f>
        <v>192870</v>
      </c>
      <c r="O49" s="121">
        <v>5956</v>
      </c>
      <c r="P49" s="121">
        <v>14840</v>
      </c>
      <c r="Q49" s="121">
        <f>IF(AND(O49&lt;&gt;"",P49&lt;&gt;""),SUM(O49:P49),"")</f>
        <v>20796</v>
      </c>
      <c r="R49" s="120"/>
      <c r="S49" s="119"/>
      <c r="T49" s="121"/>
      <c r="U49" s="121"/>
      <c r="V49" s="121" t="str">
        <f>IF(AND(T49&lt;&gt;"",U49&lt;&gt;""),SUM(T49:U49),"")</f>
        <v/>
      </c>
      <c r="W49" s="121"/>
      <c r="X49" s="121"/>
      <c r="Y49" s="121" t="str">
        <f>IF(AND(W49&lt;&gt;"",X49&lt;&gt;""),SUM(W49:X49),"")</f>
        <v/>
      </c>
      <c r="Z49" s="120"/>
      <c r="AA49" s="119"/>
      <c r="AB49" s="121"/>
      <c r="AC49" s="121"/>
      <c r="AD49" s="121" t="str">
        <f>IF(AND(AB49&lt;&gt;"",AC49&lt;&gt;""),SUM(AB49:AC49),"")</f>
        <v/>
      </c>
      <c r="AE49" s="121"/>
      <c r="AF49" s="121"/>
      <c r="AG49" s="121" t="str">
        <f>IF(AND(AE49&lt;&gt;"",AF49&lt;&gt;""),SUM(AE49:AF49),"")</f>
        <v/>
      </c>
      <c r="AH49" s="120"/>
      <c r="AI49" s="119"/>
      <c r="AJ49" s="121"/>
      <c r="AK49" s="121"/>
      <c r="AL49" s="121" t="str">
        <f>IF(AND(AJ49&lt;&gt;"",AK49&lt;&gt;""),SUM(AJ49:AK49),"")</f>
        <v/>
      </c>
      <c r="AM49" s="121"/>
      <c r="AN49" s="121"/>
      <c r="AO49" s="121" t="str">
        <f>IF(AND(AM49&lt;&gt;"",AN49&lt;&gt;""),SUM(AM49:AN49),"")</f>
        <v/>
      </c>
      <c r="AP49" s="120"/>
      <c r="AQ49" s="119"/>
      <c r="AR49" s="121"/>
      <c r="AS49" s="121"/>
      <c r="AT49" s="121" t="str">
        <f>IF(AND(AR49&lt;&gt;"",AS49&lt;&gt;""),SUM(AR49:AS49),"")</f>
        <v/>
      </c>
      <c r="AU49" s="121"/>
      <c r="AV49" s="121"/>
      <c r="AW49" s="121" t="str">
        <f>IF(AND(AU49&lt;&gt;"",AV49&lt;&gt;""),SUM(AU49:AV49),"")</f>
        <v/>
      </c>
      <c r="AX49" s="120"/>
      <c r="AY49" s="119"/>
      <c r="AZ49" s="121"/>
      <c r="BA49" s="121"/>
      <c r="BB49" s="121" t="str">
        <f>IF(AND(AZ49&lt;&gt;"",BA49&lt;&gt;""),SUM(AZ49:BA49),"")</f>
        <v/>
      </c>
      <c r="BC49" s="121"/>
      <c r="BD49" s="121"/>
      <c r="BE49" s="121" t="str">
        <f>IF(AND(BC49&lt;&gt;"",BD49&lt;&gt;""),SUM(BC49:BD49),"")</f>
        <v/>
      </c>
    </row>
    <row r="50" spans="1:57" s="136" customFormat="1" ht="13.5" customHeight="1" x14ac:dyDescent="0.15">
      <c r="A50" s="119" t="s">
        <v>14</v>
      </c>
      <c r="B50" s="120" t="s">
        <v>442</v>
      </c>
      <c r="C50" s="119" t="s">
        <v>443</v>
      </c>
      <c r="D50" s="121">
        <f>SUM(L50,T50,AB50,AJ50,AR50,AZ50)</f>
        <v>0</v>
      </c>
      <c r="E50" s="121">
        <f>SUM(M50,U50,AC50,AK50,AS50,BA50)</f>
        <v>131647</v>
      </c>
      <c r="F50" s="121">
        <f>SUM(D50:E50)</f>
        <v>131647</v>
      </c>
      <c r="G50" s="121">
        <f>SUM(O50,W50,AE50,AM50,AU50,BC50)</f>
        <v>0</v>
      </c>
      <c r="H50" s="121">
        <f>SUM(P50,X50,AF50,AN50,AV50,BD50)</f>
        <v>14328</v>
      </c>
      <c r="I50" s="121">
        <f>SUM(G50:H50)</f>
        <v>14328</v>
      </c>
      <c r="J50" s="120" t="s">
        <v>361</v>
      </c>
      <c r="K50" s="119" t="s">
        <v>362</v>
      </c>
      <c r="L50" s="121">
        <v>0</v>
      </c>
      <c r="M50" s="121">
        <v>131647</v>
      </c>
      <c r="N50" s="121">
        <f>IF(AND(L50&lt;&gt;"",M50&lt;&gt;""),SUM(L50:M50),"")</f>
        <v>131647</v>
      </c>
      <c r="O50" s="121">
        <v>0</v>
      </c>
      <c r="P50" s="121">
        <v>0</v>
      </c>
      <c r="Q50" s="121">
        <f>IF(AND(O50&lt;&gt;"",P50&lt;&gt;""),SUM(O50:P50),"")</f>
        <v>0</v>
      </c>
      <c r="R50" s="120" t="s">
        <v>359</v>
      </c>
      <c r="S50" s="119" t="s">
        <v>360</v>
      </c>
      <c r="T50" s="121">
        <v>0</v>
      </c>
      <c r="U50" s="121">
        <v>0</v>
      </c>
      <c r="V50" s="121">
        <f>IF(AND(T50&lt;&gt;"",U50&lt;&gt;""),SUM(T50:U50),"")</f>
        <v>0</v>
      </c>
      <c r="W50" s="121">
        <v>0</v>
      </c>
      <c r="X50" s="121">
        <v>14328</v>
      </c>
      <c r="Y50" s="121">
        <f>IF(AND(W50&lt;&gt;"",X50&lt;&gt;""),SUM(W50:X50),"")</f>
        <v>14328</v>
      </c>
      <c r="Z50" s="120"/>
      <c r="AA50" s="119"/>
      <c r="AB50" s="121"/>
      <c r="AC50" s="121"/>
      <c r="AD50" s="121" t="str">
        <f>IF(AND(AB50&lt;&gt;"",AC50&lt;&gt;""),SUM(AB50:AC50),"")</f>
        <v/>
      </c>
      <c r="AE50" s="121"/>
      <c r="AF50" s="121"/>
      <c r="AG50" s="121" t="str">
        <f>IF(AND(AE50&lt;&gt;"",AF50&lt;&gt;""),SUM(AE50:AF50),"")</f>
        <v/>
      </c>
      <c r="AH50" s="120"/>
      <c r="AI50" s="119"/>
      <c r="AJ50" s="121"/>
      <c r="AK50" s="121"/>
      <c r="AL50" s="121" t="str">
        <f>IF(AND(AJ50&lt;&gt;"",AK50&lt;&gt;""),SUM(AJ50:AK50),"")</f>
        <v/>
      </c>
      <c r="AM50" s="121"/>
      <c r="AN50" s="121"/>
      <c r="AO50" s="121" t="str">
        <f>IF(AND(AM50&lt;&gt;"",AN50&lt;&gt;""),SUM(AM50:AN50),"")</f>
        <v/>
      </c>
      <c r="AP50" s="120"/>
      <c r="AQ50" s="119"/>
      <c r="AR50" s="121"/>
      <c r="AS50" s="121"/>
      <c r="AT50" s="121" t="str">
        <f>IF(AND(AR50&lt;&gt;"",AS50&lt;&gt;""),SUM(AR50:AS50),"")</f>
        <v/>
      </c>
      <c r="AU50" s="121"/>
      <c r="AV50" s="121"/>
      <c r="AW50" s="121" t="str">
        <f>IF(AND(AU50&lt;&gt;"",AV50&lt;&gt;""),SUM(AU50:AV50),"")</f>
        <v/>
      </c>
      <c r="AX50" s="120"/>
      <c r="AY50" s="119"/>
      <c r="AZ50" s="121"/>
      <c r="BA50" s="121"/>
      <c r="BB50" s="121" t="str">
        <f>IF(AND(AZ50&lt;&gt;"",BA50&lt;&gt;""),SUM(AZ50:BA50),"")</f>
        <v/>
      </c>
      <c r="BC50" s="121"/>
      <c r="BD50" s="121"/>
      <c r="BE50" s="121" t="str">
        <f>IF(AND(BC50&lt;&gt;"",BD50&lt;&gt;""),SUM(BC50:BD50),"")</f>
        <v/>
      </c>
    </row>
    <row r="51" spans="1:57" s="136" customFormat="1" ht="13.5" customHeight="1" x14ac:dyDescent="0.15">
      <c r="A51" s="119" t="s">
        <v>14</v>
      </c>
      <c r="B51" s="120" t="s">
        <v>444</v>
      </c>
      <c r="C51" s="119" t="s">
        <v>445</v>
      </c>
      <c r="D51" s="121">
        <f>SUM(L51,T51,AB51,AJ51,AR51,AZ51)</f>
        <v>0</v>
      </c>
      <c r="E51" s="121">
        <f>SUM(M51,U51,AC51,AK51,AS51,BA51)</f>
        <v>137557</v>
      </c>
      <c r="F51" s="121">
        <f>SUM(D51:E51)</f>
        <v>137557</v>
      </c>
      <c r="G51" s="121">
        <f>SUM(O51,W51,AE51,AM51,AU51,BC51)</f>
        <v>0</v>
      </c>
      <c r="H51" s="121">
        <f>SUM(P51,X51,AF51,AN51,AV51,BD51)</f>
        <v>8103</v>
      </c>
      <c r="I51" s="121">
        <f>SUM(G51:H51)</f>
        <v>8103</v>
      </c>
      <c r="J51" s="120" t="s">
        <v>424</v>
      </c>
      <c r="K51" s="119" t="s">
        <v>425</v>
      </c>
      <c r="L51" s="121">
        <v>0</v>
      </c>
      <c r="M51" s="121">
        <v>137557</v>
      </c>
      <c r="N51" s="121">
        <f>IF(AND(L51&lt;&gt;"",M51&lt;&gt;""),SUM(L51:M51),"")</f>
        <v>137557</v>
      </c>
      <c r="O51" s="121">
        <v>0</v>
      </c>
      <c r="P51" s="121">
        <v>0</v>
      </c>
      <c r="Q51" s="121">
        <f>IF(AND(O51&lt;&gt;"",P51&lt;&gt;""),SUM(O51:P51),"")</f>
        <v>0</v>
      </c>
      <c r="R51" s="120" t="s">
        <v>359</v>
      </c>
      <c r="S51" s="119" t="s">
        <v>360</v>
      </c>
      <c r="T51" s="121">
        <v>0</v>
      </c>
      <c r="U51" s="121">
        <v>0</v>
      </c>
      <c r="V51" s="121">
        <f>IF(AND(T51&lt;&gt;"",U51&lt;&gt;""),SUM(T51:U51),"")</f>
        <v>0</v>
      </c>
      <c r="W51" s="121">
        <v>0</v>
      </c>
      <c r="X51" s="121">
        <v>8103</v>
      </c>
      <c r="Y51" s="121">
        <f>IF(AND(W51&lt;&gt;"",X51&lt;&gt;""),SUM(W51:X51),"")</f>
        <v>8103</v>
      </c>
      <c r="Z51" s="120"/>
      <c r="AA51" s="119"/>
      <c r="AB51" s="121"/>
      <c r="AC51" s="121"/>
      <c r="AD51" s="121" t="str">
        <f>IF(AND(AB51&lt;&gt;"",AC51&lt;&gt;""),SUM(AB51:AC51),"")</f>
        <v/>
      </c>
      <c r="AE51" s="121"/>
      <c r="AF51" s="121"/>
      <c r="AG51" s="121" t="str">
        <f>IF(AND(AE51&lt;&gt;"",AF51&lt;&gt;""),SUM(AE51:AF51),"")</f>
        <v/>
      </c>
      <c r="AH51" s="120"/>
      <c r="AI51" s="119"/>
      <c r="AJ51" s="121"/>
      <c r="AK51" s="121"/>
      <c r="AL51" s="121" t="str">
        <f>IF(AND(AJ51&lt;&gt;"",AK51&lt;&gt;""),SUM(AJ51:AK51),"")</f>
        <v/>
      </c>
      <c r="AM51" s="121"/>
      <c r="AN51" s="121"/>
      <c r="AO51" s="121" t="str">
        <f>IF(AND(AM51&lt;&gt;"",AN51&lt;&gt;""),SUM(AM51:AN51),"")</f>
        <v/>
      </c>
      <c r="AP51" s="120"/>
      <c r="AQ51" s="119"/>
      <c r="AR51" s="121"/>
      <c r="AS51" s="121"/>
      <c r="AT51" s="121" t="str">
        <f>IF(AND(AR51&lt;&gt;"",AS51&lt;&gt;""),SUM(AR51:AS51),"")</f>
        <v/>
      </c>
      <c r="AU51" s="121"/>
      <c r="AV51" s="121"/>
      <c r="AW51" s="121" t="str">
        <f>IF(AND(AU51&lt;&gt;"",AV51&lt;&gt;""),SUM(AU51:AV51),"")</f>
        <v/>
      </c>
      <c r="AX51" s="120"/>
      <c r="AY51" s="119"/>
      <c r="AZ51" s="121"/>
      <c r="BA51" s="121"/>
      <c r="BB51" s="121" t="str">
        <f>IF(AND(AZ51&lt;&gt;"",BA51&lt;&gt;""),SUM(AZ51:BA51),"")</f>
        <v/>
      </c>
      <c r="BC51" s="121"/>
      <c r="BD51" s="121"/>
      <c r="BE51" s="121" t="str">
        <f>IF(AND(BC51&lt;&gt;"",BD51&lt;&gt;""),SUM(BC51:BD51),"")</f>
        <v/>
      </c>
    </row>
    <row r="52" spans="1:57" s="136" customFormat="1" ht="13.5" customHeight="1" x14ac:dyDescent="0.15">
      <c r="A52" s="119" t="s">
        <v>14</v>
      </c>
      <c r="B52" s="120" t="s">
        <v>446</v>
      </c>
      <c r="C52" s="119" t="s">
        <v>447</v>
      </c>
      <c r="D52" s="121">
        <f>SUM(L52,T52,AB52,AJ52,AR52,AZ52)</f>
        <v>0</v>
      </c>
      <c r="E52" s="121">
        <f>SUM(M52,U52,AC52,AK52,AS52,BA52)</f>
        <v>205401</v>
      </c>
      <c r="F52" s="121">
        <f>SUM(D52:E52)</f>
        <v>205401</v>
      </c>
      <c r="G52" s="121">
        <f>SUM(O52,W52,AE52,AM52,AU52,BC52)</f>
        <v>0</v>
      </c>
      <c r="H52" s="121">
        <f>SUM(P52,X52,AF52,AN52,AV52,BD52)</f>
        <v>35601</v>
      </c>
      <c r="I52" s="121">
        <f>SUM(G52:H52)</f>
        <v>35601</v>
      </c>
      <c r="J52" s="120" t="s">
        <v>424</v>
      </c>
      <c r="K52" s="119" t="s">
        <v>425</v>
      </c>
      <c r="L52" s="121">
        <v>0</v>
      </c>
      <c r="M52" s="121">
        <v>142649</v>
      </c>
      <c r="N52" s="121">
        <f>IF(AND(L52&lt;&gt;"",M52&lt;&gt;""),SUM(L52:M52),"")</f>
        <v>142649</v>
      </c>
      <c r="O52" s="121">
        <v>0</v>
      </c>
      <c r="P52" s="121">
        <v>0</v>
      </c>
      <c r="Q52" s="121">
        <f>IF(AND(O52&lt;&gt;"",P52&lt;&gt;""),SUM(O52:P52),"")</f>
        <v>0</v>
      </c>
      <c r="R52" s="120" t="s">
        <v>416</v>
      </c>
      <c r="S52" s="119" t="s">
        <v>417</v>
      </c>
      <c r="T52" s="121">
        <v>0</v>
      </c>
      <c r="U52" s="121">
        <v>62752</v>
      </c>
      <c r="V52" s="121">
        <f>IF(AND(T52&lt;&gt;"",U52&lt;&gt;""),SUM(T52:U52),"")</f>
        <v>62752</v>
      </c>
      <c r="W52" s="121">
        <v>0</v>
      </c>
      <c r="X52" s="121">
        <v>0</v>
      </c>
      <c r="Y52" s="121">
        <f>IF(AND(W52&lt;&gt;"",X52&lt;&gt;""),SUM(W52:X52),"")</f>
        <v>0</v>
      </c>
      <c r="Z52" s="120" t="s">
        <v>359</v>
      </c>
      <c r="AA52" s="119" t="s">
        <v>360</v>
      </c>
      <c r="AB52" s="121">
        <v>0</v>
      </c>
      <c r="AC52" s="121">
        <v>0</v>
      </c>
      <c r="AD52" s="121">
        <f>IF(AND(AB52&lt;&gt;"",AC52&lt;&gt;""),SUM(AB52:AC52),"")</f>
        <v>0</v>
      </c>
      <c r="AE52" s="121">
        <v>0</v>
      </c>
      <c r="AF52" s="121">
        <v>11720</v>
      </c>
      <c r="AG52" s="121">
        <f>IF(AND(AE52&lt;&gt;"",AF52&lt;&gt;""),SUM(AE52:AF52),"")</f>
        <v>11720</v>
      </c>
      <c r="AH52" s="120" t="s">
        <v>365</v>
      </c>
      <c r="AI52" s="119" t="s">
        <v>366</v>
      </c>
      <c r="AJ52" s="121">
        <v>0</v>
      </c>
      <c r="AK52" s="121">
        <v>0</v>
      </c>
      <c r="AL52" s="121">
        <f>IF(AND(AJ52&lt;&gt;"",AK52&lt;&gt;""),SUM(AJ52:AK52),"")</f>
        <v>0</v>
      </c>
      <c r="AM52" s="121">
        <v>0</v>
      </c>
      <c r="AN52" s="121">
        <v>23881</v>
      </c>
      <c r="AO52" s="121">
        <f>IF(AND(AM52&lt;&gt;"",AN52&lt;&gt;""),SUM(AM52:AN52),"")</f>
        <v>23881</v>
      </c>
      <c r="AP52" s="120"/>
      <c r="AQ52" s="119"/>
      <c r="AR52" s="121"/>
      <c r="AS52" s="121"/>
      <c r="AT52" s="121" t="str">
        <f>IF(AND(AR52&lt;&gt;"",AS52&lt;&gt;""),SUM(AR52:AS52),"")</f>
        <v/>
      </c>
      <c r="AU52" s="121"/>
      <c r="AV52" s="121"/>
      <c r="AW52" s="121" t="str">
        <f>IF(AND(AU52&lt;&gt;"",AV52&lt;&gt;""),SUM(AU52:AV52),"")</f>
        <v/>
      </c>
      <c r="AX52" s="120"/>
      <c r="AY52" s="119"/>
      <c r="AZ52" s="121"/>
      <c r="BA52" s="121"/>
      <c r="BB52" s="121" t="str">
        <f>IF(AND(AZ52&lt;&gt;"",BA52&lt;&gt;""),SUM(AZ52:BA52),"")</f>
        <v/>
      </c>
      <c r="BC52" s="121"/>
      <c r="BD52" s="121"/>
      <c r="BE52" s="121" t="str">
        <f>IF(AND(BC52&lt;&gt;"",BD52&lt;&gt;""),SUM(BC52:BD52),"")</f>
        <v/>
      </c>
    </row>
    <row r="53" spans="1:57" s="136" customFormat="1" ht="13.5" customHeight="1" x14ac:dyDescent="0.15">
      <c r="A53" s="119" t="s">
        <v>14</v>
      </c>
      <c r="B53" s="120" t="s">
        <v>448</v>
      </c>
      <c r="C53" s="119" t="s">
        <v>449</v>
      </c>
      <c r="D53" s="121">
        <f>SUM(L53,T53,AB53,AJ53,AR53,AZ53)</f>
        <v>7883</v>
      </c>
      <c r="E53" s="121">
        <f>SUM(M53,U53,AC53,AK53,AS53,BA53)</f>
        <v>67886</v>
      </c>
      <c r="F53" s="121">
        <f>SUM(D53:E53)</f>
        <v>75769</v>
      </c>
      <c r="G53" s="121">
        <f>SUM(O53,W53,AE53,AM53,AU53,BC53)</f>
        <v>0</v>
      </c>
      <c r="H53" s="121">
        <f>SUM(P53,X53,AF53,AN53,AV53,BD53)</f>
        <v>0</v>
      </c>
      <c r="I53" s="121">
        <f>SUM(G53:H53)</f>
        <v>0</v>
      </c>
      <c r="J53" s="120" t="s">
        <v>347</v>
      </c>
      <c r="K53" s="119" t="s">
        <v>348</v>
      </c>
      <c r="L53" s="121">
        <v>7883</v>
      </c>
      <c r="M53" s="121">
        <v>67886</v>
      </c>
      <c r="N53" s="121">
        <f>IF(AND(L53&lt;&gt;"",M53&lt;&gt;""),SUM(L53:M53),"")</f>
        <v>75769</v>
      </c>
      <c r="O53" s="121">
        <v>0</v>
      </c>
      <c r="P53" s="121">
        <v>0</v>
      </c>
      <c r="Q53" s="121">
        <f>IF(AND(O53&lt;&gt;"",P53&lt;&gt;""),SUM(O53:P53),"")</f>
        <v>0</v>
      </c>
      <c r="R53" s="120"/>
      <c r="S53" s="119"/>
      <c r="T53" s="121"/>
      <c r="U53" s="121"/>
      <c r="V53" s="121" t="str">
        <f>IF(AND(T53&lt;&gt;"",U53&lt;&gt;""),SUM(T53:U53),"")</f>
        <v/>
      </c>
      <c r="W53" s="121"/>
      <c r="X53" s="121"/>
      <c r="Y53" s="121" t="str">
        <f>IF(AND(W53&lt;&gt;"",X53&lt;&gt;""),SUM(W53:X53),"")</f>
        <v/>
      </c>
      <c r="Z53" s="120"/>
      <c r="AA53" s="119"/>
      <c r="AB53" s="121"/>
      <c r="AC53" s="121"/>
      <c r="AD53" s="121" t="str">
        <f>IF(AND(AB53&lt;&gt;"",AC53&lt;&gt;""),SUM(AB53:AC53),"")</f>
        <v/>
      </c>
      <c r="AE53" s="121"/>
      <c r="AF53" s="121"/>
      <c r="AG53" s="121" t="str">
        <f>IF(AND(AE53&lt;&gt;"",AF53&lt;&gt;""),SUM(AE53:AF53),"")</f>
        <v/>
      </c>
      <c r="AH53" s="120"/>
      <c r="AI53" s="119"/>
      <c r="AJ53" s="121"/>
      <c r="AK53" s="121"/>
      <c r="AL53" s="121" t="str">
        <f>IF(AND(AJ53&lt;&gt;"",AK53&lt;&gt;""),SUM(AJ53:AK53),"")</f>
        <v/>
      </c>
      <c r="AM53" s="121"/>
      <c r="AN53" s="121"/>
      <c r="AO53" s="121" t="str">
        <f>IF(AND(AM53&lt;&gt;"",AN53&lt;&gt;""),SUM(AM53:AN53),"")</f>
        <v/>
      </c>
      <c r="AP53" s="120"/>
      <c r="AQ53" s="119"/>
      <c r="AR53" s="121"/>
      <c r="AS53" s="121"/>
      <c r="AT53" s="121" t="str">
        <f>IF(AND(AR53&lt;&gt;"",AS53&lt;&gt;""),SUM(AR53:AS53),"")</f>
        <v/>
      </c>
      <c r="AU53" s="121"/>
      <c r="AV53" s="121"/>
      <c r="AW53" s="121" t="str">
        <f>IF(AND(AU53&lt;&gt;"",AV53&lt;&gt;""),SUM(AU53:AV53),"")</f>
        <v/>
      </c>
      <c r="AX53" s="120"/>
      <c r="AY53" s="119"/>
      <c r="AZ53" s="121"/>
      <c r="BA53" s="121"/>
      <c r="BB53" s="121" t="str">
        <f>IF(AND(AZ53&lt;&gt;"",BA53&lt;&gt;""),SUM(AZ53:BA53),"")</f>
        <v/>
      </c>
      <c r="BC53" s="121"/>
      <c r="BD53" s="121"/>
      <c r="BE53" s="121" t="str">
        <f>IF(AND(BC53&lt;&gt;"",BD53&lt;&gt;""),SUM(BC53:BD53),"")</f>
        <v/>
      </c>
    </row>
    <row r="54" spans="1:57" s="136" customFormat="1" ht="13.5" customHeight="1" x14ac:dyDescent="0.15">
      <c r="A54" s="119" t="s">
        <v>14</v>
      </c>
      <c r="B54" s="120" t="s">
        <v>450</v>
      </c>
      <c r="C54" s="119" t="s">
        <v>451</v>
      </c>
      <c r="D54" s="121">
        <f>SUM(L54,T54,AB54,AJ54,AR54,AZ54)</f>
        <v>3960</v>
      </c>
      <c r="E54" s="121">
        <f>SUM(M54,U54,AC54,AK54,AS54,BA54)</f>
        <v>35523</v>
      </c>
      <c r="F54" s="121">
        <f>SUM(D54:E54)</f>
        <v>39483</v>
      </c>
      <c r="G54" s="121">
        <f>SUM(O54,W54,AE54,AM54,AU54,BC54)</f>
        <v>0</v>
      </c>
      <c r="H54" s="121">
        <f>SUM(P54,X54,AF54,AN54,AV54,BD54)</f>
        <v>0</v>
      </c>
      <c r="I54" s="121">
        <f>SUM(G54:H54)</f>
        <v>0</v>
      </c>
      <c r="J54" s="120" t="s">
        <v>347</v>
      </c>
      <c r="K54" s="119" t="s">
        <v>348</v>
      </c>
      <c r="L54" s="121">
        <v>3960</v>
      </c>
      <c r="M54" s="121">
        <v>35523</v>
      </c>
      <c r="N54" s="121">
        <f>IF(AND(L54&lt;&gt;"",M54&lt;&gt;""),SUM(L54:M54),"")</f>
        <v>39483</v>
      </c>
      <c r="O54" s="121">
        <v>0</v>
      </c>
      <c r="P54" s="121">
        <v>0</v>
      </c>
      <c r="Q54" s="121">
        <f>IF(AND(O54&lt;&gt;"",P54&lt;&gt;""),SUM(O54:P54),"")</f>
        <v>0</v>
      </c>
      <c r="R54" s="120"/>
      <c r="S54" s="119"/>
      <c r="T54" s="121"/>
      <c r="U54" s="121"/>
      <c r="V54" s="121" t="str">
        <f>IF(AND(T54&lt;&gt;"",U54&lt;&gt;""),SUM(T54:U54),"")</f>
        <v/>
      </c>
      <c r="W54" s="121"/>
      <c r="X54" s="121"/>
      <c r="Y54" s="121" t="str">
        <f>IF(AND(W54&lt;&gt;"",X54&lt;&gt;""),SUM(W54:X54),"")</f>
        <v/>
      </c>
      <c r="Z54" s="120"/>
      <c r="AA54" s="119"/>
      <c r="AB54" s="121"/>
      <c r="AC54" s="121"/>
      <c r="AD54" s="121" t="str">
        <f>IF(AND(AB54&lt;&gt;"",AC54&lt;&gt;""),SUM(AB54:AC54),"")</f>
        <v/>
      </c>
      <c r="AE54" s="121"/>
      <c r="AF54" s="121"/>
      <c r="AG54" s="121" t="str">
        <f>IF(AND(AE54&lt;&gt;"",AF54&lt;&gt;""),SUM(AE54:AF54),"")</f>
        <v/>
      </c>
      <c r="AH54" s="120"/>
      <c r="AI54" s="119"/>
      <c r="AJ54" s="121"/>
      <c r="AK54" s="121"/>
      <c r="AL54" s="121" t="str">
        <f>IF(AND(AJ54&lt;&gt;"",AK54&lt;&gt;""),SUM(AJ54:AK54),"")</f>
        <v/>
      </c>
      <c r="AM54" s="121"/>
      <c r="AN54" s="121"/>
      <c r="AO54" s="121" t="str">
        <f>IF(AND(AM54&lt;&gt;"",AN54&lt;&gt;""),SUM(AM54:AN54),"")</f>
        <v/>
      </c>
      <c r="AP54" s="120"/>
      <c r="AQ54" s="119"/>
      <c r="AR54" s="121"/>
      <c r="AS54" s="121"/>
      <c r="AT54" s="121" t="str">
        <f>IF(AND(AR54&lt;&gt;"",AS54&lt;&gt;""),SUM(AR54:AS54),"")</f>
        <v/>
      </c>
      <c r="AU54" s="121"/>
      <c r="AV54" s="121"/>
      <c r="AW54" s="121" t="str">
        <f>IF(AND(AU54&lt;&gt;"",AV54&lt;&gt;""),SUM(AU54:AV54),"")</f>
        <v/>
      </c>
      <c r="AX54" s="120"/>
      <c r="AY54" s="119"/>
      <c r="AZ54" s="121"/>
      <c r="BA54" s="121"/>
      <c r="BB54" s="121" t="str">
        <f>IF(AND(AZ54&lt;&gt;"",BA54&lt;&gt;""),SUM(AZ54:BA54),"")</f>
        <v/>
      </c>
      <c r="BC54" s="121"/>
      <c r="BD54" s="121"/>
      <c r="BE54" s="121" t="str">
        <f>IF(AND(BC54&lt;&gt;"",BD54&lt;&gt;""),SUM(BC54:BD54),"")</f>
        <v/>
      </c>
    </row>
    <row r="55" spans="1:57" s="136" customFormat="1" ht="13.5" customHeight="1" x14ac:dyDescent="0.15">
      <c r="A55" s="119" t="s">
        <v>14</v>
      </c>
      <c r="B55" s="120" t="s">
        <v>452</v>
      </c>
      <c r="C55" s="119" t="s">
        <v>453</v>
      </c>
      <c r="D55" s="121">
        <f>SUM(L55,T55,AB55,AJ55,AR55,AZ55)</f>
        <v>6369</v>
      </c>
      <c r="E55" s="121">
        <f>SUM(M55,U55,AC55,AK55,AS55,BA55)</f>
        <v>55663</v>
      </c>
      <c r="F55" s="121">
        <f>SUM(D55:E55)</f>
        <v>62032</v>
      </c>
      <c r="G55" s="121">
        <f>SUM(O55,W55,AE55,AM55,AU55,BC55)</f>
        <v>0</v>
      </c>
      <c r="H55" s="121">
        <f>SUM(P55,X55,AF55,AN55,AV55,BD55)</f>
        <v>0</v>
      </c>
      <c r="I55" s="121">
        <f>SUM(G55:H55)</f>
        <v>0</v>
      </c>
      <c r="J55" s="120" t="s">
        <v>347</v>
      </c>
      <c r="K55" s="119" t="s">
        <v>348</v>
      </c>
      <c r="L55" s="121">
        <v>6369</v>
      </c>
      <c r="M55" s="121">
        <v>55663</v>
      </c>
      <c r="N55" s="121">
        <f>IF(AND(L55&lt;&gt;"",M55&lt;&gt;""),SUM(L55:M55),"")</f>
        <v>62032</v>
      </c>
      <c r="O55" s="121">
        <v>0</v>
      </c>
      <c r="P55" s="121">
        <v>0</v>
      </c>
      <c r="Q55" s="121">
        <f>IF(AND(O55&lt;&gt;"",P55&lt;&gt;""),SUM(O55:P55),"")</f>
        <v>0</v>
      </c>
      <c r="R55" s="120"/>
      <c r="S55" s="119"/>
      <c r="T55" s="121"/>
      <c r="U55" s="121"/>
      <c r="V55" s="121" t="str">
        <f>IF(AND(T55&lt;&gt;"",U55&lt;&gt;""),SUM(T55:U55),"")</f>
        <v/>
      </c>
      <c r="W55" s="121"/>
      <c r="X55" s="121"/>
      <c r="Y55" s="121" t="str">
        <f>IF(AND(W55&lt;&gt;"",X55&lt;&gt;""),SUM(W55:X55),"")</f>
        <v/>
      </c>
      <c r="Z55" s="120"/>
      <c r="AA55" s="119"/>
      <c r="AB55" s="121"/>
      <c r="AC55" s="121"/>
      <c r="AD55" s="121" t="str">
        <f>IF(AND(AB55&lt;&gt;"",AC55&lt;&gt;""),SUM(AB55:AC55),"")</f>
        <v/>
      </c>
      <c r="AE55" s="121"/>
      <c r="AF55" s="121"/>
      <c r="AG55" s="121" t="str">
        <f>IF(AND(AE55&lt;&gt;"",AF55&lt;&gt;""),SUM(AE55:AF55),"")</f>
        <v/>
      </c>
      <c r="AH55" s="120"/>
      <c r="AI55" s="119"/>
      <c r="AJ55" s="121"/>
      <c r="AK55" s="121"/>
      <c r="AL55" s="121" t="str">
        <f>IF(AND(AJ55&lt;&gt;"",AK55&lt;&gt;""),SUM(AJ55:AK55),"")</f>
        <v/>
      </c>
      <c r="AM55" s="121"/>
      <c r="AN55" s="121"/>
      <c r="AO55" s="121" t="str">
        <f>IF(AND(AM55&lt;&gt;"",AN55&lt;&gt;""),SUM(AM55:AN55),"")</f>
        <v/>
      </c>
      <c r="AP55" s="120"/>
      <c r="AQ55" s="119"/>
      <c r="AR55" s="121"/>
      <c r="AS55" s="121"/>
      <c r="AT55" s="121" t="str">
        <f>IF(AND(AR55&lt;&gt;"",AS55&lt;&gt;""),SUM(AR55:AS55),"")</f>
        <v/>
      </c>
      <c r="AU55" s="121"/>
      <c r="AV55" s="121"/>
      <c r="AW55" s="121" t="str">
        <f>IF(AND(AU55&lt;&gt;"",AV55&lt;&gt;""),SUM(AU55:AV55),"")</f>
        <v/>
      </c>
      <c r="AX55" s="120"/>
      <c r="AY55" s="119"/>
      <c r="AZ55" s="121"/>
      <c r="BA55" s="121"/>
      <c r="BB55" s="121" t="str">
        <f>IF(AND(AZ55&lt;&gt;"",BA55&lt;&gt;""),SUM(AZ55:BA55),"")</f>
        <v/>
      </c>
      <c r="BC55" s="121"/>
      <c r="BD55" s="121"/>
      <c r="BE55" s="121" t="str">
        <f>IF(AND(BC55&lt;&gt;"",BD55&lt;&gt;""),SUM(BC55:BD55),"")</f>
        <v/>
      </c>
    </row>
    <row r="56" spans="1:57" s="136" customFormat="1" ht="13.5" customHeight="1" x14ac:dyDescent="0.15">
      <c r="A56" s="119" t="s">
        <v>14</v>
      </c>
      <c r="B56" s="120" t="s">
        <v>454</v>
      </c>
      <c r="C56" s="119" t="s">
        <v>455</v>
      </c>
      <c r="D56" s="121">
        <f>SUM(L56,T56,AB56,AJ56,AR56,AZ56)</f>
        <v>6925</v>
      </c>
      <c r="E56" s="121">
        <f>SUM(M56,U56,AC56,AK56,AS56,BA56)</f>
        <v>57555</v>
      </c>
      <c r="F56" s="121">
        <f>SUM(D56:E56)</f>
        <v>64480</v>
      </c>
      <c r="G56" s="121">
        <f>SUM(O56,W56,AE56,AM56,AU56,BC56)</f>
        <v>0</v>
      </c>
      <c r="H56" s="121">
        <f>SUM(P56,X56,AF56,AN56,AV56,BD56)</f>
        <v>0</v>
      </c>
      <c r="I56" s="121">
        <f>SUM(G56:H56)</f>
        <v>0</v>
      </c>
      <c r="J56" s="120" t="s">
        <v>347</v>
      </c>
      <c r="K56" s="119" t="s">
        <v>348</v>
      </c>
      <c r="L56" s="121">
        <v>6925</v>
      </c>
      <c r="M56" s="121">
        <v>57555</v>
      </c>
      <c r="N56" s="121">
        <f>IF(AND(L56&lt;&gt;"",M56&lt;&gt;""),SUM(L56:M56),"")</f>
        <v>64480</v>
      </c>
      <c r="O56" s="121">
        <v>0</v>
      </c>
      <c r="P56" s="121">
        <v>0</v>
      </c>
      <c r="Q56" s="121">
        <f>IF(AND(O56&lt;&gt;"",P56&lt;&gt;""),SUM(O56:P56),"")</f>
        <v>0</v>
      </c>
      <c r="R56" s="120"/>
      <c r="S56" s="119"/>
      <c r="T56" s="121"/>
      <c r="U56" s="121"/>
      <c r="V56" s="121" t="str">
        <f>IF(AND(T56&lt;&gt;"",U56&lt;&gt;""),SUM(T56:U56),"")</f>
        <v/>
      </c>
      <c r="W56" s="121"/>
      <c r="X56" s="121"/>
      <c r="Y56" s="121" t="str">
        <f>IF(AND(W56&lt;&gt;"",X56&lt;&gt;""),SUM(W56:X56),"")</f>
        <v/>
      </c>
      <c r="Z56" s="120"/>
      <c r="AA56" s="119"/>
      <c r="AB56" s="121"/>
      <c r="AC56" s="121"/>
      <c r="AD56" s="121" t="str">
        <f>IF(AND(AB56&lt;&gt;"",AC56&lt;&gt;""),SUM(AB56:AC56),"")</f>
        <v/>
      </c>
      <c r="AE56" s="121"/>
      <c r="AF56" s="121"/>
      <c r="AG56" s="121" t="str">
        <f>IF(AND(AE56&lt;&gt;"",AF56&lt;&gt;""),SUM(AE56:AF56),"")</f>
        <v/>
      </c>
      <c r="AH56" s="120"/>
      <c r="AI56" s="119"/>
      <c r="AJ56" s="121"/>
      <c r="AK56" s="121"/>
      <c r="AL56" s="121" t="str">
        <f>IF(AND(AJ56&lt;&gt;"",AK56&lt;&gt;""),SUM(AJ56:AK56),"")</f>
        <v/>
      </c>
      <c r="AM56" s="121"/>
      <c r="AN56" s="121"/>
      <c r="AO56" s="121" t="str">
        <f>IF(AND(AM56&lt;&gt;"",AN56&lt;&gt;""),SUM(AM56:AN56),"")</f>
        <v/>
      </c>
      <c r="AP56" s="120"/>
      <c r="AQ56" s="119"/>
      <c r="AR56" s="121"/>
      <c r="AS56" s="121"/>
      <c r="AT56" s="121" t="str">
        <f>IF(AND(AR56&lt;&gt;"",AS56&lt;&gt;""),SUM(AR56:AS56),"")</f>
        <v/>
      </c>
      <c r="AU56" s="121"/>
      <c r="AV56" s="121"/>
      <c r="AW56" s="121" t="str">
        <f>IF(AND(AU56&lt;&gt;"",AV56&lt;&gt;""),SUM(AU56:AV56),"")</f>
        <v/>
      </c>
      <c r="AX56" s="120"/>
      <c r="AY56" s="119"/>
      <c r="AZ56" s="121"/>
      <c r="BA56" s="121"/>
      <c r="BB56" s="121" t="str">
        <f>IF(AND(AZ56&lt;&gt;"",BA56&lt;&gt;""),SUM(AZ56:BA56),"")</f>
        <v/>
      </c>
      <c r="BC56" s="121"/>
      <c r="BD56" s="121"/>
      <c r="BE56" s="121" t="str">
        <f>IF(AND(BC56&lt;&gt;"",BD56&lt;&gt;""),SUM(BC56:BD56),"")</f>
        <v/>
      </c>
    </row>
    <row r="57" spans="1:57" s="136" customFormat="1" ht="13.5" customHeight="1" x14ac:dyDescent="0.15">
      <c r="A57" s="119" t="s">
        <v>14</v>
      </c>
      <c r="B57" s="120" t="s">
        <v>456</v>
      </c>
      <c r="C57" s="119" t="s">
        <v>457</v>
      </c>
      <c r="D57" s="121">
        <f>SUM(L57,T57,AB57,AJ57,AR57,AZ57)</f>
        <v>5158</v>
      </c>
      <c r="E57" s="121">
        <f>SUM(M57,U57,AC57,AK57,AS57,BA57)</f>
        <v>43055</v>
      </c>
      <c r="F57" s="121">
        <f>SUM(D57:E57)</f>
        <v>48213</v>
      </c>
      <c r="G57" s="121">
        <f>SUM(O57,W57,AE57,AM57,AU57,BC57)</f>
        <v>0</v>
      </c>
      <c r="H57" s="121">
        <f>SUM(P57,X57,AF57,AN57,AV57,BD57)</f>
        <v>0</v>
      </c>
      <c r="I57" s="121">
        <f>SUM(G57:H57)</f>
        <v>0</v>
      </c>
      <c r="J57" s="120" t="s">
        <v>347</v>
      </c>
      <c r="K57" s="119" t="s">
        <v>348</v>
      </c>
      <c r="L57" s="121">
        <v>5158</v>
      </c>
      <c r="M57" s="121">
        <v>43055</v>
      </c>
      <c r="N57" s="121">
        <f>IF(AND(L57&lt;&gt;"",M57&lt;&gt;""),SUM(L57:M57),"")</f>
        <v>48213</v>
      </c>
      <c r="O57" s="121">
        <v>0</v>
      </c>
      <c r="P57" s="121">
        <v>0</v>
      </c>
      <c r="Q57" s="121">
        <f>IF(AND(O57&lt;&gt;"",P57&lt;&gt;""),SUM(O57:P57),"")</f>
        <v>0</v>
      </c>
      <c r="R57" s="120"/>
      <c r="S57" s="119"/>
      <c r="T57" s="121"/>
      <c r="U57" s="121"/>
      <c r="V57" s="121" t="str">
        <f>IF(AND(T57&lt;&gt;"",U57&lt;&gt;""),SUM(T57:U57),"")</f>
        <v/>
      </c>
      <c r="W57" s="121"/>
      <c r="X57" s="121"/>
      <c r="Y57" s="121" t="str">
        <f>IF(AND(W57&lt;&gt;"",X57&lt;&gt;""),SUM(W57:X57),"")</f>
        <v/>
      </c>
      <c r="Z57" s="120"/>
      <c r="AA57" s="119"/>
      <c r="AB57" s="121"/>
      <c r="AC57" s="121"/>
      <c r="AD57" s="121" t="str">
        <f>IF(AND(AB57&lt;&gt;"",AC57&lt;&gt;""),SUM(AB57:AC57),"")</f>
        <v/>
      </c>
      <c r="AE57" s="121"/>
      <c r="AF57" s="121"/>
      <c r="AG57" s="121" t="str">
        <f>IF(AND(AE57&lt;&gt;"",AF57&lt;&gt;""),SUM(AE57:AF57),"")</f>
        <v/>
      </c>
      <c r="AH57" s="120"/>
      <c r="AI57" s="119"/>
      <c r="AJ57" s="121"/>
      <c r="AK57" s="121"/>
      <c r="AL57" s="121" t="str">
        <f>IF(AND(AJ57&lt;&gt;"",AK57&lt;&gt;""),SUM(AJ57:AK57),"")</f>
        <v/>
      </c>
      <c r="AM57" s="121"/>
      <c r="AN57" s="121"/>
      <c r="AO57" s="121" t="str">
        <f>IF(AND(AM57&lt;&gt;"",AN57&lt;&gt;""),SUM(AM57:AN57),"")</f>
        <v/>
      </c>
      <c r="AP57" s="120"/>
      <c r="AQ57" s="119"/>
      <c r="AR57" s="121"/>
      <c r="AS57" s="121"/>
      <c r="AT57" s="121" t="str">
        <f>IF(AND(AR57&lt;&gt;"",AS57&lt;&gt;""),SUM(AR57:AS57),"")</f>
        <v/>
      </c>
      <c r="AU57" s="121"/>
      <c r="AV57" s="121"/>
      <c r="AW57" s="121" t="str">
        <f>IF(AND(AU57&lt;&gt;"",AV57&lt;&gt;""),SUM(AU57:AV57),"")</f>
        <v/>
      </c>
      <c r="AX57" s="120"/>
      <c r="AY57" s="119"/>
      <c r="AZ57" s="121"/>
      <c r="BA57" s="121"/>
      <c r="BB57" s="121" t="str">
        <f>IF(AND(AZ57&lt;&gt;"",BA57&lt;&gt;""),SUM(AZ57:BA57),"")</f>
        <v/>
      </c>
      <c r="BC57" s="121"/>
      <c r="BD57" s="121"/>
      <c r="BE57" s="121" t="str">
        <f>IF(AND(BC57&lt;&gt;"",BD57&lt;&gt;""),SUM(BC57:BD57),"")</f>
        <v/>
      </c>
    </row>
    <row r="58" spans="1:57" s="136" customFormat="1" ht="13.5" customHeight="1" x14ac:dyDescent="0.15">
      <c r="A58" s="119" t="s">
        <v>14</v>
      </c>
      <c r="B58" s="120" t="s">
        <v>458</v>
      </c>
      <c r="C58" s="119" t="s">
        <v>459</v>
      </c>
      <c r="D58" s="121">
        <f>SUM(L58,T58,AB58,AJ58,AR58,AZ58)</f>
        <v>4230</v>
      </c>
      <c r="E58" s="121">
        <f>SUM(M58,U58,AC58,AK58,AS58,BA58)</f>
        <v>39845</v>
      </c>
      <c r="F58" s="121">
        <f>SUM(D58:E58)</f>
        <v>44075</v>
      </c>
      <c r="G58" s="121">
        <f>SUM(O58,W58,AE58,AM58,AU58,BC58)</f>
        <v>0</v>
      </c>
      <c r="H58" s="121">
        <f>SUM(P58,X58,AF58,AN58,AV58,BD58)</f>
        <v>0</v>
      </c>
      <c r="I58" s="121">
        <f>SUM(G58:H58)</f>
        <v>0</v>
      </c>
      <c r="J58" s="120" t="s">
        <v>347</v>
      </c>
      <c r="K58" s="119" t="s">
        <v>348</v>
      </c>
      <c r="L58" s="121">
        <v>4230</v>
      </c>
      <c r="M58" s="121">
        <v>39845</v>
      </c>
      <c r="N58" s="121">
        <f>IF(AND(L58&lt;&gt;"",M58&lt;&gt;""),SUM(L58:M58),"")</f>
        <v>44075</v>
      </c>
      <c r="O58" s="121">
        <v>0</v>
      </c>
      <c r="P58" s="121">
        <v>0</v>
      </c>
      <c r="Q58" s="121">
        <f>IF(AND(O58&lt;&gt;"",P58&lt;&gt;""),SUM(O58:P58),"")</f>
        <v>0</v>
      </c>
      <c r="R58" s="120"/>
      <c r="S58" s="119"/>
      <c r="T58" s="121"/>
      <c r="U58" s="121"/>
      <c r="V58" s="121" t="str">
        <f>IF(AND(T58&lt;&gt;"",U58&lt;&gt;""),SUM(T58:U58),"")</f>
        <v/>
      </c>
      <c r="W58" s="121"/>
      <c r="X58" s="121"/>
      <c r="Y58" s="121" t="str">
        <f>IF(AND(W58&lt;&gt;"",X58&lt;&gt;""),SUM(W58:X58),"")</f>
        <v/>
      </c>
      <c r="Z58" s="120"/>
      <c r="AA58" s="119"/>
      <c r="AB58" s="121"/>
      <c r="AC58" s="121"/>
      <c r="AD58" s="121" t="str">
        <f>IF(AND(AB58&lt;&gt;"",AC58&lt;&gt;""),SUM(AB58:AC58),"")</f>
        <v/>
      </c>
      <c r="AE58" s="121"/>
      <c r="AF58" s="121"/>
      <c r="AG58" s="121" t="str">
        <f>IF(AND(AE58&lt;&gt;"",AF58&lt;&gt;""),SUM(AE58:AF58),"")</f>
        <v/>
      </c>
      <c r="AH58" s="120"/>
      <c r="AI58" s="119"/>
      <c r="AJ58" s="121"/>
      <c r="AK58" s="121"/>
      <c r="AL58" s="121" t="str">
        <f>IF(AND(AJ58&lt;&gt;"",AK58&lt;&gt;""),SUM(AJ58:AK58),"")</f>
        <v/>
      </c>
      <c r="AM58" s="121"/>
      <c r="AN58" s="121"/>
      <c r="AO58" s="121" t="str">
        <f>IF(AND(AM58&lt;&gt;"",AN58&lt;&gt;""),SUM(AM58:AN58),"")</f>
        <v/>
      </c>
      <c r="AP58" s="120"/>
      <c r="AQ58" s="119"/>
      <c r="AR58" s="121"/>
      <c r="AS58" s="121"/>
      <c r="AT58" s="121" t="str">
        <f>IF(AND(AR58&lt;&gt;"",AS58&lt;&gt;""),SUM(AR58:AS58),"")</f>
        <v/>
      </c>
      <c r="AU58" s="121"/>
      <c r="AV58" s="121"/>
      <c r="AW58" s="121" t="str">
        <f>IF(AND(AU58&lt;&gt;"",AV58&lt;&gt;""),SUM(AU58:AV58),"")</f>
        <v/>
      </c>
      <c r="AX58" s="120"/>
      <c r="AY58" s="119"/>
      <c r="AZ58" s="121"/>
      <c r="BA58" s="121"/>
      <c r="BB58" s="121" t="str">
        <f>IF(AND(AZ58&lt;&gt;"",BA58&lt;&gt;""),SUM(AZ58:BA58),"")</f>
        <v/>
      </c>
      <c r="BC58" s="121"/>
      <c r="BD58" s="121"/>
      <c r="BE58" s="121" t="str">
        <f>IF(AND(BC58&lt;&gt;"",BD58&lt;&gt;""),SUM(BC58:BD58),"")</f>
        <v/>
      </c>
    </row>
    <row r="59" spans="1:57" s="136" customFormat="1" ht="13.5" customHeight="1" x14ac:dyDescent="0.15">
      <c r="A59" s="119" t="s">
        <v>14</v>
      </c>
      <c r="B59" s="120" t="s">
        <v>460</v>
      </c>
      <c r="C59" s="119" t="s">
        <v>461</v>
      </c>
      <c r="D59" s="121">
        <f>SUM(L59,T59,AB59,AJ59,AR59,AZ59)</f>
        <v>0</v>
      </c>
      <c r="E59" s="121">
        <f>SUM(M59,U59,AC59,AK59,AS59,BA59)</f>
        <v>0</v>
      </c>
      <c r="F59" s="121">
        <f>SUM(D59:E59)</f>
        <v>0</v>
      </c>
      <c r="G59" s="121">
        <f>SUM(O59,W59,AE59,AM59,AU59,BC59)</f>
        <v>0</v>
      </c>
      <c r="H59" s="121">
        <f>SUM(P59,X59,AF59,AN59,AV59,BD59)</f>
        <v>20914</v>
      </c>
      <c r="I59" s="121">
        <f>SUM(G59:H59)</f>
        <v>20914</v>
      </c>
      <c r="J59" s="120" t="s">
        <v>428</v>
      </c>
      <c r="K59" s="119" t="s">
        <v>429</v>
      </c>
      <c r="L59" s="121">
        <v>0</v>
      </c>
      <c r="M59" s="121">
        <v>0</v>
      </c>
      <c r="N59" s="121">
        <f>IF(AND(L59&lt;&gt;"",M59&lt;&gt;""),SUM(L59:M59),"")</f>
        <v>0</v>
      </c>
      <c r="O59" s="121">
        <v>0</v>
      </c>
      <c r="P59" s="121">
        <v>20914</v>
      </c>
      <c r="Q59" s="121">
        <f>IF(AND(O59&lt;&gt;"",P59&lt;&gt;""),SUM(O59:P59),"")</f>
        <v>20914</v>
      </c>
      <c r="R59" s="120"/>
      <c r="S59" s="119"/>
      <c r="T59" s="121"/>
      <c r="U59" s="121"/>
      <c r="V59" s="121" t="str">
        <f>IF(AND(T59&lt;&gt;"",U59&lt;&gt;""),SUM(T59:U59),"")</f>
        <v/>
      </c>
      <c r="W59" s="121"/>
      <c r="X59" s="121"/>
      <c r="Y59" s="121" t="str">
        <f>IF(AND(W59&lt;&gt;"",X59&lt;&gt;""),SUM(W59:X59),"")</f>
        <v/>
      </c>
      <c r="Z59" s="120"/>
      <c r="AA59" s="119"/>
      <c r="AB59" s="121"/>
      <c r="AC59" s="121"/>
      <c r="AD59" s="121" t="str">
        <f>IF(AND(AB59&lt;&gt;"",AC59&lt;&gt;""),SUM(AB59:AC59),"")</f>
        <v/>
      </c>
      <c r="AE59" s="121"/>
      <c r="AF59" s="121"/>
      <c r="AG59" s="121" t="str">
        <f>IF(AND(AE59&lt;&gt;"",AF59&lt;&gt;""),SUM(AE59:AF59),"")</f>
        <v/>
      </c>
      <c r="AH59" s="120"/>
      <c r="AI59" s="119"/>
      <c r="AJ59" s="121"/>
      <c r="AK59" s="121"/>
      <c r="AL59" s="121" t="str">
        <f>IF(AND(AJ59&lt;&gt;"",AK59&lt;&gt;""),SUM(AJ59:AK59),"")</f>
        <v/>
      </c>
      <c r="AM59" s="121"/>
      <c r="AN59" s="121"/>
      <c r="AO59" s="121" t="str">
        <f>IF(AND(AM59&lt;&gt;"",AN59&lt;&gt;""),SUM(AM59:AN59),"")</f>
        <v/>
      </c>
      <c r="AP59" s="120"/>
      <c r="AQ59" s="119"/>
      <c r="AR59" s="121"/>
      <c r="AS59" s="121"/>
      <c r="AT59" s="121" t="str">
        <f>IF(AND(AR59&lt;&gt;"",AS59&lt;&gt;""),SUM(AR59:AS59),"")</f>
        <v/>
      </c>
      <c r="AU59" s="121"/>
      <c r="AV59" s="121"/>
      <c r="AW59" s="121" t="str">
        <f>IF(AND(AU59&lt;&gt;"",AV59&lt;&gt;""),SUM(AU59:AV59),"")</f>
        <v/>
      </c>
      <c r="AX59" s="120"/>
      <c r="AY59" s="119"/>
      <c r="AZ59" s="121"/>
      <c r="BA59" s="121"/>
      <c r="BB59" s="121" t="str">
        <f>IF(AND(AZ59&lt;&gt;"",BA59&lt;&gt;""),SUM(AZ59:BA59),"")</f>
        <v/>
      </c>
      <c r="BC59" s="121"/>
      <c r="BD59" s="121"/>
      <c r="BE59" s="121" t="str">
        <f>IF(AND(BC59&lt;&gt;"",BD59&lt;&gt;""),SUM(BC59:BD59),"")</f>
        <v/>
      </c>
    </row>
    <row r="60" spans="1:57" s="136" customFormat="1" ht="13.5" customHeight="1" x14ac:dyDescent="0.15">
      <c r="A60" s="119" t="s">
        <v>14</v>
      </c>
      <c r="B60" s="120" t="s">
        <v>462</v>
      </c>
      <c r="C60" s="119" t="s">
        <v>463</v>
      </c>
      <c r="D60" s="121">
        <f>SUM(L60,T60,AB60,AJ60,AR60,AZ60)</f>
        <v>0</v>
      </c>
      <c r="E60" s="121">
        <f>SUM(M60,U60,AC60,AK60,AS60,BA60)</f>
        <v>0</v>
      </c>
      <c r="F60" s="121">
        <f>SUM(D60:E60)</f>
        <v>0</v>
      </c>
      <c r="G60" s="121">
        <f>SUM(O60,W60,AE60,AM60,AU60,BC60)</f>
        <v>0</v>
      </c>
      <c r="H60" s="121">
        <f>SUM(P60,X60,AF60,AN60,AV60,BD60)</f>
        <v>18621</v>
      </c>
      <c r="I60" s="121">
        <f>SUM(G60:H60)</f>
        <v>18621</v>
      </c>
      <c r="J60" s="120" t="s">
        <v>428</v>
      </c>
      <c r="K60" s="119" t="s">
        <v>429</v>
      </c>
      <c r="L60" s="121">
        <v>0</v>
      </c>
      <c r="M60" s="121">
        <v>0</v>
      </c>
      <c r="N60" s="121">
        <f>IF(AND(L60&lt;&gt;"",M60&lt;&gt;""),SUM(L60:M60),"")</f>
        <v>0</v>
      </c>
      <c r="O60" s="121">
        <v>0</v>
      </c>
      <c r="P60" s="121">
        <v>18621</v>
      </c>
      <c r="Q60" s="121">
        <f>IF(AND(O60&lt;&gt;"",P60&lt;&gt;""),SUM(O60:P60),"")</f>
        <v>18621</v>
      </c>
      <c r="R60" s="120"/>
      <c r="S60" s="119"/>
      <c r="T60" s="121"/>
      <c r="U60" s="121"/>
      <c r="V60" s="121" t="str">
        <f>IF(AND(T60&lt;&gt;"",U60&lt;&gt;""),SUM(T60:U60),"")</f>
        <v/>
      </c>
      <c r="W60" s="121"/>
      <c r="X60" s="121"/>
      <c r="Y60" s="121" t="str">
        <f>IF(AND(W60&lt;&gt;"",X60&lt;&gt;""),SUM(W60:X60),"")</f>
        <v/>
      </c>
      <c r="Z60" s="120"/>
      <c r="AA60" s="119"/>
      <c r="AB60" s="121"/>
      <c r="AC60" s="121"/>
      <c r="AD60" s="121" t="str">
        <f>IF(AND(AB60&lt;&gt;"",AC60&lt;&gt;""),SUM(AB60:AC60),"")</f>
        <v/>
      </c>
      <c r="AE60" s="121"/>
      <c r="AF60" s="121"/>
      <c r="AG60" s="121" t="str">
        <f>IF(AND(AE60&lt;&gt;"",AF60&lt;&gt;""),SUM(AE60:AF60),"")</f>
        <v/>
      </c>
      <c r="AH60" s="120"/>
      <c r="AI60" s="119"/>
      <c r="AJ60" s="121"/>
      <c r="AK60" s="121"/>
      <c r="AL60" s="121" t="str">
        <f>IF(AND(AJ60&lt;&gt;"",AK60&lt;&gt;""),SUM(AJ60:AK60),"")</f>
        <v/>
      </c>
      <c r="AM60" s="121"/>
      <c r="AN60" s="121"/>
      <c r="AO60" s="121" t="str">
        <f>IF(AND(AM60&lt;&gt;"",AN60&lt;&gt;""),SUM(AM60:AN60),"")</f>
        <v/>
      </c>
      <c r="AP60" s="120"/>
      <c r="AQ60" s="119"/>
      <c r="AR60" s="121"/>
      <c r="AS60" s="121"/>
      <c r="AT60" s="121" t="str">
        <f>IF(AND(AR60&lt;&gt;"",AS60&lt;&gt;""),SUM(AR60:AS60),"")</f>
        <v/>
      </c>
      <c r="AU60" s="121"/>
      <c r="AV60" s="121"/>
      <c r="AW60" s="121" t="str">
        <f>IF(AND(AU60&lt;&gt;"",AV60&lt;&gt;""),SUM(AU60:AV60),"")</f>
        <v/>
      </c>
      <c r="AX60" s="120"/>
      <c r="AY60" s="119"/>
      <c r="AZ60" s="121"/>
      <c r="BA60" s="121"/>
      <c r="BB60" s="121" t="str">
        <f>IF(AND(AZ60&lt;&gt;"",BA60&lt;&gt;""),SUM(AZ60:BA60),"")</f>
        <v/>
      </c>
      <c r="BC60" s="121"/>
      <c r="BD60" s="121"/>
      <c r="BE60" s="121" t="str">
        <f>IF(AND(BC60&lt;&gt;"",BD60&lt;&gt;""),SUM(BC60:BD60),"")</f>
        <v/>
      </c>
    </row>
    <row r="61" spans="1:57" s="136" customFormat="1" ht="13.5" customHeight="1" x14ac:dyDescent="0.15">
      <c r="A61" s="119" t="s">
        <v>14</v>
      </c>
      <c r="B61" s="120" t="s">
        <v>464</v>
      </c>
      <c r="C61" s="119" t="s">
        <v>465</v>
      </c>
      <c r="D61" s="121">
        <f>SUM(L61,T61,AB61,AJ61,AR61,AZ61)</f>
        <v>0</v>
      </c>
      <c r="E61" s="121">
        <f>SUM(M61,U61,AC61,AK61,AS61,BA61)</f>
        <v>113944</v>
      </c>
      <c r="F61" s="121">
        <f>SUM(D61:E61)</f>
        <v>113944</v>
      </c>
      <c r="G61" s="121">
        <f>SUM(O61,W61,AE61,AM61,AU61,BC61)</f>
        <v>0</v>
      </c>
      <c r="H61" s="121">
        <f>SUM(P61,X61,AF61,AN61,AV61,BD61)</f>
        <v>34020</v>
      </c>
      <c r="I61" s="121">
        <f>SUM(G61:H61)</f>
        <v>34020</v>
      </c>
      <c r="J61" s="120" t="s">
        <v>412</v>
      </c>
      <c r="K61" s="119" t="s">
        <v>413</v>
      </c>
      <c r="L61" s="121">
        <v>0</v>
      </c>
      <c r="M61" s="121">
        <v>111798</v>
      </c>
      <c r="N61" s="121">
        <f>IF(AND(L61&lt;&gt;"",M61&lt;&gt;""),SUM(L61:M61),"")</f>
        <v>111798</v>
      </c>
      <c r="O61" s="121">
        <v>0</v>
      </c>
      <c r="P61" s="121">
        <v>34020</v>
      </c>
      <c r="Q61" s="121">
        <f>IF(AND(O61&lt;&gt;"",P61&lt;&gt;""),SUM(O61:P61),"")</f>
        <v>34020</v>
      </c>
      <c r="R61" s="120" t="s">
        <v>337</v>
      </c>
      <c r="S61" s="119" t="s">
        <v>338</v>
      </c>
      <c r="T61" s="121">
        <v>0</v>
      </c>
      <c r="U61" s="121">
        <v>2146</v>
      </c>
      <c r="V61" s="121">
        <f>IF(AND(T61&lt;&gt;"",U61&lt;&gt;""),SUM(T61:U61),"")</f>
        <v>2146</v>
      </c>
      <c r="W61" s="121">
        <v>0</v>
      </c>
      <c r="X61" s="121">
        <v>0</v>
      </c>
      <c r="Y61" s="121">
        <f>IF(AND(W61&lt;&gt;"",X61&lt;&gt;""),SUM(W61:X61),"")</f>
        <v>0</v>
      </c>
      <c r="Z61" s="120"/>
      <c r="AA61" s="119"/>
      <c r="AB61" s="121"/>
      <c r="AC61" s="121"/>
      <c r="AD61" s="121" t="str">
        <f>IF(AND(AB61&lt;&gt;"",AC61&lt;&gt;""),SUM(AB61:AC61),"")</f>
        <v/>
      </c>
      <c r="AE61" s="121"/>
      <c r="AF61" s="121"/>
      <c r="AG61" s="121" t="str">
        <f>IF(AND(AE61&lt;&gt;"",AF61&lt;&gt;""),SUM(AE61:AF61),"")</f>
        <v/>
      </c>
      <c r="AH61" s="120"/>
      <c r="AI61" s="119"/>
      <c r="AJ61" s="121"/>
      <c r="AK61" s="121"/>
      <c r="AL61" s="121" t="str">
        <f>IF(AND(AJ61&lt;&gt;"",AK61&lt;&gt;""),SUM(AJ61:AK61),"")</f>
        <v/>
      </c>
      <c r="AM61" s="121"/>
      <c r="AN61" s="121"/>
      <c r="AO61" s="121" t="str">
        <f>IF(AND(AM61&lt;&gt;"",AN61&lt;&gt;""),SUM(AM61:AN61),"")</f>
        <v/>
      </c>
      <c r="AP61" s="120"/>
      <c r="AQ61" s="119"/>
      <c r="AR61" s="121"/>
      <c r="AS61" s="121"/>
      <c r="AT61" s="121" t="str">
        <f>IF(AND(AR61&lt;&gt;"",AS61&lt;&gt;""),SUM(AR61:AS61),"")</f>
        <v/>
      </c>
      <c r="AU61" s="121"/>
      <c r="AV61" s="121"/>
      <c r="AW61" s="121" t="str">
        <f>IF(AND(AU61&lt;&gt;"",AV61&lt;&gt;""),SUM(AU61:AV61),"")</f>
        <v/>
      </c>
      <c r="AX61" s="120"/>
      <c r="AY61" s="119"/>
      <c r="AZ61" s="121"/>
      <c r="BA61" s="121"/>
      <c r="BB61" s="121" t="str">
        <f>IF(AND(AZ61&lt;&gt;"",BA61&lt;&gt;""),SUM(AZ61:BA61),"")</f>
        <v/>
      </c>
      <c r="BC61" s="121"/>
      <c r="BD61" s="121"/>
      <c r="BE61" s="121" t="str">
        <f>IF(AND(BC61&lt;&gt;"",BD61&lt;&gt;""),SUM(BC61:BD61),"")</f>
        <v/>
      </c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61">
    <sortCondition ref="A8:A61"/>
    <sortCondition ref="B8:B61"/>
    <sortCondition ref="C8:C61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&amp;L廃棄物処理事業経費【分担金の合計】（令和1年度実績）</oddHeader>
  </headerFooter>
  <colBreaks count="6" manualBreakCount="6">
    <brk id="9" min="1" max="60" man="1"/>
    <brk id="17" min="1" max="60" man="1"/>
    <brk id="25" min="1" max="60" man="1"/>
    <brk id="33" min="1" max="60" man="1"/>
    <brk id="41" min="1" max="60" man="1"/>
    <brk id="49" min="1" max="6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4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5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5"/>
      <c r="B4" s="157"/>
      <c r="C4" s="167"/>
      <c r="D4" s="164" t="s">
        <v>32</v>
      </c>
      <c r="E4" s="164" t="s">
        <v>58</v>
      </c>
      <c r="F4" s="170" t="s">
        <v>143</v>
      </c>
      <c r="G4" s="164" t="s">
        <v>55</v>
      </c>
      <c r="H4" s="164" t="s">
        <v>32</v>
      </c>
      <c r="I4" s="164" t="s">
        <v>58</v>
      </c>
      <c r="J4" s="170" t="s">
        <v>143</v>
      </c>
      <c r="K4" s="164" t="s">
        <v>55</v>
      </c>
      <c r="L4" s="164" t="s">
        <v>32</v>
      </c>
      <c r="M4" s="164" t="s">
        <v>58</v>
      </c>
      <c r="N4" s="170" t="s">
        <v>143</v>
      </c>
      <c r="O4" s="164" t="s">
        <v>55</v>
      </c>
      <c r="P4" s="164" t="s">
        <v>32</v>
      </c>
      <c r="Q4" s="164" t="s">
        <v>58</v>
      </c>
      <c r="R4" s="170" t="s">
        <v>143</v>
      </c>
      <c r="S4" s="164" t="s">
        <v>55</v>
      </c>
      <c r="T4" s="164" t="s">
        <v>32</v>
      </c>
      <c r="U4" s="164" t="s">
        <v>58</v>
      </c>
      <c r="V4" s="170" t="s">
        <v>143</v>
      </c>
      <c r="W4" s="164" t="s">
        <v>55</v>
      </c>
      <c r="X4" s="164" t="s">
        <v>32</v>
      </c>
      <c r="Y4" s="164" t="s">
        <v>58</v>
      </c>
      <c r="Z4" s="170" t="s">
        <v>143</v>
      </c>
      <c r="AA4" s="164" t="s">
        <v>55</v>
      </c>
      <c r="AB4" s="164" t="s">
        <v>32</v>
      </c>
      <c r="AC4" s="164" t="s">
        <v>58</v>
      </c>
      <c r="AD4" s="170" t="s">
        <v>143</v>
      </c>
      <c r="AE4" s="164" t="s">
        <v>55</v>
      </c>
      <c r="AF4" s="164" t="s">
        <v>32</v>
      </c>
      <c r="AG4" s="164" t="s">
        <v>58</v>
      </c>
      <c r="AH4" s="170" t="s">
        <v>143</v>
      </c>
      <c r="AI4" s="164" t="s">
        <v>55</v>
      </c>
      <c r="AJ4" s="164" t="s">
        <v>32</v>
      </c>
      <c r="AK4" s="164" t="s">
        <v>58</v>
      </c>
      <c r="AL4" s="170" t="s">
        <v>143</v>
      </c>
      <c r="AM4" s="164" t="s">
        <v>55</v>
      </c>
      <c r="AN4" s="164" t="s">
        <v>32</v>
      </c>
      <c r="AO4" s="164" t="s">
        <v>58</v>
      </c>
      <c r="AP4" s="170" t="s">
        <v>143</v>
      </c>
      <c r="AQ4" s="164" t="s">
        <v>55</v>
      </c>
      <c r="AR4" s="164" t="s">
        <v>32</v>
      </c>
      <c r="AS4" s="164" t="s">
        <v>58</v>
      </c>
      <c r="AT4" s="170" t="s">
        <v>143</v>
      </c>
      <c r="AU4" s="164" t="s">
        <v>55</v>
      </c>
      <c r="AV4" s="164" t="s">
        <v>32</v>
      </c>
      <c r="AW4" s="164" t="s">
        <v>58</v>
      </c>
      <c r="AX4" s="170" t="s">
        <v>143</v>
      </c>
      <c r="AY4" s="164" t="s">
        <v>55</v>
      </c>
      <c r="AZ4" s="164" t="s">
        <v>32</v>
      </c>
      <c r="BA4" s="164" t="s">
        <v>58</v>
      </c>
      <c r="BB4" s="170" t="s">
        <v>143</v>
      </c>
      <c r="BC4" s="164" t="s">
        <v>55</v>
      </c>
      <c r="BD4" s="164" t="s">
        <v>32</v>
      </c>
      <c r="BE4" s="164" t="s">
        <v>58</v>
      </c>
      <c r="BF4" s="170" t="s">
        <v>143</v>
      </c>
      <c r="BG4" s="164" t="s">
        <v>55</v>
      </c>
      <c r="BH4" s="164" t="s">
        <v>32</v>
      </c>
      <c r="BI4" s="164" t="s">
        <v>58</v>
      </c>
      <c r="BJ4" s="170" t="s">
        <v>143</v>
      </c>
      <c r="BK4" s="164" t="s">
        <v>55</v>
      </c>
      <c r="BL4" s="164" t="s">
        <v>32</v>
      </c>
      <c r="BM4" s="164" t="s">
        <v>58</v>
      </c>
      <c r="BN4" s="170" t="s">
        <v>143</v>
      </c>
      <c r="BO4" s="164" t="s">
        <v>55</v>
      </c>
      <c r="BP4" s="164" t="s">
        <v>32</v>
      </c>
      <c r="BQ4" s="164" t="s">
        <v>58</v>
      </c>
      <c r="BR4" s="170" t="s">
        <v>143</v>
      </c>
      <c r="BS4" s="164" t="s">
        <v>55</v>
      </c>
      <c r="BT4" s="164" t="s">
        <v>32</v>
      </c>
      <c r="BU4" s="164" t="s">
        <v>58</v>
      </c>
      <c r="BV4" s="170" t="s">
        <v>143</v>
      </c>
      <c r="BW4" s="164" t="s">
        <v>55</v>
      </c>
      <c r="BX4" s="164" t="s">
        <v>32</v>
      </c>
      <c r="BY4" s="164" t="s">
        <v>58</v>
      </c>
      <c r="BZ4" s="170" t="s">
        <v>143</v>
      </c>
      <c r="CA4" s="164" t="s">
        <v>55</v>
      </c>
      <c r="CB4" s="164" t="s">
        <v>32</v>
      </c>
      <c r="CC4" s="164" t="s">
        <v>58</v>
      </c>
      <c r="CD4" s="170" t="s">
        <v>143</v>
      </c>
      <c r="CE4" s="164" t="s">
        <v>55</v>
      </c>
      <c r="CF4" s="164" t="s">
        <v>32</v>
      </c>
      <c r="CG4" s="164" t="s">
        <v>58</v>
      </c>
      <c r="CH4" s="170" t="s">
        <v>143</v>
      </c>
      <c r="CI4" s="164" t="s">
        <v>55</v>
      </c>
      <c r="CJ4" s="164" t="s">
        <v>32</v>
      </c>
      <c r="CK4" s="164" t="s">
        <v>58</v>
      </c>
      <c r="CL4" s="170" t="s">
        <v>143</v>
      </c>
      <c r="CM4" s="164" t="s">
        <v>55</v>
      </c>
      <c r="CN4" s="164" t="s">
        <v>32</v>
      </c>
      <c r="CO4" s="164" t="s">
        <v>58</v>
      </c>
      <c r="CP4" s="170" t="s">
        <v>143</v>
      </c>
      <c r="CQ4" s="164" t="s">
        <v>55</v>
      </c>
      <c r="CR4" s="164" t="s">
        <v>32</v>
      </c>
      <c r="CS4" s="164" t="s">
        <v>58</v>
      </c>
      <c r="CT4" s="170" t="s">
        <v>143</v>
      </c>
      <c r="CU4" s="164" t="s">
        <v>55</v>
      </c>
      <c r="CV4" s="164" t="s">
        <v>32</v>
      </c>
      <c r="CW4" s="164" t="s">
        <v>58</v>
      </c>
      <c r="CX4" s="170" t="s">
        <v>143</v>
      </c>
      <c r="CY4" s="164" t="s">
        <v>55</v>
      </c>
      <c r="CZ4" s="164" t="s">
        <v>32</v>
      </c>
      <c r="DA4" s="164" t="s">
        <v>58</v>
      </c>
      <c r="DB4" s="170" t="s">
        <v>143</v>
      </c>
      <c r="DC4" s="164" t="s">
        <v>55</v>
      </c>
      <c r="DD4" s="164" t="s">
        <v>32</v>
      </c>
      <c r="DE4" s="164" t="s">
        <v>58</v>
      </c>
      <c r="DF4" s="170" t="s">
        <v>143</v>
      </c>
      <c r="DG4" s="164" t="s">
        <v>55</v>
      </c>
      <c r="DH4" s="164" t="s">
        <v>32</v>
      </c>
      <c r="DI4" s="164" t="s">
        <v>58</v>
      </c>
      <c r="DJ4" s="170" t="s">
        <v>143</v>
      </c>
      <c r="DK4" s="164" t="s">
        <v>55</v>
      </c>
      <c r="DL4" s="164" t="s">
        <v>32</v>
      </c>
      <c r="DM4" s="164" t="s">
        <v>58</v>
      </c>
      <c r="DN4" s="170" t="s">
        <v>143</v>
      </c>
      <c r="DO4" s="164" t="s">
        <v>55</v>
      </c>
      <c r="DP4" s="164" t="s">
        <v>32</v>
      </c>
      <c r="DQ4" s="164" t="s">
        <v>58</v>
      </c>
      <c r="DR4" s="170" t="s">
        <v>143</v>
      </c>
      <c r="DS4" s="164" t="s">
        <v>55</v>
      </c>
      <c r="DT4" s="164" t="s">
        <v>32</v>
      </c>
      <c r="DU4" s="164" t="s">
        <v>58</v>
      </c>
    </row>
    <row r="5" spans="1:125" s="62" customFormat="1" ht="22.5" customHeight="1" x14ac:dyDescent="0.15">
      <c r="A5" s="165"/>
      <c r="B5" s="157"/>
      <c r="C5" s="167"/>
      <c r="D5" s="165"/>
      <c r="E5" s="165"/>
      <c r="F5" s="171"/>
      <c r="G5" s="165"/>
      <c r="H5" s="165"/>
      <c r="I5" s="165"/>
      <c r="J5" s="171"/>
      <c r="K5" s="165"/>
      <c r="L5" s="165"/>
      <c r="M5" s="165"/>
      <c r="N5" s="171"/>
      <c r="O5" s="165"/>
      <c r="P5" s="165"/>
      <c r="Q5" s="165"/>
      <c r="R5" s="171"/>
      <c r="S5" s="165"/>
      <c r="T5" s="165"/>
      <c r="U5" s="165"/>
      <c r="V5" s="171"/>
      <c r="W5" s="165"/>
      <c r="X5" s="165"/>
      <c r="Y5" s="165"/>
      <c r="Z5" s="171"/>
      <c r="AA5" s="165"/>
      <c r="AB5" s="165"/>
      <c r="AC5" s="165"/>
      <c r="AD5" s="171"/>
      <c r="AE5" s="165"/>
      <c r="AF5" s="165"/>
      <c r="AG5" s="165"/>
      <c r="AH5" s="171"/>
      <c r="AI5" s="165"/>
      <c r="AJ5" s="165"/>
      <c r="AK5" s="165"/>
      <c r="AL5" s="171"/>
      <c r="AM5" s="165"/>
      <c r="AN5" s="165"/>
      <c r="AO5" s="165"/>
      <c r="AP5" s="171"/>
      <c r="AQ5" s="165"/>
      <c r="AR5" s="165"/>
      <c r="AS5" s="165"/>
      <c r="AT5" s="171"/>
      <c r="AU5" s="165"/>
      <c r="AV5" s="165"/>
      <c r="AW5" s="165"/>
      <c r="AX5" s="171"/>
      <c r="AY5" s="165"/>
      <c r="AZ5" s="165"/>
      <c r="BA5" s="165"/>
      <c r="BB5" s="171"/>
      <c r="BC5" s="165"/>
      <c r="BD5" s="165"/>
      <c r="BE5" s="165"/>
      <c r="BF5" s="171"/>
      <c r="BG5" s="165"/>
      <c r="BH5" s="165"/>
      <c r="BI5" s="165"/>
      <c r="BJ5" s="171"/>
      <c r="BK5" s="165"/>
      <c r="BL5" s="165"/>
      <c r="BM5" s="165"/>
      <c r="BN5" s="171"/>
      <c r="BO5" s="165"/>
      <c r="BP5" s="165"/>
      <c r="BQ5" s="165"/>
      <c r="BR5" s="171"/>
      <c r="BS5" s="165"/>
      <c r="BT5" s="165"/>
      <c r="BU5" s="165"/>
      <c r="BV5" s="171"/>
      <c r="BW5" s="165"/>
      <c r="BX5" s="165"/>
      <c r="BY5" s="165"/>
      <c r="BZ5" s="171"/>
      <c r="CA5" s="165"/>
      <c r="CB5" s="165"/>
      <c r="CC5" s="165"/>
      <c r="CD5" s="171"/>
      <c r="CE5" s="165"/>
      <c r="CF5" s="165"/>
      <c r="CG5" s="165"/>
      <c r="CH5" s="171"/>
      <c r="CI5" s="165"/>
      <c r="CJ5" s="165"/>
      <c r="CK5" s="165"/>
      <c r="CL5" s="171"/>
      <c r="CM5" s="165"/>
      <c r="CN5" s="165"/>
      <c r="CO5" s="165"/>
      <c r="CP5" s="171"/>
      <c r="CQ5" s="165"/>
      <c r="CR5" s="165"/>
      <c r="CS5" s="165"/>
      <c r="CT5" s="171"/>
      <c r="CU5" s="165"/>
      <c r="CV5" s="165"/>
      <c r="CW5" s="165"/>
      <c r="CX5" s="171"/>
      <c r="CY5" s="165"/>
      <c r="CZ5" s="165"/>
      <c r="DA5" s="165"/>
      <c r="DB5" s="171"/>
      <c r="DC5" s="165"/>
      <c r="DD5" s="165"/>
      <c r="DE5" s="165"/>
      <c r="DF5" s="171"/>
      <c r="DG5" s="165"/>
      <c r="DH5" s="165"/>
      <c r="DI5" s="165"/>
      <c r="DJ5" s="171"/>
      <c r="DK5" s="165"/>
      <c r="DL5" s="165"/>
      <c r="DM5" s="165"/>
      <c r="DN5" s="171"/>
      <c r="DO5" s="165"/>
      <c r="DP5" s="165"/>
      <c r="DQ5" s="165"/>
      <c r="DR5" s="171"/>
      <c r="DS5" s="165"/>
      <c r="DT5" s="165"/>
      <c r="DU5" s="165"/>
    </row>
    <row r="6" spans="1:125" s="86" customFormat="1" ht="13.5" customHeight="1" x14ac:dyDescent="0.15">
      <c r="A6" s="165"/>
      <c r="B6" s="157"/>
      <c r="C6" s="167"/>
      <c r="D6" s="131" t="s">
        <v>107</v>
      </c>
      <c r="E6" s="131" t="s">
        <v>107</v>
      </c>
      <c r="F6" s="171"/>
      <c r="G6" s="165"/>
      <c r="H6" s="131" t="s">
        <v>107</v>
      </c>
      <c r="I6" s="131" t="s">
        <v>107</v>
      </c>
      <c r="J6" s="171"/>
      <c r="K6" s="165"/>
      <c r="L6" s="131" t="s">
        <v>107</v>
      </c>
      <c r="M6" s="131" t="s">
        <v>107</v>
      </c>
      <c r="N6" s="171"/>
      <c r="O6" s="165"/>
      <c r="P6" s="131" t="s">
        <v>107</v>
      </c>
      <c r="Q6" s="131" t="s">
        <v>107</v>
      </c>
      <c r="R6" s="171"/>
      <c r="S6" s="165"/>
      <c r="T6" s="131" t="s">
        <v>107</v>
      </c>
      <c r="U6" s="131" t="s">
        <v>107</v>
      </c>
      <c r="V6" s="171"/>
      <c r="W6" s="165"/>
      <c r="X6" s="131" t="s">
        <v>107</v>
      </c>
      <c r="Y6" s="131" t="s">
        <v>107</v>
      </c>
      <c r="Z6" s="171"/>
      <c r="AA6" s="165"/>
      <c r="AB6" s="131" t="s">
        <v>107</v>
      </c>
      <c r="AC6" s="131" t="s">
        <v>107</v>
      </c>
      <c r="AD6" s="171"/>
      <c r="AE6" s="165"/>
      <c r="AF6" s="131" t="s">
        <v>107</v>
      </c>
      <c r="AG6" s="131" t="s">
        <v>107</v>
      </c>
      <c r="AH6" s="171"/>
      <c r="AI6" s="165"/>
      <c r="AJ6" s="131" t="s">
        <v>107</v>
      </c>
      <c r="AK6" s="131" t="s">
        <v>107</v>
      </c>
      <c r="AL6" s="171"/>
      <c r="AM6" s="165"/>
      <c r="AN6" s="131" t="s">
        <v>107</v>
      </c>
      <c r="AO6" s="131" t="s">
        <v>107</v>
      </c>
      <c r="AP6" s="171"/>
      <c r="AQ6" s="165"/>
      <c r="AR6" s="131" t="s">
        <v>107</v>
      </c>
      <c r="AS6" s="131" t="s">
        <v>107</v>
      </c>
      <c r="AT6" s="171"/>
      <c r="AU6" s="165"/>
      <c r="AV6" s="131" t="s">
        <v>107</v>
      </c>
      <c r="AW6" s="131" t="s">
        <v>107</v>
      </c>
      <c r="AX6" s="171"/>
      <c r="AY6" s="165"/>
      <c r="AZ6" s="131" t="s">
        <v>107</v>
      </c>
      <c r="BA6" s="131" t="s">
        <v>107</v>
      </c>
      <c r="BB6" s="171"/>
      <c r="BC6" s="165"/>
      <c r="BD6" s="131" t="s">
        <v>107</v>
      </c>
      <c r="BE6" s="131" t="s">
        <v>107</v>
      </c>
      <c r="BF6" s="171"/>
      <c r="BG6" s="165"/>
      <c r="BH6" s="131" t="s">
        <v>107</v>
      </c>
      <c r="BI6" s="131" t="s">
        <v>107</v>
      </c>
      <c r="BJ6" s="171"/>
      <c r="BK6" s="165"/>
      <c r="BL6" s="131" t="s">
        <v>107</v>
      </c>
      <c r="BM6" s="131" t="s">
        <v>107</v>
      </c>
      <c r="BN6" s="171"/>
      <c r="BO6" s="165"/>
      <c r="BP6" s="131" t="s">
        <v>107</v>
      </c>
      <c r="BQ6" s="131" t="s">
        <v>107</v>
      </c>
      <c r="BR6" s="171"/>
      <c r="BS6" s="165"/>
      <c r="BT6" s="131" t="s">
        <v>107</v>
      </c>
      <c r="BU6" s="131" t="s">
        <v>107</v>
      </c>
      <c r="BV6" s="171"/>
      <c r="BW6" s="165"/>
      <c r="BX6" s="131" t="s">
        <v>107</v>
      </c>
      <c r="BY6" s="131" t="s">
        <v>107</v>
      </c>
      <c r="BZ6" s="171"/>
      <c r="CA6" s="165"/>
      <c r="CB6" s="131" t="s">
        <v>107</v>
      </c>
      <c r="CC6" s="131" t="s">
        <v>107</v>
      </c>
      <c r="CD6" s="171"/>
      <c r="CE6" s="165"/>
      <c r="CF6" s="131" t="s">
        <v>107</v>
      </c>
      <c r="CG6" s="131" t="s">
        <v>107</v>
      </c>
      <c r="CH6" s="171"/>
      <c r="CI6" s="165"/>
      <c r="CJ6" s="131" t="s">
        <v>107</v>
      </c>
      <c r="CK6" s="131" t="s">
        <v>107</v>
      </c>
      <c r="CL6" s="171"/>
      <c r="CM6" s="165"/>
      <c r="CN6" s="131" t="s">
        <v>107</v>
      </c>
      <c r="CO6" s="131" t="s">
        <v>107</v>
      </c>
      <c r="CP6" s="171"/>
      <c r="CQ6" s="165"/>
      <c r="CR6" s="131" t="s">
        <v>107</v>
      </c>
      <c r="CS6" s="131" t="s">
        <v>107</v>
      </c>
      <c r="CT6" s="171"/>
      <c r="CU6" s="165"/>
      <c r="CV6" s="131" t="s">
        <v>107</v>
      </c>
      <c r="CW6" s="131" t="s">
        <v>107</v>
      </c>
      <c r="CX6" s="171"/>
      <c r="CY6" s="165"/>
      <c r="CZ6" s="131" t="s">
        <v>107</v>
      </c>
      <c r="DA6" s="131" t="s">
        <v>107</v>
      </c>
      <c r="DB6" s="171"/>
      <c r="DC6" s="165"/>
      <c r="DD6" s="131" t="s">
        <v>107</v>
      </c>
      <c r="DE6" s="131" t="s">
        <v>107</v>
      </c>
      <c r="DF6" s="171"/>
      <c r="DG6" s="165"/>
      <c r="DH6" s="131" t="s">
        <v>107</v>
      </c>
      <c r="DI6" s="131" t="s">
        <v>107</v>
      </c>
      <c r="DJ6" s="171"/>
      <c r="DK6" s="165"/>
      <c r="DL6" s="131" t="s">
        <v>107</v>
      </c>
      <c r="DM6" s="131" t="s">
        <v>107</v>
      </c>
      <c r="DN6" s="171"/>
      <c r="DO6" s="165"/>
      <c r="DP6" s="131" t="s">
        <v>107</v>
      </c>
      <c r="DQ6" s="131" t="s">
        <v>107</v>
      </c>
      <c r="DR6" s="171"/>
      <c r="DS6" s="165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千葉県</v>
      </c>
      <c r="B7" s="139" t="str">
        <f>'廃棄物事業経費（市町村）'!B7</f>
        <v>12000</v>
      </c>
      <c r="C7" s="138" t="s">
        <v>33</v>
      </c>
      <c r="D7" s="140">
        <f>SUM(H7,L7,P7,T7,X7,AB7,AF7,AJ7,AN7,AR7,AV7,AZ7,BD7,BH7,BL7,BP7,BT7,BX7,CB7,CF7,CJ7,CN7,CR7,CV7,CZ7,DD7,DH7,DL7,DP7,DT7)</f>
        <v>11988267</v>
      </c>
      <c r="E7" s="140">
        <f>SUM(I7,M7,Q7,U7,Y7,AC7,AG7,AK7,AO7,AS7,AW7,BA7,BE7,BI7,BM7,BQ7,BU7,BY7,CC7,CG7,CK7,CO7,CS7,CW7,DA7,DE7,DI7,DM7,DQ7,DU7)</f>
        <v>1460515</v>
      </c>
      <c r="F7" s="141">
        <f>COUNTIF(F$8:F$57,"&lt;&gt;")</f>
        <v>16</v>
      </c>
      <c r="G7" s="141">
        <f>COUNTIF(G$8:G$57,"&lt;&gt;")</f>
        <v>16</v>
      </c>
      <c r="H7" s="140">
        <f>SUM(H$8:H$57)</f>
        <v>6188690</v>
      </c>
      <c r="I7" s="140">
        <f>SUM(I$8:I$57)</f>
        <v>622049</v>
      </c>
      <c r="J7" s="141">
        <f>COUNTIF(J$8:J$57,"&lt;&gt;")</f>
        <v>16</v>
      </c>
      <c r="K7" s="141">
        <f>COUNTIF(K$8:K$57,"&lt;&gt;")</f>
        <v>16</v>
      </c>
      <c r="L7" s="140">
        <f>SUM(L$8:L$57)</f>
        <v>2797849</v>
      </c>
      <c r="M7" s="140">
        <f>SUM(M$8:M$57)</f>
        <v>317067</v>
      </c>
      <c r="N7" s="141">
        <f>COUNTIF(N$8:N$57,"&lt;&gt;")</f>
        <v>13</v>
      </c>
      <c r="O7" s="141">
        <f>COUNTIF(O$8:O$57,"&lt;&gt;")</f>
        <v>13</v>
      </c>
      <c r="P7" s="140">
        <f>SUM(P$8:P$57)</f>
        <v>2657496</v>
      </c>
      <c r="Q7" s="140">
        <f>SUM(Q$8:Q$57)</f>
        <v>384035</v>
      </c>
      <c r="R7" s="141">
        <f>COUNTIF(R$8:R$57,"&lt;&gt;")</f>
        <v>6</v>
      </c>
      <c r="S7" s="141">
        <f>COUNTIF(S$8:S$57,"&lt;&gt;")</f>
        <v>6</v>
      </c>
      <c r="T7" s="140">
        <f>SUM(T$8:T$57)</f>
        <v>187464</v>
      </c>
      <c r="U7" s="140">
        <f>SUM(U$8:U$57)</f>
        <v>102609</v>
      </c>
      <c r="V7" s="141">
        <f>COUNTIF(V$8:V$57,"&lt;&gt;")</f>
        <v>3</v>
      </c>
      <c r="W7" s="141">
        <f>COUNTIF(W$8:W$57,"&lt;&gt;")</f>
        <v>3</v>
      </c>
      <c r="X7" s="140">
        <f>SUM(X$8:X$57)</f>
        <v>64480</v>
      </c>
      <c r="Y7" s="140">
        <f>SUM(Y$8:Y$57)</f>
        <v>23035</v>
      </c>
      <c r="Z7" s="141">
        <f>COUNTIF(Z$8:Z$57,"&lt;&gt;")</f>
        <v>2</v>
      </c>
      <c r="AA7" s="141">
        <f>COUNTIF(AA$8:AA$57,"&lt;&gt;")</f>
        <v>2</v>
      </c>
      <c r="AB7" s="140">
        <f>SUM(AB$8:AB$57)</f>
        <v>48213</v>
      </c>
      <c r="AC7" s="140">
        <f>SUM(AC$8:AC$57)</f>
        <v>11720</v>
      </c>
      <c r="AD7" s="141">
        <f>COUNTIF(AD$8:AD$57,"&lt;&gt;")</f>
        <v>1</v>
      </c>
      <c r="AE7" s="141">
        <f>COUNTIF(AE$8:AE$57,"&lt;&gt;")</f>
        <v>1</v>
      </c>
      <c r="AF7" s="140">
        <f>SUM(AF$8:AF$57)</f>
        <v>44075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14</v>
      </c>
      <c r="B8" s="120" t="s">
        <v>412</v>
      </c>
      <c r="C8" s="119" t="s">
        <v>413</v>
      </c>
      <c r="D8" s="121">
        <f>SUM(H8,L8,P8,T8,X8,AB8,AF8,AJ8,AN8,AR8,AV8,AZ8,BD8,BH8,BL8,BP8,BT8,BX8,CB8,CF8,CJ8,CN8,CR8,CV8,CZ8,DD8,DH8,DL8,DP8,DT8)</f>
        <v>296711</v>
      </c>
      <c r="E8" s="121">
        <f>SUM(I8,M8,Q8,U8,Y8,AC8,AG8,AK8,AO8,AS8,AW8,BA8,BE8,BI8,BM8,BQ8,BU8,BY8,CC8,CG8,CK8,CO8,CS8,CW8,DA8,DE8,DI8,DM8,DQ8,DU8)</f>
        <v>90289</v>
      </c>
      <c r="F8" s="120" t="s">
        <v>410</v>
      </c>
      <c r="G8" s="119" t="s">
        <v>411</v>
      </c>
      <c r="H8" s="121">
        <v>184913</v>
      </c>
      <c r="I8" s="121">
        <v>56269</v>
      </c>
      <c r="J8" s="120" t="s">
        <v>464</v>
      </c>
      <c r="K8" s="119" t="s">
        <v>465</v>
      </c>
      <c r="L8" s="121">
        <v>111798</v>
      </c>
      <c r="M8" s="121">
        <v>34020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14</v>
      </c>
      <c r="B9" s="120" t="s">
        <v>353</v>
      </c>
      <c r="C9" s="119" t="s">
        <v>354</v>
      </c>
      <c r="D9" s="121">
        <f>SUM(H9,L9,P9,T9,X9,AB9,AF9,AJ9,AN9,AR9,AV9,AZ9,BD9,BH9,BL9,BP9,BT9,BX9,CB9,CF9,CJ9,CN9,CR9,CV9,CZ9,DD9,DH9,DL9,DP9,DT9)</f>
        <v>665048</v>
      </c>
      <c r="E9" s="121">
        <f>SUM(I9,M9,Q9,U9,Y9,AC9,AG9,AK9,AO9,AS9,AW9,BA9,BE9,BI9,BM9,BQ9,BU9,BY9,CC9,CG9,CK9,CO9,CS9,CW9,DA9,DE9,DI9,DM9,DQ9,DU9)</f>
        <v>0</v>
      </c>
      <c r="F9" s="120" t="s">
        <v>351</v>
      </c>
      <c r="G9" s="119" t="s">
        <v>352</v>
      </c>
      <c r="H9" s="121">
        <v>585974</v>
      </c>
      <c r="I9" s="121">
        <v>0</v>
      </c>
      <c r="J9" s="120" t="s">
        <v>432</v>
      </c>
      <c r="K9" s="119" t="s">
        <v>433</v>
      </c>
      <c r="L9" s="121">
        <v>79074</v>
      </c>
      <c r="M9" s="121">
        <v>0</v>
      </c>
      <c r="N9" s="120"/>
      <c r="O9" s="119"/>
      <c r="P9" s="121"/>
      <c r="Q9" s="121"/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14</v>
      </c>
      <c r="B10" s="120" t="s">
        <v>361</v>
      </c>
      <c r="C10" s="119" t="s">
        <v>362</v>
      </c>
      <c r="D10" s="121">
        <f>SUM(H10,L10,P10,T10,X10,AB10,AF10,AJ10,AN10,AR10,AV10,AZ10,BD10,BH10,BL10,BP10,BT10,BX10,CB10,CF10,CJ10,CN10,CR10,CV10,CZ10,DD10,DH10,DL10,DP10,DT10)</f>
        <v>1008956</v>
      </c>
      <c r="E10" s="121">
        <f>SUM(I10,M10,Q10,U10,Y10,AC10,AG10,AK10,AO10,AS10,AW10,BA10,BE10,BI10,BM10,BQ10,BU10,BY10,CC10,CG10,CK10,CO10,CS10,CW10,DA10,DE10,DI10,DM10,DQ10,DU10)</f>
        <v>0</v>
      </c>
      <c r="F10" s="120" t="s">
        <v>357</v>
      </c>
      <c r="G10" s="119" t="s">
        <v>358</v>
      </c>
      <c r="H10" s="121">
        <v>427496</v>
      </c>
      <c r="I10" s="121">
        <v>0</v>
      </c>
      <c r="J10" s="120" t="s">
        <v>430</v>
      </c>
      <c r="K10" s="119" t="s">
        <v>431</v>
      </c>
      <c r="L10" s="121">
        <v>326527</v>
      </c>
      <c r="M10" s="121">
        <v>0</v>
      </c>
      <c r="N10" s="120" t="s">
        <v>442</v>
      </c>
      <c r="O10" s="119" t="s">
        <v>443</v>
      </c>
      <c r="P10" s="121">
        <v>131647</v>
      </c>
      <c r="Q10" s="121">
        <v>0</v>
      </c>
      <c r="R10" s="120" t="s">
        <v>422</v>
      </c>
      <c r="S10" s="119" t="s">
        <v>423</v>
      </c>
      <c r="T10" s="121">
        <v>123286</v>
      </c>
      <c r="U10" s="121">
        <v>0</v>
      </c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14</v>
      </c>
      <c r="B11" s="120" t="s">
        <v>424</v>
      </c>
      <c r="C11" s="119" t="s">
        <v>425</v>
      </c>
      <c r="D11" s="121">
        <f>SUM(H11,L11,P11,T11,X11,AB11,AF11,AJ11,AN11,AR11,AV11,AZ11,BD11,BH11,BL11,BP11,BT11,BX11,CB11,CF11,CJ11,CN11,CR11,CV11,CZ11,DD11,DH11,DL11,DP11,DT11)</f>
        <v>588000</v>
      </c>
      <c r="E11" s="121">
        <f>SUM(I11,M11,Q11,U11,Y11,AC11,AG11,AK11,AO11,AS11,AW11,BA11,BE11,BI11,BM11,BQ11,BU11,BY11,CC11,CG11,CK11,CO11,CS11,CW11,DA11,DE11,DI11,DM11,DQ11,DU11)</f>
        <v>0</v>
      </c>
      <c r="F11" s="120" t="s">
        <v>422</v>
      </c>
      <c r="G11" s="119" t="s">
        <v>423</v>
      </c>
      <c r="H11" s="121">
        <v>307794</v>
      </c>
      <c r="I11" s="121">
        <v>0</v>
      </c>
      <c r="J11" s="120" t="s">
        <v>444</v>
      </c>
      <c r="K11" s="119" t="s">
        <v>445</v>
      </c>
      <c r="L11" s="121">
        <v>137557</v>
      </c>
      <c r="M11" s="121">
        <v>0</v>
      </c>
      <c r="N11" s="120" t="s">
        <v>446</v>
      </c>
      <c r="O11" s="119" t="s">
        <v>447</v>
      </c>
      <c r="P11" s="121">
        <v>142649</v>
      </c>
      <c r="Q11" s="121">
        <v>0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14</v>
      </c>
      <c r="B12" s="120" t="s">
        <v>372</v>
      </c>
      <c r="C12" s="119" t="s">
        <v>373</v>
      </c>
      <c r="D12" s="121">
        <f>SUM(H12,L12,P12,T12,X12,AB12,AF12,AJ12,AN12,AR12,AV12,AZ12,BD12,BH12,BL12,BP12,BT12,BX12,CB12,CF12,CJ12,CN12,CR12,CV12,CZ12,DD12,DH12,DL12,DP12,DT12)</f>
        <v>1801856</v>
      </c>
      <c r="E12" s="121">
        <f>SUM(I12,M12,Q12,U12,Y12,AC12,AG12,AK12,AO12,AS12,AW12,BA12,BE12,BI12,BM12,BQ12,BU12,BY12,CC12,CG12,CK12,CO12,CS12,CW12,DA12,DE12,DI12,DM12,DQ12,DU12)</f>
        <v>318685</v>
      </c>
      <c r="F12" s="120" t="s">
        <v>370</v>
      </c>
      <c r="G12" s="119" t="s">
        <v>371</v>
      </c>
      <c r="H12" s="121">
        <v>652683</v>
      </c>
      <c r="I12" s="121">
        <v>82126</v>
      </c>
      <c r="J12" s="120" t="s">
        <v>406</v>
      </c>
      <c r="K12" s="119" t="s">
        <v>407</v>
      </c>
      <c r="L12" s="121">
        <v>0</v>
      </c>
      <c r="M12" s="121">
        <v>69229</v>
      </c>
      <c r="N12" s="120" t="s">
        <v>386</v>
      </c>
      <c r="O12" s="119" t="s">
        <v>387</v>
      </c>
      <c r="P12" s="121">
        <v>1149173</v>
      </c>
      <c r="Q12" s="121">
        <v>167330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14</v>
      </c>
      <c r="B13" s="120" t="s">
        <v>355</v>
      </c>
      <c r="C13" s="119" t="s">
        <v>356</v>
      </c>
      <c r="D13" s="121">
        <f>SUM(H13,L13,P13,T13,X13,AB13,AF13,AJ13,AN13,AR13,AV13,AZ13,BD13,BH13,BL13,BP13,BT13,BX13,CB13,CF13,CJ13,CN13,CR13,CV13,CZ13,DD13,DH13,DL13,DP13,DT13)</f>
        <v>0</v>
      </c>
      <c r="E13" s="121">
        <f>SUM(I13,M13,Q13,U13,Y13,AC13,AG13,AK13,AO13,AS13,AW13,BA13,BE13,BI13,BM13,BQ13,BU13,BY13,CC13,CG13,CK13,CO13,CS13,CW13,DA13,DE13,DI13,DM13,DQ13,DU13)</f>
        <v>304598</v>
      </c>
      <c r="F13" s="120" t="s">
        <v>351</v>
      </c>
      <c r="G13" s="119" t="s">
        <v>352</v>
      </c>
      <c r="H13" s="121">
        <v>0</v>
      </c>
      <c r="I13" s="121">
        <v>54664</v>
      </c>
      <c r="J13" s="120" t="s">
        <v>394</v>
      </c>
      <c r="K13" s="119" t="s">
        <v>395</v>
      </c>
      <c r="L13" s="121">
        <v>0</v>
      </c>
      <c r="M13" s="121">
        <v>49308</v>
      </c>
      <c r="N13" s="120" t="s">
        <v>398</v>
      </c>
      <c r="O13" s="119" t="s">
        <v>399</v>
      </c>
      <c r="P13" s="121">
        <v>0</v>
      </c>
      <c r="Q13" s="121">
        <v>121294</v>
      </c>
      <c r="R13" s="120" t="s">
        <v>408</v>
      </c>
      <c r="S13" s="119" t="s">
        <v>409</v>
      </c>
      <c r="T13" s="121">
        <v>0</v>
      </c>
      <c r="U13" s="121">
        <v>64400</v>
      </c>
      <c r="V13" s="120" t="s">
        <v>432</v>
      </c>
      <c r="W13" s="119" t="s">
        <v>433</v>
      </c>
      <c r="X13" s="121">
        <v>0</v>
      </c>
      <c r="Y13" s="121">
        <v>14932</v>
      </c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14</v>
      </c>
      <c r="B14" s="120" t="s">
        <v>404</v>
      </c>
      <c r="C14" s="119" t="s">
        <v>405</v>
      </c>
      <c r="D14" s="121">
        <f>SUM(H14,L14,P14,T14,X14,AB14,AF14,AJ14,AN14,AR14,AV14,AZ14,BD14,BH14,BL14,BP14,BT14,BX14,CB14,CF14,CJ14,CN14,CR14,CV14,CZ14,DD14,DH14,DL14,DP14,DT14)</f>
        <v>0</v>
      </c>
      <c r="E14" s="121">
        <f>SUM(I14,M14,Q14,U14,Y14,AC14,AG14,AK14,AO14,AS14,AW14,BA14,BE14,BI14,BM14,BQ14,BU14,BY14,CC14,CG14,CK14,CO14,CS14,CW14,DA14,DE14,DI14,DM14,DQ14,DU14)</f>
        <v>124913</v>
      </c>
      <c r="F14" s="120" t="s">
        <v>400</v>
      </c>
      <c r="G14" s="119" t="s">
        <v>401</v>
      </c>
      <c r="H14" s="121">
        <v>0</v>
      </c>
      <c r="I14" s="121">
        <v>104927</v>
      </c>
      <c r="J14" s="120" t="s">
        <v>434</v>
      </c>
      <c r="K14" s="119" t="s">
        <v>435</v>
      </c>
      <c r="L14" s="121">
        <v>0</v>
      </c>
      <c r="M14" s="121">
        <v>19986</v>
      </c>
      <c r="N14" s="120"/>
      <c r="O14" s="119"/>
      <c r="P14" s="121"/>
      <c r="Q14" s="121"/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14</v>
      </c>
      <c r="B15" s="120" t="s">
        <v>365</v>
      </c>
      <c r="C15" s="119" t="s">
        <v>366</v>
      </c>
      <c r="D15" s="121">
        <f>SUM(H15,L15,P15,T15,X15,AB15,AF15,AJ15,AN15,AR15,AV15,AZ15,BD15,BH15,BL15,BP15,BT15,BX15,CB15,CF15,CJ15,CN15,CR15,CV15,CZ15,DD15,DH15,DL15,DP15,DT15)</f>
        <v>0</v>
      </c>
      <c r="E15" s="121">
        <f>SUM(I15,M15,Q15,U15,Y15,AC15,AG15,AK15,AO15,AS15,AW15,BA15,BE15,BI15,BM15,BQ15,BU15,BY15,CC15,CG15,CK15,CO15,CS15,CW15,DA15,DE15,DI15,DM15,DQ15,DU15)</f>
        <v>249534</v>
      </c>
      <c r="F15" s="120" t="s">
        <v>363</v>
      </c>
      <c r="G15" s="119" t="s">
        <v>364</v>
      </c>
      <c r="H15" s="121">
        <v>0</v>
      </c>
      <c r="I15" s="121">
        <v>119768</v>
      </c>
      <c r="J15" s="120" t="s">
        <v>414</v>
      </c>
      <c r="K15" s="119" t="s">
        <v>415</v>
      </c>
      <c r="L15" s="121">
        <v>0</v>
      </c>
      <c r="M15" s="121">
        <v>72487</v>
      </c>
      <c r="N15" s="120" t="s">
        <v>438</v>
      </c>
      <c r="O15" s="119" t="s">
        <v>439</v>
      </c>
      <c r="P15" s="121">
        <v>0</v>
      </c>
      <c r="Q15" s="121">
        <v>33398</v>
      </c>
      <c r="R15" s="120" t="s">
        <v>446</v>
      </c>
      <c r="S15" s="119" t="s">
        <v>447</v>
      </c>
      <c r="T15" s="121">
        <v>0</v>
      </c>
      <c r="U15" s="121">
        <v>23881</v>
      </c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14</v>
      </c>
      <c r="B16" s="120" t="s">
        <v>428</v>
      </c>
      <c r="C16" s="119" t="s">
        <v>429</v>
      </c>
      <c r="D16" s="121">
        <f>SUM(H16,L16,P16,T16,X16,AB16,AF16,AJ16,AN16,AR16,AV16,AZ16,BD16,BH16,BL16,BP16,BT16,BX16,CB16,CF16,CJ16,CN16,CR16,CV16,CZ16,DD16,DH16,DL16,DP16,DT16)</f>
        <v>0</v>
      </c>
      <c r="E16" s="121">
        <f>SUM(I16,M16,Q16,U16,Y16,AC16,AG16,AK16,AO16,AS16,AW16,BA16,BE16,BI16,BM16,BQ16,BU16,BY16,CC16,CG16,CK16,CO16,CS16,CW16,DA16,DE16,DI16,DM16,DQ16,DU16)</f>
        <v>121995</v>
      </c>
      <c r="F16" s="120" t="s">
        <v>426</v>
      </c>
      <c r="G16" s="119" t="s">
        <v>427</v>
      </c>
      <c r="H16" s="121">
        <v>0</v>
      </c>
      <c r="I16" s="121">
        <v>82460</v>
      </c>
      <c r="J16" s="120" t="s">
        <v>460</v>
      </c>
      <c r="K16" s="119" t="s">
        <v>461</v>
      </c>
      <c r="L16" s="121">
        <v>0</v>
      </c>
      <c r="M16" s="121">
        <v>20914</v>
      </c>
      <c r="N16" s="120" t="s">
        <v>462</v>
      </c>
      <c r="O16" s="119" t="s">
        <v>463</v>
      </c>
      <c r="P16" s="121">
        <v>0</v>
      </c>
      <c r="Q16" s="121">
        <v>18621</v>
      </c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14</v>
      </c>
      <c r="B17" s="120" t="s">
        <v>416</v>
      </c>
      <c r="C17" s="119" t="s">
        <v>417</v>
      </c>
      <c r="D17" s="121">
        <f>SUM(H17,L17,P17,T17,X17,AB17,AF17,AJ17,AN17,AR17,AV17,AZ17,BD17,BH17,BL17,BP17,BT17,BX17,CB17,CF17,CJ17,CN17,CR17,CV17,CZ17,DD17,DH17,DL17,DP17,DT17)</f>
        <v>359819</v>
      </c>
      <c r="E17" s="121">
        <f>SUM(I17,M17,Q17,U17,Y17,AC17,AG17,AK17,AO17,AS17,AW17,BA17,BE17,BI17,BM17,BQ17,BU17,BY17,CC17,CG17,CK17,CO17,CS17,CW17,DA17,DE17,DI17,DM17,DQ17,DU17)</f>
        <v>0</v>
      </c>
      <c r="F17" s="120" t="s">
        <v>414</v>
      </c>
      <c r="G17" s="119" t="s">
        <v>415</v>
      </c>
      <c r="H17" s="121">
        <v>217943</v>
      </c>
      <c r="I17" s="121">
        <v>0</v>
      </c>
      <c r="J17" s="120" t="s">
        <v>438</v>
      </c>
      <c r="K17" s="119" t="s">
        <v>439</v>
      </c>
      <c r="L17" s="121">
        <v>79124</v>
      </c>
      <c r="M17" s="121">
        <v>0</v>
      </c>
      <c r="N17" s="120" t="s">
        <v>446</v>
      </c>
      <c r="O17" s="119" t="s">
        <v>447</v>
      </c>
      <c r="P17" s="121">
        <v>62752</v>
      </c>
      <c r="Q17" s="121">
        <v>0</v>
      </c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14</v>
      </c>
      <c r="B18" s="120" t="s">
        <v>337</v>
      </c>
      <c r="C18" s="119" t="s">
        <v>338</v>
      </c>
      <c r="D18" s="121">
        <f>SUM(H18,L18,P18,T18,X18,AB18,AF18,AJ18,AN18,AR18,AV18,AZ18,BD18,BH18,BL18,BP18,BT18,BX18,CB18,CF18,CJ18,CN18,CR18,CV18,CZ18,DD18,DH18,DL18,DP18,DT18)</f>
        <v>63724</v>
      </c>
      <c r="E18" s="121">
        <f>SUM(I18,M18,Q18,U18,Y18,AC18,AG18,AK18,AO18,AS18,AW18,BA18,BE18,BI18,BM18,BQ18,BU18,BY18,CC18,CG18,CK18,CO18,CS18,CW18,DA18,DE18,DI18,DM18,DQ18,DU18)</f>
        <v>0</v>
      </c>
      <c r="F18" s="120" t="s">
        <v>335</v>
      </c>
      <c r="G18" s="119" t="s">
        <v>336</v>
      </c>
      <c r="H18" s="121">
        <v>56220</v>
      </c>
      <c r="I18" s="121">
        <v>0</v>
      </c>
      <c r="J18" s="120" t="s">
        <v>384</v>
      </c>
      <c r="K18" s="119" t="s">
        <v>385</v>
      </c>
      <c r="L18" s="121">
        <v>2871</v>
      </c>
      <c r="M18" s="121">
        <v>0</v>
      </c>
      <c r="N18" s="120" t="s">
        <v>410</v>
      </c>
      <c r="O18" s="119" t="s">
        <v>411</v>
      </c>
      <c r="P18" s="121">
        <v>2487</v>
      </c>
      <c r="Q18" s="121">
        <v>0</v>
      </c>
      <c r="R18" s="120" t="s">
        <v>464</v>
      </c>
      <c r="S18" s="119" t="s">
        <v>465</v>
      </c>
      <c r="T18" s="121">
        <v>2146</v>
      </c>
      <c r="U18" s="121">
        <v>0</v>
      </c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14</v>
      </c>
      <c r="B19" s="120" t="s">
        <v>347</v>
      </c>
      <c r="C19" s="119" t="s">
        <v>348</v>
      </c>
      <c r="D19" s="121">
        <f>SUM(H19,L19,P19,T19,X19,AB19,AF19,AJ19,AN19,AR19,AV19,AZ19,BD19,BH19,BL19,BP19,BT19,BX19,CB19,CF19,CJ19,CN19,CR19,CV19,CZ19,DD19,DH19,DL19,DP19,DT19)</f>
        <v>904439</v>
      </c>
      <c r="E19" s="121">
        <f>SUM(I19,M19,Q19,U19,Y19,AC19,AG19,AK19,AO19,AS19,AW19,BA19,BE19,BI19,BM19,BQ19,BU19,BY19,CC19,CG19,CK19,CO19,CS19,CW19,DA19,DE19,DI19,DM19,DQ19,DU19)</f>
        <v>0</v>
      </c>
      <c r="F19" s="120" t="s">
        <v>345</v>
      </c>
      <c r="G19" s="119" t="s">
        <v>346</v>
      </c>
      <c r="H19" s="121">
        <v>570387</v>
      </c>
      <c r="I19" s="121">
        <v>0</v>
      </c>
      <c r="J19" s="120" t="s">
        <v>448</v>
      </c>
      <c r="K19" s="119" t="s">
        <v>449</v>
      </c>
      <c r="L19" s="121">
        <v>75769</v>
      </c>
      <c r="M19" s="121">
        <v>0</v>
      </c>
      <c r="N19" s="120" t="s">
        <v>450</v>
      </c>
      <c r="O19" s="119" t="s">
        <v>451</v>
      </c>
      <c r="P19" s="121">
        <v>39483</v>
      </c>
      <c r="Q19" s="121">
        <v>0</v>
      </c>
      <c r="R19" s="120" t="s">
        <v>452</v>
      </c>
      <c r="S19" s="119" t="s">
        <v>453</v>
      </c>
      <c r="T19" s="121">
        <v>62032</v>
      </c>
      <c r="U19" s="121">
        <v>0</v>
      </c>
      <c r="V19" s="120" t="s">
        <v>454</v>
      </c>
      <c r="W19" s="119" t="s">
        <v>455</v>
      </c>
      <c r="X19" s="121">
        <v>64480</v>
      </c>
      <c r="Y19" s="121">
        <v>0</v>
      </c>
      <c r="Z19" s="120" t="s">
        <v>456</v>
      </c>
      <c r="AA19" s="119" t="s">
        <v>457</v>
      </c>
      <c r="AB19" s="121">
        <v>48213</v>
      </c>
      <c r="AC19" s="121">
        <v>0</v>
      </c>
      <c r="AD19" s="120" t="s">
        <v>458</v>
      </c>
      <c r="AE19" s="119" t="s">
        <v>459</v>
      </c>
      <c r="AF19" s="121">
        <v>44075</v>
      </c>
      <c r="AG19" s="121">
        <v>0</v>
      </c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 t="s">
        <v>14</v>
      </c>
      <c r="B20" s="120" t="s">
        <v>359</v>
      </c>
      <c r="C20" s="119" t="s">
        <v>360</v>
      </c>
      <c r="D20" s="121">
        <f>SUM(H20,L20,P20,T20,X20,AB20,AF20,AJ20,AN20,AR20,AV20,AZ20,BD20,BH20,BL20,BP20,BT20,BX20,CB20,CF20,CJ20,CN20,CR20,CV20,CZ20,DD20,DH20,DL20,DP20,DT20)</f>
        <v>0</v>
      </c>
      <c r="E20" s="121">
        <f>SUM(I20,M20,Q20,U20,Y20,AC20,AG20,AK20,AO20,AS20,AW20,BA20,BE20,BI20,BM20,BQ20,BU20,BY20,CC20,CG20,CK20,CO20,CS20,CW20,DA20,DE20,DI20,DM20,DQ20,DU20)</f>
        <v>128449</v>
      </c>
      <c r="F20" s="120" t="s">
        <v>357</v>
      </c>
      <c r="G20" s="119" t="s">
        <v>358</v>
      </c>
      <c r="H20" s="121">
        <v>0</v>
      </c>
      <c r="I20" s="121">
        <v>29515</v>
      </c>
      <c r="J20" s="120" t="s">
        <v>422</v>
      </c>
      <c r="K20" s="119" t="s">
        <v>423</v>
      </c>
      <c r="L20" s="121">
        <v>0</v>
      </c>
      <c r="M20" s="121">
        <v>42187</v>
      </c>
      <c r="N20" s="120" t="s">
        <v>430</v>
      </c>
      <c r="O20" s="119" t="s">
        <v>431</v>
      </c>
      <c r="P20" s="121">
        <v>0</v>
      </c>
      <c r="Q20" s="121">
        <v>22596</v>
      </c>
      <c r="R20" s="120" t="s">
        <v>442</v>
      </c>
      <c r="S20" s="119" t="s">
        <v>443</v>
      </c>
      <c r="T20" s="121">
        <v>0</v>
      </c>
      <c r="U20" s="121">
        <v>14328</v>
      </c>
      <c r="V20" s="120" t="s">
        <v>444</v>
      </c>
      <c r="W20" s="119" t="s">
        <v>445</v>
      </c>
      <c r="X20" s="121">
        <v>0</v>
      </c>
      <c r="Y20" s="121">
        <v>8103</v>
      </c>
      <c r="Z20" s="120" t="s">
        <v>446</v>
      </c>
      <c r="AA20" s="119" t="s">
        <v>447</v>
      </c>
      <c r="AB20" s="121">
        <v>0</v>
      </c>
      <c r="AC20" s="121">
        <v>11720</v>
      </c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 t="s">
        <v>14</v>
      </c>
      <c r="B21" s="120" t="s">
        <v>420</v>
      </c>
      <c r="C21" s="119" t="s">
        <v>421</v>
      </c>
      <c r="D21" s="121">
        <f>SUM(H21,L21,P21,T21,X21,AB21,AF21,AJ21,AN21,AR21,AV21,AZ21,BD21,BH21,BL21,BP21,BT21,BX21,CB21,CF21,CJ21,CN21,CR21,CV21,CZ21,DD21,DH21,DL21,DP21,DT21)</f>
        <v>1182603</v>
      </c>
      <c r="E21" s="121">
        <f>SUM(I21,M21,Q21,U21,Y21,AC21,AG21,AK21,AO21,AS21,AW21,BA21,BE21,BI21,BM21,BQ21,BU21,BY21,CC21,CG21,CK21,CO21,CS21,CW21,DA21,DE21,DI21,DM21,DQ21,DU21)</f>
        <v>122052</v>
      </c>
      <c r="F21" s="120" t="s">
        <v>418</v>
      </c>
      <c r="G21" s="119" t="s">
        <v>419</v>
      </c>
      <c r="H21" s="121">
        <v>931466</v>
      </c>
      <c r="I21" s="121">
        <v>92320</v>
      </c>
      <c r="J21" s="120" t="s">
        <v>436</v>
      </c>
      <c r="K21" s="119" t="s">
        <v>437</v>
      </c>
      <c r="L21" s="121">
        <v>58267</v>
      </c>
      <c r="M21" s="121">
        <v>8936</v>
      </c>
      <c r="N21" s="120" t="s">
        <v>440</v>
      </c>
      <c r="O21" s="119" t="s">
        <v>441</v>
      </c>
      <c r="P21" s="121">
        <v>192870</v>
      </c>
      <c r="Q21" s="121">
        <v>20796</v>
      </c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 t="s">
        <v>14</v>
      </c>
      <c r="B22" s="120" t="s">
        <v>329</v>
      </c>
      <c r="C22" s="119" t="s">
        <v>367</v>
      </c>
      <c r="D22" s="121">
        <f>SUM(H22,L22,P22,T22,X22,AB22,AF22,AJ22,AN22,AR22,AV22,AZ22,BD22,BH22,BL22,BP22,BT22,BX22,CB22,CF22,CJ22,CN22,CR22,CV22,CZ22,DD22,DH22,DL22,DP22,DT22)</f>
        <v>3809741</v>
      </c>
      <c r="E22" s="121">
        <f>SUM(I22,M22,Q22,U22,Y22,AC22,AG22,AK22,AO22,AS22,AW22,BA22,BE22,BI22,BM22,BQ22,BU22,BY22,CC22,CG22,CK22,CO22,CS22,CW22,DA22,DE22,DI22,DM22,DQ22,DU22)</f>
        <v>0</v>
      </c>
      <c r="F22" s="120" t="s">
        <v>327</v>
      </c>
      <c r="G22" s="119" t="s">
        <v>328</v>
      </c>
      <c r="H22" s="121">
        <v>1494845</v>
      </c>
      <c r="I22" s="121">
        <v>0</v>
      </c>
      <c r="J22" s="120" t="s">
        <v>363</v>
      </c>
      <c r="K22" s="119" t="s">
        <v>364</v>
      </c>
      <c r="L22" s="121">
        <v>1459010</v>
      </c>
      <c r="M22" s="121">
        <v>0</v>
      </c>
      <c r="N22" s="120" t="s">
        <v>414</v>
      </c>
      <c r="O22" s="119" t="s">
        <v>415</v>
      </c>
      <c r="P22" s="121">
        <v>855886</v>
      </c>
      <c r="Q22" s="121">
        <v>0</v>
      </c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 t="s">
        <v>14</v>
      </c>
      <c r="B23" s="120" t="s">
        <v>402</v>
      </c>
      <c r="C23" s="119" t="s">
        <v>403</v>
      </c>
      <c r="D23" s="121">
        <f>SUM(H23,L23,P23,T23,X23,AB23,AF23,AJ23,AN23,AR23,AV23,AZ23,BD23,BH23,BL23,BP23,BT23,BX23,CB23,CF23,CJ23,CN23,CR23,CV23,CZ23,DD23,DH23,DL23,DP23,DT23)</f>
        <v>1307370</v>
      </c>
      <c r="E23" s="121">
        <f>SUM(I23,M23,Q23,U23,Y23,AC23,AG23,AK23,AO23,AS23,AW23,BA23,BE23,BI23,BM23,BQ23,BU23,BY23,CC23,CG23,CK23,CO23,CS23,CW23,DA23,DE23,DI23,DM23,DQ23,DU23)</f>
        <v>0</v>
      </c>
      <c r="F23" s="120" t="s">
        <v>400</v>
      </c>
      <c r="G23" s="119" t="s">
        <v>401</v>
      </c>
      <c r="H23" s="121">
        <v>758969</v>
      </c>
      <c r="I23" s="121">
        <v>0</v>
      </c>
      <c r="J23" s="120" t="s">
        <v>406</v>
      </c>
      <c r="K23" s="119" t="s">
        <v>407</v>
      </c>
      <c r="L23" s="121">
        <v>467852</v>
      </c>
      <c r="M23" s="121">
        <v>0</v>
      </c>
      <c r="N23" s="120" t="s">
        <v>434</v>
      </c>
      <c r="O23" s="119" t="s">
        <v>435</v>
      </c>
      <c r="P23" s="121">
        <v>80549</v>
      </c>
      <c r="Q23" s="121">
        <v>0</v>
      </c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23">
    <sortCondition ref="A8:A23"/>
    <sortCondition ref="B8:B23"/>
    <sortCondition ref="C8:C23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&amp;L廃棄物処理事業経費【市区町村分担金の合計（令和1年度実績）</oddHeader>
  </headerFooter>
  <colBreaks count="10" manualBreakCount="10">
    <brk id="9" min="1" max="22" man="1"/>
    <brk id="21" min="1" max="22" man="1"/>
    <brk id="33" min="1" max="22" man="1"/>
    <brk id="45" min="1" max="22" man="1"/>
    <brk id="57" min="1" max="22" man="1"/>
    <brk id="69" min="1" max="22" man="1"/>
    <brk id="81" min="1" max="22" man="1"/>
    <brk id="93" min="1" max="22" man="1"/>
    <brk id="105" min="1" max="22" man="1"/>
    <brk id="117" min="1" max="2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9" t="s">
        <v>147</v>
      </c>
      <c r="C6" s="199"/>
      <c r="D6" s="200"/>
      <c r="E6" s="14" t="s">
        <v>56</v>
      </c>
      <c r="F6" s="15" t="s">
        <v>57</v>
      </c>
      <c r="H6" s="176" t="s">
        <v>148</v>
      </c>
      <c r="I6" s="201"/>
      <c r="J6" s="201"/>
      <c r="K6" s="177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97" t="s">
        <v>80</v>
      </c>
      <c r="C7" s="198"/>
      <c r="D7" s="198"/>
      <c r="E7" s="18">
        <f t="shared" ref="E7:E12" ca="1" si="0">AF7</f>
        <v>0</v>
      </c>
      <c r="F7" s="18">
        <f t="shared" ref="F7:F12" ca="1" si="1">AF14</f>
        <v>0</v>
      </c>
      <c r="H7" s="186" t="s">
        <v>110</v>
      </c>
      <c r="I7" s="186" t="s">
        <v>150</v>
      </c>
      <c r="J7" s="178" t="s">
        <v>87</v>
      </c>
      <c r="K7" s="179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12000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97" t="s">
        <v>154</v>
      </c>
      <c r="C8" s="198"/>
      <c r="D8" s="198"/>
      <c r="E8" s="18">
        <f t="shared" ca="1" si="0"/>
        <v>0</v>
      </c>
      <c r="F8" s="18">
        <f t="shared" ca="1" si="1"/>
        <v>0</v>
      </c>
      <c r="H8" s="187"/>
      <c r="I8" s="187"/>
      <c r="J8" s="176" t="s">
        <v>89</v>
      </c>
      <c r="K8" s="177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12100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97" t="s">
        <v>83</v>
      </c>
      <c r="C9" s="198"/>
      <c r="D9" s="198"/>
      <c r="E9" s="18">
        <f t="shared" ca="1" si="0"/>
        <v>0</v>
      </c>
      <c r="F9" s="18">
        <f t="shared" ca="1" si="1"/>
        <v>0</v>
      </c>
      <c r="H9" s="187"/>
      <c r="I9" s="187"/>
      <c r="J9" s="178" t="s">
        <v>91</v>
      </c>
      <c r="K9" s="179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12202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97" t="s">
        <v>159</v>
      </c>
      <c r="C10" s="198"/>
      <c r="D10" s="198"/>
      <c r="E10" s="18">
        <f t="shared" ca="1" si="0"/>
        <v>0</v>
      </c>
      <c r="F10" s="18">
        <f t="shared" ca="1" si="1"/>
        <v>0</v>
      </c>
      <c r="H10" s="187"/>
      <c r="I10" s="188"/>
      <c r="J10" s="178" t="s">
        <v>0</v>
      </c>
      <c r="K10" s="179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12203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96" t="s">
        <v>162</v>
      </c>
      <c r="C11" s="198"/>
      <c r="D11" s="198"/>
      <c r="E11" s="18">
        <f t="shared" ca="1" si="0"/>
        <v>0</v>
      </c>
      <c r="F11" s="18">
        <f t="shared" ca="1" si="1"/>
        <v>0</v>
      </c>
      <c r="H11" s="187"/>
      <c r="I11" s="202" t="s">
        <v>70</v>
      </c>
      <c r="J11" s="202"/>
      <c r="K11" s="202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12204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97" t="s">
        <v>0</v>
      </c>
      <c r="C12" s="198"/>
      <c r="D12" s="198"/>
      <c r="E12" s="18">
        <f t="shared" ca="1" si="0"/>
        <v>0</v>
      </c>
      <c r="F12" s="18">
        <f t="shared" ca="1" si="1"/>
        <v>0</v>
      </c>
      <c r="H12" s="187"/>
      <c r="I12" s="202" t="s">
        <v>165</v>
      </c>
      <c r="J12" s="202"/>
      <c r="K12" s="202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12205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3" t="s">
        <v>168</v>
      </c>
      <c r="C13" s="204"/>
      <c r="D13" s="204"/>
      <c r="E13" s="19">
        <f ca="1">SUM(E7:E12)</f>
        <v>0</v>
      </c>
      <c r="F13" s="19">
        <f ca="1">SUM(F7:F12)</f>
        <v>0</v>
      </c>
      <c r="H13" s="187"/>
      <c r="I13" s="189" t="s">
        <v>111</v>
      </c>
      <c r="J13" s="195"/>
      <c r="K13" s="190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12206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3" t="s">
        <v>171</v>
      </c>
      <c r="D14" s="194"/>
      <c r="E14" s="23">
        <f ca="1">E13-E11</f>
        <v>0</v>
      </c>
      <c r="F14" s="23">
        <f ca="1">F13-F11</f>
        <v>0</v>
      </c>
      <c r="H14" s="188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12207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97" t="s">
        <v>67</v>
      </c>
      <c r="C15" s="198"/>
      <c r="D15" s="198"/>
      <c r="E15" s="18">
        <f ca="1">AF13</f>
        <v>0</v>
      </c>
      <c r="F15" s="18">
        <f ca="1">AF20</f>
        <v>0</v>
      </c>
      <c r="H15" s="183" t="s">
        <v>174</v>
      </c>
      <c r="I15" s="186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12208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0" t="s">
        <v>1</v>
      </c>
      <c r="C16" s="181"/>
      <c r="D16" s="181"/>
      <c r="E16" s="19">
        <f ca="1">SUM(E13,E15)</f>
        <v>0</v>
      </c>
      <c r="F16" s="19">
        <f ca="1">SUM(F13,F15)</f>
        <v>0</v>
      </c>
      <c r="H16" s="184"/>
      <c r="I16" s="187"/>
      <c r="J16" s="187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12210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3" t="s">
        <v>171</v>
      </c>
      <c r="D17" s="194"/>
      <c r="E17" s="23">
        <f ca="1">SUM(E14:E15)</f>
        <v>0</v>
      </c>
      <c r="F17" s="23">
        <f ca="1">SUM(F14:F15)</f>
        <v>0</v>
      </c>
      <c r="H17" s="184"/>
      <c r="I17" s="187"/>
      <c r="J17" s="187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12211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4"/>
      <c r="I18" s="188"/>
      <c r="J18" s="188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12212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4"/>
      <c r="I19" s="186" t="s">
        <v>185</v>
      </c>
      <c r="J19" s="178" t="s">
        <v>101</v>
      </c>
      <c r="K19" s="179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12213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96" t="s">
        <v>188</v>
      </c>
      <c r="C20" s="196"/>
      <c r="D20" s="196"/>
      <c r="E20" s="30">
        <f ca="1">E11</f>
        <v>0</v>
      </c>
      <c r="F20" s="30">
        <f ca="1">F11</f>
        <v>0</v>
      </c>
      <c r="H20" s="184"/>
      <c r="I20" s="187"/>
      <c r="J20" s="178" t="s">
        <v>103</v>
      </c>
      <c r="K20" s="179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12215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96" t="s">
        <v>191</v>
      </c>
      <c r="C21" s="197"/>
      <c r="D21" s="197"/>
      <c r="E21" s="30">
        <f ca="1">L12+L27</f>
        <v>0</v>
      </c>
      <c r="F21" s="30">
        <f ca="1">M12+M27</f>
        <v>0</v>
      </c>
      <c r="H21" s="184"/>
      <c r="I21" s="188"/>
      <c r="J21" s="178" t="s">
        <v>105</v>
      </c>
      <c r="K21" s="179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12216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4"/>
      <c r="I22" s="178" t="s">
        <v>75</v>
      </c>
      <c r="J22" s="182"/>
      <c r="K22" s="179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12217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4"/>
      <c r="I23" s="186" t="s">
        <v>197</v>
      </c>
      <c r="J23" s="189" t="s">
        <v>101</v>
      </c>
      <c r="K23" s="190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12218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4"/>
      <c r="I24" s="187"/>
      <c r="J24" s="178" t="s">
        <v>103</v>
      </c>
      <c r="K24" s="179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12219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4"/>
      <c r="I25" s="187"/>
      <c r="J25" s="178" t="s">
        <v>105</v>
      </c>
      <c r="K25" s="179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12220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4"/>
      <c r="I26" s="188"/>
      <c r="J26" s="191" t="s">
        <v>0</v>
      </c>
      <c r="K26" s="192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12221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4"/>
      <c r="I27" s="178" t="s">
        <v>165</v>
      </c>
      <c r="J27" s="182"/>
      <c r="K27" s="179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12222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4"/>
      <c r="I28" s="178" t="s">
        <v>34</v>
      </c>
      <c r="J28" s="182"/>
      <c r="K28" s="179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12223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4"/>
      <c r="I29" s="189" t="s">
        <v>111</v>
      </c>
      <c r="J29" s="195"/>
      <c r="K29" s="190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12224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85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12225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78" t="s">
        <v>0</v>
      </c>
      <c r="I31" s="182"/>
      <c r="J31" s="182"/>
      <c r="K31" s="179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12226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89" t="s">
        <v>1</v>
      </c>
      <c r="I32" s="195"/>
      <c r="J32" s="195"/>
      <c r="K32" s="190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12227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12228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12229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12230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12231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12232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12233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12234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12235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12236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12237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12238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12239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12322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12329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12342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12347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12349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12403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12409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12410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12421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12422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12423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12424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12426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12427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 t="str">
        <f>+'廃棄物事業経費（歳入）'!B59</f>
        <v>12441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 t="str">
        <f>+'廃棄物事業経費（歳入）'!B60</f>
        <v>12443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 t="str">
        <f>+'廃棄物事業経費（歳入）'!B61</f>
        <v>12463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 t="str">
        <f>+'廃棄物事業経費（歳入）'!B62</f>
        <v>12816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 t="str">
        <f>+'廃棄物事業経費（歳入）'!B63</f>
        <v>12828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 t="str">
        <f>+'廃棄物事業経費（歳入）'!B64</f>
        <v>12830</v>
      </c>
      <c r="AI64" s="2">
        <v>64</v>
      </c>
    </row>
    <row r="65" spans="34:35" x14ac:dyDescent="0.15">
      <c r="AH65" s="48" t="str">
        <f>+'廃棄物事業経費（歳入）'!B65</f>
        <v>12831</v>
      </c>
      <c r="AI65" s="2">
        <v>65</v>
      </c>
    </row>
    <row r="66" spans="34:35" x14ac:dyDescent="0.15">
      <c r="AH66" s="48" t="str">
        <f>+'廃棄物事業経費（歳入）'!B66</f>
        <v>12833</v>
      </c>
      <c r="AI66" s="2">
        <v>66</v>
      </c>
    </row>
    <row r="67" spans="34:35" x14ac:dyDescent="0.15">
      <c r="AH67" s="48" t="str">
        <f>+'廃棄物事業経費（歳入）'!B67</f>
        <v>12834</v>
      </c>
      <c r="AI67" s="2">
        <v>67</v>
      </c>
    </row>
    <row r="68" spans="34:35" x14ac:dyDescent="0.15">
      <c r="AH68" s="48" t="str">
        <f>+'廃棄物事業経費（歳入）'!B68</f>
        <v>12835</v>
      </c>
      <c r="AI68" s="2">
        <v>68</v>
      </c>
    </row>
    <row r="69" spans="34:35" x14ac:dyDescent="0.15">
      <c r="AH69" s="48" t="str">
        <f>+'廃棄物事業経費（歳入）'!B69</f>
        <v>12838</v>
      </c>
      <c r="AI69" s="2">
        <v>69</v>
      </c>
    </row>
    <row r="70" spans="34:35" x14ac:dyDescent="0.15">
      <c r="AH70" s="48" t="str">
        <f>+'廃棄物事業経費（歳入）'!B70</f>
        <v>12841</v>
      </c>
      <c r="AI70" s="2">
        <v>70</v>
      </c>
    </row>
    <row r="71" spans="34:35" x14ac:dyDescent="0.15">
      <c r="AH71" s="48" t="str">
        <f>+'廃棄物事業経費（歳入）'!B71</f>
        <v>12854</v>
      </c>
      <c r="AI71" s="2">
        <v>71</v>
      </c>
    </row>
    <row r="72" spans="34:35" x14ac:dyDescent="0.15">
      <c r="AH72" s="48" t="str">
        <f>+'廃棄物事業経費（歳入）'!B72</f>
        <v>12860</v>
      </c>
      <c r="AI72" s="2">
        <v>72</v>
      </c>
    </row>
    <row r="73" spans="34:35" x14ac:dyDescent="0.15">
      <c r="AH73" s="48" t="str">
        <f>+'廃棄物事業経費（歳入）'!B73</f>
        <v>12863</v>
      </c>
      <c r="AI73" s="2">
        <v>73</v>
      </c>
    </row>
    <row r="74" spans="34:35" x14ac:dyDescent="0.15">
      <c r="AH74" s="48" t="str">
        <f>+'廃棄物事業経費（歳入）'!B74</f>
        <v>12866</v>
      </c>
      <c r="AI74" s="2">
        <v>74</v>
      </c>
    </row>
    <row r="75" spans="34:35" x14ac:dyDescent="0.15">
      <c r="AH75" s="48" t="str">
        <f>+'廃棄物事業経費（歳入）'!B75</f>
        <v>12867</v>
      </c>
      <c r="AI75" s="2">
        <v>75</v>
      </c>
    </row>
    <row r="76" spans="34:35" x14ac:dyDescent="0.15">
      <c r="AH76" s="48" t="str">
        <f>+'廃棄物事業経費（歳入）'!B76</f>
        <v>12869</v>
      </c>
      <c r="AI76" s="2">
        <v>76</v>
      </c>
    </row>
    <row r="77" spans="34:35" x14ac:dyDescent="0.15">
      <c r="AH77" s="48" t="str">
        <f>+'廃棄物事業経費（歳入）'!B77</f>
        <v>12886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博子</dc:creator>
  <cp:lastModifiedBy>エントリー スタッフ２</cp:lastModifiedBy>
  <cp:lastPrinted>2015-10-13T05:25:08Z</cp:lastPrinted>
  <dcterms:created xsi:type="dcterms:W3CDTF">2008-01-24T06:28:57Z</dcterms:created>
  <dcterms:modified xsi:type="dcterms:W3CDTF">2021-02-01T06:01:53Z</dcterms:modified>
</cp:coreProperties>
</file>