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R25" i="5" s="1"/>
  <c r="O25" i="5" s="1"/>
  <c r="CY26" i="5"/>
  <c r="CY27" i="5"/>
  <c r="CY28" i="5"/>
  <c r="CY29" i="5"/>
  <c r="CY30" i="5"/>
  <c r="CY31" i="5"/>
  <c r="CR31" i="5" s="1"/>
  <c r="O31" i="5" s="1"/>
  <c r="CY32" i="5"/>
  <c r="CY33" i="5"/>
  <c r="CY34" i="5"/>
  <c r="CY35" i="5"/>
  <c r="CY36" i="5"/>
  <c r="CY37" i="5"/>
  <c r="CR37" i="5" s="1"/>
  <c r="O37" i="5" s="1"/>
  <c r="D37" i="5" s="1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6" i="5"/>
  <c r="CR27" i="5"/>
  <c r="CR28" i="5"/>
  <c r="CR29" i="5"/>
  <c r="CR30" i="5"/>
  <c r="CR32" i="5"/>
  <c r="CR33" i="5"/>
  <c r="CR34" i="5"/>
  <c r="CR35" i="5"/>
  <c r="CR36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J25" i="5" s="1"/>
  <c r="N25" i="5" s="1"/>
  <c r="D25" i="5" s="1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D31" i="5" s="1"/>
  <c r="J31" i="5" s="1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D55" i="5" s="1"/>
  <c r="J55" i="5" s="1"/>
  <c r="F55" i="5" s="1"/>
  <c r="D55" i="5" s="1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6" i="5"/>
  <c r="BD57" i="5"/>
  <c r="BD58" i="5"/>
  <c r="BD59" i="5"/>
  <c r="BD60" i="5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31" i="5" s="1"/>
  <c r="I31" i="5" s="1"/>
  <c r="F31" i="5" s="1"/>
  <c r="D31" i="5" s="1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V49" i="5" s="1"/>
  <c r="I49" i="5" s="1"/>
  <c r="F49" i="5" s="1"/>
  <c r="D49" i="5" s="1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6" i="5"/>
  <c r="O27" i="5"/>
  <c r="O28" i="5"/>
  <c r="O29" i="5"/>
  <c r="O30" i="5"/>
  <c r="O32" i="5"/>
  <c r="O33" i="5"/>
  <c r="O34" i="5"/>
  <c r="O35" i="5"/>
  <c r="O36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6" i="5"/>
  <c r="J57" i="5"/>
  <c r="J58" i="5"/>
  <c r="J59" i="5"/>
  <c r="J60" i="5"/>
  <c r="J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50" i="5"/>
  <c r="I51" i="5"/>
  <c r="I52" i="5"/>
  <c r="I53" i="5"/>
  <c r="I54" i="5"/>
  <c r="I55" i="5"/>
  <c r="I56" i="5"/>
  <c r="I57" i="5"/>
  <c r="I58" i="5"/>
  <c r="I59" i="5"/>
  <c r="I60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50" i="5"/>
  <c r="F51" i="5"/>
  <c r="F52" i="5"/>
  <c r="F53" i="5"/>
  <c r="F54" i="5"/>
  <c r="F56" i="5"/>
  <c r="F57" i="5"/>
  <c r="F58" i="5"/>
  <c r="F59" i="5"/>
  <c r="F60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D28" i="5"/>
  <c r="D29" i="5"/>
  <c r="D30" i="5"/>
  <c r="D32" i="5"/>
  <c r="D33" i="5"/>
  <c r="D34" i="5"/>
  <c r="D35" i="5"/>
  <c r="D36" i="5"/>
  <c r="D38" i="5"/>
  <c r="D39" i="5"/>
  <c r="D40" i="5"/>
  <c r="D41" i="5"/>
  <c r="D42" i="5"/>
  <c r="D43" i="5"/>
  <c r="D44" i="5"/>
  <c r="D45" i="5"/>
  <c r="D46" i="5"/>
  <c r="D47" i="5"/>
  <c r="D48" i="5"/>
  <c r="D50" i="5"/>
  <c r="D51" i="5"/>
  <c r="D52" i="5"/>
  <c r="D53" i="5"/>
  <c r="D54" i="5"/>
  <c r="D56" i="5"/>
  <c r="D57" i="5"/>
  <c r="D58" i="5"/>
  <c r="D59" i="5"/>
  <c r="D60" i="5"/>
  <c r="D61" i="5"/>
  <c r="EU8" i="9"/>
  <c r="EU9" i="9"/>
  <c r="EU10" i="9"/>
  <c r="EU11" i="9"/>
  <c r="EU12" i="9"/>
  <c r="EU13" i="9"/>
  <c r="AI13" i="1" s="1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AI25" i="1" s="1"/>
  <c r="EU26" i="9"/>
  <c r="EU27" i="9"/>
  <c r="EU28" i="9"/>
  <c r="EU29" i="9"/>
  <c r="EU30" i="9"/>
  <c r="EU31" i="9"/>
  <c r="AI31" i="1" s="1"/>
  <c r="EU32" i="9"/>
  <c r="EU33" i="9"/>
  <c r="EU34" i="9"/>
  <c r="EU35" i="9"/>
  <c r="EU36" i="9"/>
  <c r="EU37" i="9"/>
  <c r="AI37" i="1" s="1"/>
  <c r="EU38" i="9"/>
  <c r="EU39" i="9"/>
  <c r="EU40" i="9"/>
  <c r="EU41" i="9"/>
  <c r="EU42" i="9"/>
  <c r="EU43" i="9"/>
  <c r="AI43" i="1" s="1"/>
  <c r="EU44" i="9"/>
  <c r="EU45" i="9"/>
  <c r="EU46" i="9"/>
  <c r="EU47" i="9"/>
  <c r="EU48" i="9"/>
  <c r="EU49" i="9"/>
  <c r="AI49" i="1" s="1"/>
  <c r="EU50" i="9"/>
  <c r="EU51" i="9"/>
  <c r="EU52" i="9"/>
  <c r="EU53" i="9"/>
  <c r="EU54" i="9"/>
  <c r="EU55" i="9"/>
  <c r="AI55" i="1" s="1"/>
  <c r="EU56" i="9"/>
  <c r="EU57" i="9"/>
  <c r="EU58" i="9"/>
  <c r="EU59" i="9"/>
  <c r="EU60" i="9"/>
  <c r="EU61" i="9"/>
  <c r="AI61" i="1" s="1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AH19" i="1" s="1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AH31" i="1" s="1"/>
  <c r="DZ32" i="9"/>
  <c r="DZ33" i="9"/>
  <c r="DZ34" i="9"/>
  <c r="DZ35" i="9"/>
  <c r="DZ36" i="9"/>
  <c r="DZ37" i="9"/>
  <c r="AH37" i="1" s="1"/>
  <c r="DZ38" i="9"/>
  <c r="DZ39" i="9"/>
  <c r="DZ40" i="9"/>
  <c r="DZ41" i="9"/>
  <c r="DZ42" i="9"/>
  <c r="DZ43" i="9"/>
  <c r="AH43" i="1" s="1"/>
  <c r="DZ44" i="9"/>
  <c r="DZ45" i="9"/>
  <c r="DZ46" i="9"/>
  <c r="DZ47" i="9"/>
  <c r="DZ48" i="9"/>
  <c r="DZ49" i="9"/>
  <c r="AH49" i="1" s="1"/>
  <c r="DZ50" i="9"/>
  <c r="DZ51" i="9"/>
  <c r="DZ52" i="9"/>
  <c r="DZ53" i="9"/>
  <c r="DZ54" i="9"/>
  <c r="DZ55" i="9"/>
  <c r="AH55" i="1" s="1"/>
  <c r="DZ56" i="9"/>
  <c r="DZ57" i="9"/>
  <c r="DZ58" i="9"/>
  <c r="DZ59" i="9"/>
  <c r="DZ60" i="9"/>
  <c r="DZ61" i="9"/>
  <c r="AH61" i="1" s="1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AG25" i="1" s="1"/>
  <c r="DE26" i="9"/>
  <c r="DE27" i="9"/>
  <c r="DE28" i="9"/>
  <c r="DE29" i="9"/>
  <c r="DE30" i="9"/>
  <c r="DE31" i="9"/>
  <c r="AG31" i="1" s="1"/>
  <c r="DE32" i="9"/>
  <c r="DE33" i="9"/>
  <c r="DE34" i="9"/>
  <c r="DE35" i="9"/>
  <c r="DE36" i="9"/>
  <c r="DE37" i="9"/>
  <c r="AG37" i="1" s="1"/>
  <c r="DE38" i="9"/>
  <c r="DE39" i="9"/>
  <c r="DE40" i="9"/>
  <c r="DE41" i="9"/>
  <c r="DE42" i="9"/>
  <c r="DE43" i="9"/>
  <c r="AG43" i="1" s="1"/>
  <c r="DE44" i="9"/>
  <c r="DE45" i="9"/>
  <c r="DE46" i="9"/>
  <c r="DE47" i="9"/>
  <c r="DE48" i="9"/>
  <c r="DE49" i="9"/>
  <c r="AG49" i="1" s="1"/>
  <c r="DE50" i="9"/>
  <c r="DE51" i="9"/>
  <c r="DE52" i="9"/>
  <c r="DE53" i="9"/>
  <c r="DE54" i="9"/>
  <c r="DE55" i="9"/>
  <c r="AG55" i="1" s="1"/>
  <c r="DE56" i="9"/>
  <c r="DE57" i="9"/>
  <c r="DE58" i="9"/>
  <c r="DE59" i="9"/>
  <c r="DE60" i="9"/>
  <c r="DE61" i="9"/>
  <c r="AG61" i="1" s="1"/>
  <c r="CJ8" i="9"/>
  <c r="CJ9" i="9"/>
  <c r="CJ10" i="9"/>
  <c r="CJ11" i="9"/>
  <c r="CJ12" i="9"/>
  <c r="CJ13" i="9"/>
  <c r="AF13" i="1" s="1"/>
  <c r="CJ14" i="9"/>
  <c r="CJ15" i="9"/>
  <c r="CJ16" i="9"/>
  <c r="CJ17" i="9"/>
  <c r="CJ18" i="9"/>
  <c r="CJ19" i="9"/>
  <c r="AF19" i="1" s="1"/>
  <c r="CJ20" i="9"/>
  <c r="CJ21" i="9"/>
  <c r="CJ22" i="9"/>
  <c r="CJ23" i="9"/>
  <c r="CJ24" i="9"/>
  <c r="CJ25" i="9"/>
  <c r="AF25" i="1" s="1"/>
  <c r="CJ26" i="9"/>
  <c r="CJ27" i="9"/>
  <c r="CJ28" i="9"/>
  <c r="CJ29" i="9"/>
  <c r="CJ30" i="9"/>
  <c r="CJ31" i="9"/>
  <c r="AF31" i="1" s="1"/>
  <c r="CJ32" i="9"/>
  <c r="CJ33" i="9"/>
  <c r="CJ34" i="9"/>
  <c r="CJ35" i="9"/>
  <c r="CJ36" i="9"/>
  <c r="CJ37" i="9"/>
  <c r="AF37" i="1" s="1"/>
  <c r="CJ38" i="9"/>
  <c r="CJ39" i="9"/>
  <c r="CJ40" i="9"/>
  <c r="CJ41" i="9"/>
  <c r="CJ42" i="9"/>
  <c r="CJ43" i="9"/>
  <c r="AF43" i="1" s="1"/>
  <c r="CJ44" i="9"/>
  <c r="CJ45" i="9"/>
  <c r="CJ46" i="9"/>
  <c r="CJ47" i="9"/>
  <c r="CJ48" i="9"/>
  <c r="CJ49" i="9"/>
  <c r="AF49" i="1" s="1"/>
  <c r="CJ50" i="9"/>
  <c r="CJ51" i="9"/>
  <c r="CJ52" i="9"/>
  <c r="CJ53" i="9"/>
  <c r="CJ54" i="9"/>
  <c r="CJ55" i="9"/>
  <c r="AF55" i="1" s="1"/>
  <c r="CJ56" i="9"/>
  <c r="CJ57" i="9"/>
  <c r="CJ58" i="9"/>
  <c r="CJ59" i="9"/>
  <c r="CJ60" i="9"/>
  <c r="CJ61" i="9"/>
  <c r="AF61" i="1" s="1"/>
  <c r="BO8" i="9"/>
  <c r="BO9" i="9"/>
  <c r="BO10" i="9"/>
  <c r="BO11" i="9"/>
  <c r="BO12" i="9"/>
  <c r="BO13" i="9"/>
  <c r="AE13" i="1" s="1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AE25" i="1" s="1"/>
  <c r="BO26" i="9"/>
  <c r="BO27" i="9"/>
  <c r="BO28" i="9"/>
  <c r="BO29" i="9"/>
  <c r="BO30" i="9"/>
  <c r="BO31" i="9"/>
  <c r="AE31" i="1" s="1"/>
  <c r="BO32" i="9"/>
  <c r="BO33" i="9"/>
  <c r="BO34" i="9"/>
  <c r="BO35" i="9"/>
  <c r="BO36" i="9"/>
  <c r="BO37" i="9"/>
  <c r="AE37" i="1" s="1"/>
  <c r="BO38" i="9"/>
  <c r="BO39" i="9"/>
  <c r="BO40" i="9"/>
  <c r="BO41" i="9"/>
  <c r="BO42" i="9"/>
  <c r="BO43" i="9"/>
  <c r="AE43" i="1" s="1"/>
  <c r="BO44" i="9"/>
  <c r="BO45" i="9"/>
  <c r="BO46" i="9"/>
  <c r="BO47" i="9"/>
  <c r="BO48" i="9"/>
  <c r="BO49" i="9"/>
  <c r="AE49" i="1" s="1"/>
  <c r="BO50" i="9"/>
  <c r="BO51" i="9"/>
  <c r="BO52" i="9"/>
  <c r="BO53" i="9"/>
  <c r="BO54" i="9"/>
  <c r="BO55" i="9"/>
  <c r="AE55" i="1" s="1"/>
  <c r="BO56" i="9"/>
  <c r="BO57" i="9"/>
  <c r="BO58" i="9"/>
  <c r="BO59" i="9"/>
  <c r="BO60" i="9"/>
  <c r="BO61" i="9"/>
  <c r="AE61" i="1" s="1"/>
  <c r="AT8" i="9"/>
  <c r="AT9" i="9"/>
  <c r="AT10" i="9"/>
  <c r="AT11" i="9"/>
  <c r="AT12" i="9"/>
  <c r="AT13" i="9"/>
  <c r="AD13" i="1" s="1"/>
  <c r="AT14" i="9"/>
  <c r="AT15" i="9"/>
  <c r="AT16" i="9"/>
  <c r="AT17" i="9"/>
  <c r="AT18" i="9"/>
  <c r="AT19" i="9"/>
  <c r="AD19" i="1" s="1"/>
  <c r="AT20" i="9"/>
  <c r="AT21" i="9"/>
  <c r="AT22" i="9"/>
  <c r="AT23" i="9"/>
  <c r="AT24" i="9"/>
  <c r="AT25" i="9"/>
  <c r="AD25" i="1" s="1"/>
  <c r="AT26" i="9"/>
  <c r="AT27" i="9"/>
  <c r="AT28" i="9"/>
  <c r="AT29" i="9"/>
  <c r="AT30" i="9"/>
  <c r="AT31" i="9"/>
  <c r="AD31" i="1" s="1"/>
  <c r="AT32" i="9"/>
  <c r="AT33" i="9"/>
  <c r="AT34" i="9"/>
  <c r="AT35" i="9"/>
  <c r="AT36" i="9"/>
  <c r="AT37" i="9"/>
  <c r="AD37" i="1" s="1"/>
  <c r="AT38" i="9"/>
  <c r="AT39" i="9"/>
  <c r="AT40" i="9"/>
  <c r="AT41" i="9"/>
  <c r="AT42" i="9"/>
  <c r="AT43" i="9"/>
  <c r="AD43" i="1" s="1"/>
  <c r="AT44" i="9"/>
  <c r="AT45" i="9"/>
  <c r="AT46" i="9"/>
  <c r="AT47" i="9"/>
  <c r="AT48" i="9"/>
  <c r="AT49" i="9"/>
  <c r="AD49" i="1" s="1"/>
  <c r="AT50" i="9"/>
  <c r="AT51" i="9"/>
  <c r="AT52" i="9"/>
  <c r="AT53" i="9"/>
  <c r="AT54" i="9"/>
  <c r="AT55" i="9"/>
  <c r="AD55" i="1" s="1"/>
  <c r="AT56" i="9"/>
  <c r="AT57" i="9"/>
  <c r="AT58" i="9"/>
  <c r="AT59" i="9"/>
  <c r="AT60" i="9"/>
  <c r="AT61" i="9"/>
  <c r="AD61" i="1" s="1"/>
  <c r="Y8" i="9"/>
  <c r="Y9" i="9"/>
  <c r="Y10" i="9"/>
  <c r="Y11" i="9"/>
  <c r="Y12" i="9"/>
  <c r="Y13" i="9"/>
  <c r="AC13" i="1" s="1"/>
  <c r="AJ13" i="1" s="1"/>
  <c r="Y14" i="9"/>
  <c r="Y15" i="9"/>
  <c r="Y16" i="9"/>
  <c r="Y17" i="9"/>
  <c r="Y18" i="9"/>
  <c r="Y19" i="9"/>
  <c r="AC19" i="1" s="1"/>
  <c r="AJ19" i="1" s="1"/>
  <c r="Y20" i="9"/>
  <c r="Y21" i="9"/>
  <c r="Y22" i="9"/>
  <c r="Y23" i="9"/>
  <c r="Y24" i="9"/>
  <c r="Y25" i="9"/>
  <c r="AC25" i="1" s="1"/>
  <c r="AJ25" i="1" s="1"/>
  <c r="Y26" i="9"/>
  <c r="Y27" i="9"/>
  <c r="Y28" i="9"/>
  <c r="Y29" i="9"/>
  <c r="Y30" i="9"/>
  <c r="Y31" i="9"/>
  <c r="AC31" i="1" s="1"/>
  <c r="AJ31" i="1" s="1"/>
  <c r="Y32" i="9"/>
  <c r="Y33" i="9"/>
  <c r="Y34" i="9"/>
  <c r="Y35" i="9"/>
  <c r="Y36" i="9"/>
  <c r="Y37" i="9"/>
  <c r="AC37" i="1" s="1"/>
  <c r="AJ37" i="1" s="1"/>
  <c r="Y38" i="9"/>
  <c r="Y39" i="9"/>
  <c r="Y40" i="9"/>
  <c r="Y41" i="9"/>
  <c r="Y42" i="9"/>
  <c r="Y43" i="9"/>
  <c r="AC43" i="1" s="1"/>
  <c r="AJ43" i="1" s="1"/>
  <c r="Y44" i="9"/>
  <c r="Y45" i="9"/>
  <c r="Y46" i="9"/>
  <c r="Y47" i="9"/>
  <c r="Y48" i="9"/>
  <c r="Y49" i="9"/>
  <c r="AC49" i="1" s="1"/>
  <c r="AJ49" i="1" s="1"/>
  <c r="Y50" i="9"/>
  <c r="Y51" i="9"/>
  <c r="Y52" i="9"/>
  <c r="Y53" i="9"/>
  <c r="Y54" i="9"/>
  <c r="Y55" i="9"/>
  <c r="AC55" i="1" s="1"/>
  <c r="AJ55" i="1" s="1"/>
  <c r="Y56" i="9"/>
  <c r="Y57" i="9"/>
  <c r="Y58" i="9"/>
  <c r="Y59" i="9"/>
  <c r="Y60" i="9"/>
  <c r="Y61" i="9"/>
  <c r="AC61" i="1" s="1"/>
  <c r="AJ61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O26" i="4"/>
  <c r="BO27" i="4"/>
  <c r="BO28" i="4"/>
  <c r="BO29" i="4"/>
  <c r="BO30" i="4"/>
  <c r="BO31" i="4"/>
  <c r="J31" i="1" s="1"/>
  <c r="BO32" i="4"/>
  <c r="BO33" i="4"/>
  <c r="BO34" i="4"/>
  <c r="BO35" i="4"/>
  <c r="BO36" i="4"/>
  <c r="BO37" i="4"/>
  <c r="J37" i="1" s="1"/>
  <c r="BO38" i="4"/>
  <c r="BO39" i="4"/>
  <c r="BO40" i="4"/>
  <c r="BO41" i="4"/>
  <c r="BO42" i="4"/>
  <c r="BO43" i="4"/>
  <c r="J43" i="1" s="1"/>
  <c r="BO44" i="4"/>
  <c r="BO45" i="4"/>
  <c r="BO46" i="4"/>
  <c r="BO47" i="4"/>
  <c r="BO48" i="4"/>
  <c r="BO49" i="4"/>
  <c r="J49" i="1" s="1"/>
  <c r="BO50" i="4"/>
  <c r="BO51" i="4"/>
  <c r="BO52" i="4"/>
  <c r="BO53" i="4"/>
  <c r="BO54" i="4"/>
  <c r="BO55" i="4"/>
  <c r="J55" i="1" s="1"/>
  <c r="BO56" i="4"/>
  <c r="BO57" i="4"/>
  <c r="BO58" i="4"/>
  <c r="BO59" i="4"/>
  <c r="BO60" i="4"/>
  <c r="BO61" i="4"/>
  <c r="J61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Y32" i="4"/>
  <c r="Y33" i="4"/>
  <c r="Y34" i="4"/>
  <c r="Y35" i="4"/>
  <c r="Y36" i="4"/>
  <c r="Y37" i="4"/>
  <c r="Z37" i="1" s="1"/>
  <c r="Y38" i="4"/>
  <c r="Y39" i="4"/>
  <c r="Y40" i="4"/>
  <c r="Y41" i="4"/>
  <c r="Y42" i="4"/>
  <c r="Y43" i="4"/>
  <c r="Z43" i="1" s="1"/>
  <c r="Y44" i="4"/>
  <c r="Y45" i="4"/>
  <c r="Y46" i="4"/>
  <c r="Y47" i="4"/>
  <c r="Y48" i="4"/>
  <c r="Y49" i="4"/>
  <c r="Z49" i="1" s="1"/>
  <c r="Y50" i="4"/>
  <c r="Y51" i="4"/>
  <c r="Y52" i="4"/>
  <c r="Y53" i="4"/>
  <c r="Y54" i="4"/>
  <c r="Y55" i="4"/>
  <c r="Z55" i="1" s="1"/>
  <c r="Y56" i="4"/>
  <c r="Y57" i="4"/>
  <c r="Y58" i="4"/>
  <c r="Y59" i="4"/>
  <c r="Y60" i="4"/>
  <c r="Y61" i="4"/>
  <c r="Z61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P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AP37" i="1" s="1"/>
  <c r="AC38" i="3"/>
  <c r="AC39" i="3"/>
  <c r="AC40" i="3"/>
  <c r="AC41" i="3"/>
  <c r="AC42" i="3"/>
  <c r="AC43" i="3"/>
  <c r="AO43" i="1" s="1"/>
  <c r="AC44" i="3"/>
  <c r="AC45" i="3"/>
  <c r="AC46" i="3"/>
  <c r="AC47" i="3"/>
  <c r="AC48" i="3"/>
  <c r="AC49" i="3"/>
  <c r="AO49" i="1" s="1"/>
  <c r="AC50" i="3"/>
  <c r="AC51" i="3"/>
  <c r="AC52" i="3"/>
  <c r="AC53" i="3"/>
  <c r="AC54" i="3"/>
  <c r="AC55" i="3"/>
  <c r="AO55" i="1" s="1"/>
  <c r="AP55" i="1" s="1"/>
  <c r="AC56" i="3"/>
  <c r="AC57" i="3"/>
  <c r="AC58" i="3"/>
  <c r="AC59" i="3"/>
  <c r="AC60" i="3"/>
  <c r="AC61" i="3"/>
  <c r="AO6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N38" i="3"/>
  <c r="N39" i="3"/>
  <c r="N40" i="3"/>
  <c r="N41" i="3"/>
  <c r="N42" i="3"/>
  <c r="N43" i="3"/>
  <c r="Q43" i="1" s="1"/>
  <c r="N44" i="3"/>
  <c r="N45" i="3"/>
  <c r="N46" i="3"/>
  <c r="N47" i="3"/>
  <c r="N48" i="3"/>
  <c r="N49" i="3"/>
  <c r="Q49" i="1" s="1"/>
  <c r="N50" i="3"/>
  <c r="N51" i="3"/>
  <c r="N52" i="3"/>
  <c r="N53" i="3"/>
  <c r="N54" i="3"/>
  <c r="N55" i="3"/>
  <c r="Q55" i="1" s="1"/>
  <c r="N56" i="3"/>
  <c r="N57" i="3"/>
  <c r="N58" i="3"/>
  <c r="N59" i="3"/>
  <c r="N60" i="3"/>
  <c r="N61" i="3"/>
  <c r="Q6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E32" i="3"/>
  <c r="E33" i="3"/>
  <c r="E34" i="3"/>
  <c r="E35" i="3"/>
  <c r="E36" i="3"/>
  <c r="E37" i="3"/>
  <c r="P37" i="1" s="1"/>
  <c r="AA37" i="1" s="1"/>
  <c r="E38" i="3"/>
  <c r="E39" i="3"/>
  <c r="E40" i="3"/>
  <c r="E41" i="3"/>
  <c r="E42" i="3"/>
  <c r="E43" i="3"/>
  <c r="P43" i="1" s="1"/>
  <c r="AA43" i="1" s="1"/>
  <c r="E44" i="3"/>
  <c r="E45" i="3"/>
  <c r="E46" i="3"/>
  <c r="E47" i="3"/>
  <c r="E48" i="3"/>
  <c r="E49" i="3"/>
  <c r="P49" i="1" s="1"/>
  <c r="AA49" i="1" s="1"/>
  <c r="E50" i="3"/>
  <c r="E51" i="3"/>
  <c r="E52" i="3"/>
  <c r="E53" i="3"/>
  <c r="E54" i="3"/>
  <c r="E55" i="3"/>
  <c r="P55" i="1" s="1"/>
  <c r="AA55" i="1" s="1"/>
  <c r="E56" i="3"/>
  <c r="E57" i="3"/>
  <c r="E58" i="3"/>
  <c r="E59" i="3"/>
  <c r="E60" i="3"/>
  <c r="E61" i="3"/>
  <c r="P61" i="1" s="1"/>
  <c r="AA6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CS61" i="10" s="1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E16" i="10"/>
  <c r="BX16" i="10" s="1"/>
  <c r="CE40" i="10"/>
  <c r="BX40" i="10" s="1"/>
  <c r="CD10" i="10"/>
  <c r="BW10" i="10" s="1"/>
  <c r="CD34" i="10"/>
  <c r="BW34" i="10" s="1"/>
  <c r="CD58" i="10"/>
  <c r="BW58" i="10" s="1"/>
  <c r="CC28" i="10"/>
  <c r="BV28" i="10" s="1"/>
  <c r="CC52" i="10"/>
  <c r="BV52" i="10" s="1"/>
  <c r="CB17" i="10"/>
  <c r="BU17" i="10" s="1"/>
  <c r="CB32" i="10"/>
  <c r="BU32" i="10" s="1"/>
  <c r="CB44" i="10"/>
  <c r="BU44" i="10" s="1"/>
  <c r="CB56" i="10"/>
  <c r="BU56" i="10" s="1"/>
  <c r="CA14" i="10"/>
  <c r="BT14" i="10" s="1"/>
  <c r="CA26" i="10"/>
  <c r="BT26" i="10" s="1"/>
  <c r="CA38" i="10"/>
  <c r="CA50" i="10"/>
  <c r="BT50" i="10" s="1"/>
  <c r="BZ8" i="10"/>
  <c r="BZ20" i="10"/>
  <c r="BZ32" i="10"/>
  <c r="BZ44" i="10"/>
  <c r="BZ56" i="10"/>
  <c r="BY14" i="10"/>
  <c r="BR14" i="10" s="1"/>
  <c r="BX8" i="10"/>
  <c r="BX20" i="10"/>
  <c r="BX32" i="10"/>
  <c r="BX44" i="10"/>
  <c r="BX56" i="10"/>
  <c r="BW14" i="10"/>
  <c r="BW26" i="10"/>
  <c r="BW38" i="10"/>
  <c r="BW50" i="10"/>
  <c r="BV8" i="10"/>
  <c r="BV20" i="10"/>
  <c r="BT5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V51" i="10"/>
  <c r="CD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V58" i="10"/>
  <c r="V59" i="10"/>
  <c r="CD59" i="10" s="1"/>
  <c r="BW59" i="10" s="1"/>
  <c r="V60" i="10"/>
  <c r="CD60" i="10" s="1"/>
  <c r="BW60" i="10" s="1"/>
  <c r="V61" i="10"/>
  <c r="CD61" i="10" s="1"/>
  <c r="BW61" i="10" s="1"/>
  <c r="R8" i="10"/>
  <c r="CC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R52" i="10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N45" i="10"/>
  <c r="CB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N57" i="10"/>
  <c r="CB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CA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J51" i="10"/>
  <c r="CA51" i="10" s="1"/>
  <c r="J52" i="10"/>
  <c r="CA52" i="10" s="1"/>
  <c r="BT52" i="10" s="1"/>
  <c r="J53" i="10"/>
  <c r="CA53" i="10" s="1"/>
  <c r="BT53" i="10" s="1"/>
  <c r="J54" i="10"/>
  <c r="CA54" i="10" s="1"/>
  <c r="J55" i="10"/>
  <c r="CA55" i="10" s="1"/>
  <c r="BT55" i="10" s="1"/>
  <c r="J56" i="10"/>
  <c r="CA56" i="10" s="1"/>
  <c r="BT56" i="10" s="1"/>
  <c r="J57" i="10"/>
  <c r="CA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F9" i="10"/>
  <c r="BZ9" i="10" s="1"/>
  <c r="F10" i="10"/>
  <c r="BZ10" i="10" s="1"/>
  <c r="F11" i="10"/>
  <c r="BZ11" i="10" s="1"/>
  <c r="F12" i="10"/>
  <c r="BZ12" i="10" s="1"/>
  <c r="F13" i="10"/>
  <c r="BZ13" i="10" s="1"/>
  <c r="BY13" i="10" s="1"/>
  <c r="BR13" i="10" s="1"/>
  <c r="F14" i="10"/>
  <c r="BZ14" i="10" s="1"/>
  <c r="BS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BY19" i="10" s="1"/>
  <c r="BR19" i="10" s="1"/>
  <c r="F20" i="10"/>
  <c r="F21" i="10"/>
  <c r="BZ21" i="10" s="1"/>
  <c r="F22" i="10"/>
  <c r="BZ22" i="10" s="1"/>
  <c r="F23" i="10"/>
  <c r="BZ23" i="10" s="1"/>
  <c r="F24" i="10"/>
  <c r="BZ24" i="10" s="1"/>
  <c r="F25" i="10"/>
  <c r="BZ25" i="10" s="1"/>
  <c r="BY25" i="10" s="1"/>
  <c r="BR25" i="10" s="1"/>
  <c r="F26" i="10"/>
  <c r="BZ26" i="10" s="1"/>
  <c r="BS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BY31" i="10" s="1"/>
  <c r="BR31" i="10" s="1"/>
  <c r="F32" i="10"/>
  <c r="F33" i="10"/>
  <c r="BZ33" i="10" s="1"/>
  <c r="F34" i="10"/>
  <c r="BZ34" i="10" s="1"/>
  <c r="F35" i="10"/>
  <c r="BZ35" i="10" s="1"/>
  <c r="F36" i="10"/>
  <c r="BZ36" i="10" s="1"/>
  <c r="BY36" i="10" s="1"/>
  <c r="BR36" i="10" s="1"/>
  <c r="F37" i="10"/>
  <c r="BZ37" i="10" s="1"/>
  <c r="BY37" i="10" s="1"/>
  <c r="BR37" i="10" s="1"/>
  <c r="F38" i="10"/>
  <c r="BZ38" i="10" s="1"/>
  <c r="BS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BY43" i="10" s="1"/>
  <c r="BR43" i="10" s="1"/>
  <c r="F44" i="10"/>
  <c r="F45" i="10"/>
  <c r="BZ45" i="10" s="1"/>
  <c r="F46" i="10"/>
  <c r="BZ46" i="10" s="1"/>
  <c r="F47" i="10"/>
  <c r="BZ47" i="10" s="1"/>
  <c r="F48" i="10"/>
  <c r="BZ48" i="10" s="1"/>
  <c r="F49" i="10"/>
  <c r="BZ49" i="10" s="1"/>
  <c r="BY49" i="10" s="1"/>
  <c r="BR49" i="10" s="1"/>
  <c r="F50" i="10"/>
  <c r="BZ50" i="10" s="1"/>
  <c r="BS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BY55" i="10" s="1"/>
  <c r="BR55" i="10" s="1"/>
  <c r="F56" i="10"/>
  <c r="F57" i="10"/>
  <c r="BZ57" i="10" s="1"/>
  <c r="F58" i="10"/>
  <c r="BZ58" i="10" s="1"/>
  <c r="F59" i="10"/>
  <c r="BZ59" i="10" s="1"/>
  <c r="F60" i="10"/>
  <c r="BZ60" i="10" s="1"/>
  <c r="F61" i="10"/>
  <c r="BZ61" i="10" s="1"/>
  <c r="BY61" i="10" s="1"/>
  <c r="BR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P10" i="1"/>
  <c r="AP15" i="1"/>
  <c r="AP16" i="1"/>
  <c r="AP28" i="1"/>
  <c r="AP33" i="1"/>
  <c r="AP34" i="1"/>
  <c r="AP46" i="1"/>
  <c r="AP51" i="1"/>
  <c r="AP52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P24" i="1" s="1"/>
  <c r="AO26" i="1"/>
  <c r="AO27" i="1"/>
  <c r="AO28" i="1"/>
  <c r="AO29" i="1"/>
  <c r="AO30" i="1"/>
  <c r="AO32" i="1"/>
  <c r="AO33" i="1"/>
  <c r="AO34" i="1"/>
  <c r="AO35" i="1"/>
  <c r="AO36" i="1"/>
  <c r="AO38" i="1"/>
  <c r="AO39" i="1"/>
  <c r="AO40" i="1"/>
  <c r="AO41" i="1"/>
  <c r="AO42" i="1"/>
  <c r="AO44" i="1"/>
  <c r="AO45" i="1"/>
  <c r="AO46" i="1"/>
  <c r="AO47" i="1"/>
  <c r="AO48" i="1"/>
  <c r="AO50" i="1"/>
  <c r="AO51" i="1"/>
  <c r="AO52" i="1"/>
  <c r="AO53" i="1"/>
  <c r="AO54" i="1"/>
  <c r="AO56" i="1"/>
  <c r="AO57" i="1"/>
  <c r="AO58" i="1"/>
  <c r="AO59" i="1"/>
  <c r="AO6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P8" i="1" s="1"/>
  <c r="AM9" i="1"/>
  <c r="AP9" i="1" s="1"/>
  <c r="AM10" i="1"/>
  <c r="AM11" i="1"/>
  <c r="AP11" i="1" s="1"/>
  <c r="AM12" i="1"/>
  <c r="AM13" i="1"/>
  <c r="AP13" i="1" s="1"/>
  <c r="AM14" i="1"/>
  <c r="AP14" i="1" s="1"/>
  <c r="AM15" i="1"/>
  <c r="AM16" i="1"/>
  <c r="AM17" i="1"/>
  <c r="AP17" i="1" s="1"/>
  <c r="AM18" i="1"/>
  <c r="AM19" i="1"/>
  <c r="AM20" i="1"/>
  <c r="AP20" i="1" s="1"/>
  <c r="AM21" i="1"/>
  <c r="AP21" i="1" s="1"/>
  <c r="AM22" i="1"/>
  <c r="AP22" i="1" s="1"/>
  <c r="AM23" i="1"/>
  <c r="AP23" i="1" s="1"/>
  <c r="AM24" i="1"/>
  <c r="AM25" i="1"/>
  <c r="AP25" i="1" s="1"/>
  <c r="AM26" i="1"/>
  <c r="AP26" i="1" s="1"/>
  <c r="AM27" i="1"/>
  <c r="AP27" i="1" s="1"/>
  <c r="AM28" i="1"/>
  <c r="AM29" i="1"/>
  <c r="AP29" i="1" s="1"/>
  <c r="AM30" i="1"/>
  <c r="AP30" i="1" s="1"/>
  <c r="AM31" i="1"/>
  <c r="AP31" i="1" s="1"/>
  <c r="AM32" i="1"/>
  <c r="AP32" i="1" s="1"/>
  <c r="AM33" i="1"/>
  <c r="AM34" i="1"/>
  <c r="AM35" i="1"/>
  <c r="AP35" i="1" s="1"/>
  <c r="AM36" i="1"/>
  <c r="AP36" i="1" s="1"/>
  <c r="AM37" i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M47" i="1"/>
  <c r="AP47" i="1" s="1"/>
  <c r="AM48" i="1"/>
  <c r="AM49" i="1"/>
  <c r="AP49" i="1" s="1"/>
  <c r="AM50" i="1"/>
  <c r="AP50" i="1" s="1"/>
  <c r="AM51" i="1"/>
  <c r="AM52" i="1"/>
  <c r="AM53" i="1"/>
  <c r="AP53" i="1" s="1"/>
  <c r="AM54" i="1"/>
  <c r="AM55" i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J18" i="1"/>
  <c r="AJ54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I32" i="1"/>
  <c r="AI33" i="1"/>
  <c r="AI34" i="1"/>
  <c r="AI35" i="1"/>
  <c r="AI36" i="1"/>
  <c r="AI38" i="1"/>
  <c r="AI39" i="1"/>
  <c r="AI40" i="1"/>
  <c r="AI41" i="1"/>
  <c r="AI42" i="1"/>
  <c r="AI44" i="1"/>
  <c r="AI45" i="1"/>
  <c r="AI46" i="1"/>
  <c r="AI47" i="1"/>
  <c r="AI48" i="1"/>
  <c r="AI50" i="1"/>
  <c r="AI51" i="1"/>
  <c r="AI52" i="1"/>
  <c r="AI53" i="1"/>
  <c r="AI54" i="1"/>
  <c r="AI56" i="1"/>
  <c r="AI57" i="1"/>
  <c r="AI58" i="1"/>
  <c r="AI59" i="1"/>
  <c r="AI60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H26" i="1"/>
  <c r="AH27" i="1"/>
  <c r="AH28" i="1"/>
  <c r="AH29" i="1"/>
  <c r="AH30" i="1"/>
  <c r="AH32" i="1"/>
  <c r="AH33" i="1"/>
  <c r="AH34" i="1"/>
  <c r="AH35" i="1"/>
  <c r="AH36" i="1"/>
  <c r="AH38" i="1"/>
  <c r="AH39" i="1"/>
  <c r="AH40" i="1"/>
  <c r="AH41" i="1"/>
  <c r="AH42" i="1"/>
  <c r="AH44" i="1"/>
  <c r="AH45" i="1"/>
  <c r="AH46" i="1"/>
  <c r="AH47" i="1"/>
  <c r="AH48" i="1"/>
  <c r="AH50" i="1"/>
  <c r="AH51" i="1"/>
  <c r="AH52" i="1"/>
  <c r="AH53" i="1"/>
  <c r="AH54" i="1"/>
  <c r="AH56" i="1"/>
  <c r="AH57" i="1"/>
  <c r="AH58" i="1"/>
  <c r="AH59" i="1"/>
  <c r="AH60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G26" i="1"/>
  <c r="AG27" i="1"/>
  <c r="AG28" i="1"/>
  <c r="AG29" i="1"/>
  <c r="AG30" i="1"/>
  <c r="AG32" i="1"/>
  <c r="AG33" i="1"/>
  <c r="AG34" i="1"/>
  <c r="AG35" i="1"/>
  <c r="AG36" i="1"/>
  <c r="AG38" i="1"/>
  <c r="AG39" i="1"/>
  <c r="AG40" i="1"/>
  <c r="AG41" i="1"/>
  <c r="AG42" i="1"/>
  <c r="AG44" i="1"/>
  <c r="AG45" i="1"/>
  <c r="AG46" i="1"/>
  <c r="AG47" i="1"/>
  <c r="AG48" i="1"/>
  <c r="AG50" i="1"/>
  <c r="AG51" i="1"/>
  <c r="AG52" i="1"/>
  <c r="AG53" i="1"/>
  <c r="AG54" i="1"/>
  <c r="AG56" i="1"/>
  <c r="AG57" i="1"/>
  <c r="AG58" i="1"/>
  <c r="AG59" i="1"/>
  <c r="AG60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F26" i="1"/>
  <c r="AF27" i="1"/>
  <c r="AF28" i="1"/>
  <c r="AF29" i="1"/>
  <c r="AF30" i="1"/>
  <c r="AF32" i="1"/>
  <c r="AF33" i="1"/>
  <c r="AF34" i="1"/>
  <c r="AF35" i="1"/>
  <c r="AF36" i="1"/>
  <c r="AF38" i="1"/>
  <c r="AF39" i="1"/>
  <c r="AF40" i="1"/>
  <c r="AF41" i="1"/>
  <c r="AF42" i="1"/>
  <c r="AF44" i="1"/>
  <c r="AF45" i="1"/>
  <c r="AF46" i="1"/>
  <c r="AF47" i="1"/>
  <c r="AF48" i="1"/>
  <c r="AF50" i="1"/>
  <c r="AF51" i="1"/>
  <c r="AF52" i="1"/>
  <c r="AF53" i="1"/>
  <c r="AF54" i="1"/>
  <c r="AF56" i="1"/>
  <c r="AF57" i="1"/>
  <c r="AF58" i="1"/>
  <c r="AF59" i="1"/>
  <c r="AF60" i="1"/>
  <c r="AE8" i="1"/>
  <c r="AE9" i="1"/>
  <c r="AE10" i="1"/>
  <c r="AE11" i="1"/>
  <c r="AE12" i="1"/>
  <c r="AE14" i="1"/>
  <c r="AE15" i="1"/>
  <c r="AE16" i="1"/>
  <c r="AE17" i="1"/>
  <c r="AE18" i="1"/>
  <c r="AE20" i="1"/>
  <c r="AE21" i="1"/>
  <c r="AE22" i="1"/>
  <c r="AE23" i="1"/>
  <c r="AE24" i="1"/>
  <c r="AE26" i="1"/>
  <c r="AE27" i="1"/>
  <c r="AE28" i="1"/>
  <c r="AE29" i="1"/>
  <c r="AE30" i="1"/>
  <c r="AE32" i="1"/>
  <c r="AE33" i="1"/>
  <c r="AE34" i="1"/>
  <c r="AE35" i="1"/>
  <c r="AE36" i="1"/>
  <c r="AE38" i="1"/>
  <c r="AE39" i="1"/>
  <c r="AE40" i="1"/>
  <c r="AE41" i="1"/>
  <c r="AE42" i="1"/>
  <c r="AE44" i="1"/>
  <c r="AE45" i="1"/>
  <c r="AE46" i="1"/>
  <c r="AE47" i="1"/>
  <c r="AE48" i="1"/>
  <c r="AE50" i="1"/>
  <c r="AE51" i="1"/>
  <c r="AE52" i="1"/>
  <c r="AE53" i="1"/>
  <c r="AE54" i="1"/>
  <c r="AE56" i="1"/>
  <c r="AE57" i="1"/>
  <c r="AE58" i="1"/>
  <c r="AE59" i="1"/>
  <c r="AE60" i="1"/>
  <c r="AD8" i="1"/>
  <c r="AD9" i="1"/>
  <c r="AD10" i="1"/>
  <c r="AD11" i="1"/>
  <c r="AD12" i="1"/>
  <c r="AD14" i="1"/>
  <c r="AD15" i="1"/>
  <c r="AD16" i="1"/>
  <c r="AD17" i="1"/>
  <c r="AD18" i="1"/>
  <c r="AD20" i="1"/>
  <c r="AD21" i="1"/>
  <c r="AD22" i="1"/>
  <c r="AD23" i="1"/>
  <c r="AD24" i="1"/>
  <c r="AD26" i="1"/>
  <c r="AD27" i="1"/>
  <c r="AD28" i="1"/>
  <c r="AD29" i="1"/>
  <c r="AD30" i="1"/>
  <c r="AD32" i="1"/>
  <c r="AD33" i="1"/>
  <c r="AD34" i="1"/>
  <c r="AD35" i="1"/>
  <c r="AD36" i="1"/>
  <c r="AJ36" i="1" s="1"/>
  <c r="AD38" i="1"/>
  <c r="AD39" i="1"/>
  <c r="AD40" i="1"/>
  <c r="AD41" i="1"/>
  <c r="AD42" i="1"/>
  <c r="AJ42" i="1" s="1"/>
  <c r="AD44" i="1"/>
  <c r="AD45" i="1"/>
  <c r="AD46" i="1"/>
  <c r="AD47" i="1"/>
  <c r="AD48" i="1"/>
  <c r="AD50" i="1"/>
  <c r="AD51" i="1"/>
  <c r="AD52" i="1"/>
  <c r="AD53" i="1"/>
  <c r="AD54" i="1"/>
  <c r="AD56" i="1"/>
  <c r="AD57" i="1"/>
  <c r="AD58" i="1"/>
  <c r="AD59" i="1"/>
  <c r="AD60" i="1"/>
  <c r="AC8" i="1"/>
  <c r="AJ8" i="1" s="1"/>
  <c r="AC9" i="1"/>
  <c r="AJ9" i="1" s="1"/>
  <c r="AC10" i="1"/>
  <c r="AJ10" i="1" s="1"/>
  <c r="AC11" i="1"/>
  <c r="AJ11" i="1" s="1"/>
  <c r="AC12" i="1"/>
  <c r="AJ12" i="1" s="1"/>
  <c r="AC14" i="1"/>
  <c r="AJ14" i="1" s="1"/>
  <c r="AC15" i="1"/>
  <c r="AJ15" i="1" s="1"/>
  <c r="AC16" i="1"/>
  <c r="AJ16" i="1" s="1"/>
  <c r="AC17" i="1"/>
  <c r="AJ17" i="1" s="1"/>
  <c r="AC18" i="1"/>
  <c r="AC20" i="1"/>
  <c r="AJ20" i="1" s="1"/>
  <c r="AC21" i="1"/>
  <c r="AJ21" i="1" s="1"/>
  <c r="AC22" i="1"/>
  <c r="AJ22" i="1" s="1"/>
  <c r="AC23" i="1"/>
  <c r="AJ23" i="1" s="1"/>
  <c r="AC24" i="1"/>
  <c r="AJ24" i="1" s="1"/>
  <c r="AK24" i="1" s="1"/>
  <c r="AC26" i="1"/>
  <c r="AJ26" i="1" s="1"/>
  <c r="AC27" i="1"/>
  <c r="AJ27" i="1" s="1"/>
  <c r="AC28" i="1"/>
  <c r="AJ28" i="1" s="1"/>
  <c r="AC29" i="1"/>
  <c r="AJ29" i="1" s="1"/>
  <c r="AC30" i="1"/>
  <c r="AJ30" i="1" s="1"/>
  <c r="AC32" i="1"/>
  <c r="AJ32" i="1" s="1"/>
  <c r="AC33" i="1"/>
  <c r="AJ33" i="1" s="1"/>
  <c r="AC34" i="1"/>
  <c r="AJ34" i="1" s="1"/>
  <c r="AC35" i="1"/>
  <c r="AJ35" i="1" s="1"/>
  <c r="AC36" i="1"/>
  <c r="AC38" i="1"/>
  <c r="AJ38" i="1" s="1"/>
  <c r="AC39" i="1"/>
  <c r="AJ39" i="1" s="1"/>
  <c r="AC40" i="1"/>
  <c r="AJ40" i="1" s="1"/>
  <c r="AC41" i="1"/>
  <c r="AJ41" i="1" s="1"/>
  <c r="AC42" i="1"/>
  <c r="AC44" i="1"/>
  <c r="AJ44" i="1" s="1"/>
  <c r="AC45" i="1"/>
  <c r="AJ45" i="1" s="1"/>
  <c r="AC46" i="1"/>
  <c r="AJ46" i="1" s="1"/>
  <c r="AC47" i="1"/>
  <c r="AJ47" i="1" s="1"/>
  <c r="AC48" i="1"/>
  <c r="AJ48" i="1" s="1"/>
  <c r="AC50" i="1"/>
  <c r="AJ50" i="1" s="1"/>
  <c r="AC51" i="1"/>
  <c r="AJ51" i="1" s="1"/>
  <c r="AC52" i="1"/>
  <c r="AJ52" i="1" s="1"/>
  <c r="AC53" i="1"/>
  <c r="AJ53" i="1" s="1"/>
  <c r="AC54" i="1"/>
  <c r="AC56" i="1"/>
  <c r="AJ56" i="1" s="1"/>
  <c r="AC57" i="1"/>
  <c r="AJ57" i="1" s="1"/>
  <c r="AC58" i="1"/>
  <c r="AJ58" i="1" s="1"/>
  <c r="AC59" i="1"/>
  <c r="AJ59" i="1" s="1"/>
  <c r="AC60" i="1"/>
  <c r="AJ60" i="1" s="1"/>
  <c r="AK60" i="1" s="1"/>
  <c r="AA24" i="1"/>
  <c r="AL24" i="1" s="1"/>
  <c r="AA60" i="1"/>
  <c r="AL60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Z32" i="1"/>
  <c r="Z33" i="1"/>
  <c r="Z34" i="1"/>
  <c r="Z35" i="1"/>
  <c r="Z36" i="1"/>
  <c r="Z38" i="1"/>
  <c r="Z39" i="1"/>
  <c r="Z40" i="1"/>
  <c r="Z41" i="1"/>
  <c r="Z42" i="1"/>
  <c r="AA42" i="1" s="1"/>
  <c r="Z44" i="1"/>
  <c r="Z45" i="1"/>
  <c r="Z46" i="1"/>
  <c r="Z47" i="1"/>
  <c r="Z48" i="1"/>
  <c r="Z50" i="1"/>
  <c r="Z51" i="1"/>
  <c r="Z52" i="1"/>
  <c r="Z53" i="1"/>
  <c r="Z54" i="1"/>
  <c r="Z56" i="1"/>
  <c r="Z57" i="1"/>
  <c r="Z58" i="1"/>
  <c r="Z59" i="1"/>
  <c r="Z6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Q41" i="1"/>
  <c r="Q42" i="1"/>
  <c r="Q44" i="1"/>
  <c r="Q45" i="1"/>
  <c r="Q46" i="1"/>
  <c r="Q47" i="1"/>
  <c r="Q48" i="1"/>
  <c r="Q50" i="1"/>
  <c r="Q51" i="1"/>
  <c r="Q52" i="1"/>
  <c r="Q53" i="1"/>
  <c r="Q54" i="1"/>
  <c r="Q56" i="1"/>
  <c r="Q57" i="1"/>
  <c r="Q58" i="1"/>
  <c r="Q59" i="1"/>
  <c r="Q60" i="1"/>
  <c r="P8" i="1"/>
  <c r="AA8" i="1" s="1"/>
  <c r="P9" i="1"/>
  <c r="AA9" i="1" s="1"/>
  <c r="P10" i="1"/>
  <c r="AA10" i="1" s="1"/>
  <c r="P11" i="1"/>
  <c r="AA11" i="1" s="1"/>
  <c r="P12" i="1"/>
  <c r="AA12" i="1" s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P26" i="1"/>
  <c r="AA26" i="1" s="1"/>
  <c r="P27" i="1"/>
  <c r="AA27" i="1" s="1"/>
  <c r="P28" i="1"/>
  <c r="AA28" i="1" s="1"/>
  <c r="P29" i="1"/>
  <c r="AA29" i="1" s="1"/>
  <c r="P30" i="1"/>
  <c r="AA30" i="1" s="1"/>
  <c r="P32" i="1"/>
  <c r="AA32" i="1" s="1"/>
  <c r="P33" i="1"/>
  <c r="AA33" i="1" s="1"/>
  <c r="P34" i="1"/>
  <c r="AA34" i="1" s="1"/>
  <c r="P35" i="1"/>
  <c r="AA35" i="1" s="1"/>
  <c r="P36" i="1"/>
  <c r="AA36" i="1" s="1"/>
  <c r="P38" i="1"/>
  <c r="AA38" i="1" s="1"/>
  <c r="P39" i="1"/>
  <c r="AA39" i="1" s="1"/>
  <c r="P40" i="1"/>
  <c r="AA40" i="1" s="1"/>
  <c r="P41" i="1"/>
  <c r="AA41" i="1" s="1"/>
  <c r="P42" i="1"/>
  <c r="P44" i="1"/>
  <c r="AA44" i="1" s="1"/>
  <c r="P45" i="1"/>
  <c r="AA45" i="1" s="1"/>
  <c r="P46" i="1"/>
  <c r="AA46" i="1" s="1"/>
  <c r="P47" i="1"/>
  <c r="AA47" i="1" s="1"/>
  <c r="P48" i="1"/>
  <c r="AA48" i="1" s="1"/>
  <c r="P50" i="1"/>
  <c r="AA50" i="1" s="1"/>
  <c r="P51" i="1"/>
  <c r="AA51" i="1" s="1"/>
  <c r="P52" i="1"/>
  <c r="AA52" i="1" s="1"/>
  <c r="P53" i="1"/>
  <c r="AA53" i="1" s="1"/>
  <c r="P54" i="1"/>
  <c r="AA54" i="1" s="1"/>
  <c r="P56" i="1"/>
  <c r="AA56" i="1" s="1"/>
  <c r="P57" i="1"/>
  <c r="AA57" i="1" s="1"/>
  <c r="P58" i="1"/>
  <c r="AA58" i="1" s="1"/>
  <c r="P59" i="1"/>
  <c r="AA59" i="1" s="1"/>
  <c r="P6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J8" i="1"/>
  <c r="J9" i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J26" i="1"/>
  <c r="J27" i="1"/>
  <c r="J28" i="1"/>
  <c r="J29" i="1"/>
  <c r="J30" i="1"/>
  <c r="J32" i="1"/>
  <c r="J33" i="1"/>
  <c r="J34" i="1"/>
  <c r="J35" i="1"/>
  <c r="J36" i="1"/>
  <c r="J38" i="1"/>
  <c r="J39" i="1"/>
  <c r="J40" i="1"/>
  <c r="J41" i="1"/>
  <c r="J42" i="1"/>
  <c r="J44" i="1"/>
  <c r="J45" i="1"/>
  <c r="J46" i="1"/>
  <c r="J47" i="1"/>
  <c r="J48" i="1"/>
  <c r="J50" i="1"/>
  <c r="J51" i="1"/>
  <c r="J52" i="1"/>
  <c r="J53" i="1"/>
  <c r="J54" i="1"/>
  <c r="J56" i="1"/>
  <c r="J57" i="1"/>
  <c r="J58" i="1"/>
  <c r="J59" i="1"/>
  <c r="J6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D8" i="1"/>
  <c r="D9" i="1"/>
  <c r="D10" i="1"/>
  <c r="D11" i="1"/>
  <c r="D12" i="1"/>
  <c r="D13" i="1"/>
  <c r="M13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M31" i="1" s="1"/>
  <c r="D32" i="1"/>
  <c r="D33" i="1"/>
  <c r="D34" i="1"/>
  <c r="D35" i="1"/>
  <c r="D36" i="1"/>
  <c r="M36" i="1" s="1"/>
  <c r="D37" i="1"/>
  <c r="L37" i="1" s="1"/>
  <c r="D38" i="1"/>
  <c r="D39" i="1"/>
  <c r="D40" i="1"/>
  <c r="D41" i="1"/>
  <c r="L41" i="1" s="1"/>
  <c r="D42" i="1"/>
  <c r="D43" i="1"/>
  <c r="M43" i="1" s="1"/>
  <c r="D44" i="1"/>
  <c r="D45" i="1"/>
  <c r="D46" i="1"/>
  <c r="D47" i="1"/>
  <c r="D48" i="1"/>
  <c r="D49" i="1"/>
  <c r="M49" i="1" s="1"/>
  <c r="D50" i="1"/>
  <c r="D51" i="1"/>
  <c r="D52" i="1"/>
  <c r="D53" i="1"/>
  <c r="D54" i="1"/>
  <c r="D55" i="1"/>
  <c r="D56" i="1"/>
  <c r="D57" i="1"/>
  <c r="D58" i="1"/>
  <c r="D59" i="1"/>
  <c r="D60" i="1"/>
  <c r="D61" i="1"/>
  <c r="M61" i="1" s="1"/>
  <c r="AL45" i="1" l="1"/>
  <c r="AK45" i="1"/>
  <c r="AB45" i="1"/>
  <c r="AK30" i="1"/>
  <c r="AL30" i="1"/>
  <c r="AB30" i="1"/>
  <c r="AL61" i="1"/>
  <c r="AK61" i="1"/>
  <c r="AB61" i="1"/>
  <c r="AL55" i="1"/>
  <c r="AK55" i="1"/>
  <c r="AB55" i="1"/>
  <c r="AL49" i="1"/>
  <c r="AK49" i="1"/>
  <c r="AB49" i="1"/>
  <c r="AL43" i="1"/>
  <c r="AK43" i="1"/>
  <c r="AB43" i="1"/>
  <c r="AL37" i="1"/>
  <c r="AK37" i="1"/>
  <c r="AB37" i="1"/>
  <c r="AL31" i="1"/>
  <c r="AK31" i="1"/>
  <c r="AB31" i="1"/>
  <c r="AL25" i="1"/>
  <c r="AK25" i="1"/>
  <c r="AB25" i="1"/>
  <c r="AL19" i="1"/>
  <c r="AK19" i="1"/>
  <c r="AB19" i="1"/>
  <c r="AL13" i="1"/>
  <c r="AK13" i="1"/>
  <c r="AB13" i="1"/>
  <c r="M27" i="1"/>
  <c r="AL51" i="1"/>
  <c r="AK51" i="1"/>
  <c r="AB51" i="1"/>
  <c r="AK36" i="1"/>
  <c r="AL36" i="1"/>
  <c r="AB36" i="1"/>
  <c r="N19" i="1"/>
  <c r="AL57" i="1"/>
  <c r="AK57" i="1"/>
  <c r="AB57" i="1"/>
  <c r="AL21" i="1"/>
  <c r="AK21" i="1"/>
  <c r="AB21" i="1"/>
  <c r="AK42" i="1"/>
  <c r="AL42" i="1"/>
  <c r="AB42" i="1"/>
  <c r="AL48" i="1"/>
  <c r="AB48" i="1"/>
  <c r="AK48" i="1"/>
  <c r="AL12" i="1"/>
  <c r="AB12" i="1"/>
  <c r="AK12" i="1"/>
  <c r="AL33" i="1"/>
  <c r="AK33" i="1"/>
  <c r="AB33" i="1"/>
  <c r="AL27" i="1"/>
  <c r="AK27" i="1"/>
  <c r="AB27" i="1"/>
  <c r="AL54" i="1"/>
  <c r="AB54" i="1"/>
  <c r="AK54" i="1"/>
  <c r="AL18" i="1"/>
  <c r="AB18" i="1"/>
  <c r="AK18" i="1"/>
  <c r="N28" i="1"/>
  <c r="AL39" i="1"/>
  <c r="AK39" i="1"/>
  <c r="AB39" i="1"/>
  <c r="L47" i="1"/>
  <c r="L17" i="1"/>
  <c r="L58" i="1"/>
  <c r="L52" i="1"/>
  <c r="L46" i="1"/>
  <c r="L40" i="1"/>
  <c r="L34" i="1"/>
  <c r="L28" i="1"/>
  <c r="L22" i="1"/>
  <c r="L16" i="1"/>
  <c r="L10" i="1"/>
  <c r="M16" i="1"/>
  <c r="AL56" i="1"/>
  <c r="AK56" i="1"/>
  <c r="AB56" i="1"/>
  <c r="AL50" i="1"/>
  <c r="AK50" i="1"/>
  <c r="AB50" i="1"/>
  <c r="AL44" i="1"/>
  <c r="AK44" i="1"/>
  <c r="AB44" i="1"/>
  <c r="AL38" i="1"/>
  <c r="AK38" i="1"/>
  <c r="AB38" i="1"/>
  <c r="AL32" i="1"/>
  <c r="AK32" i="1"/>
  <c r="AB32" i="1"/>
  <c r="AL26" i="1"/>
  <c r="AK26" i="1"/>
  <c r="AB26" i="1"/>
  <c r="AL20" i="1"/>
  <c r="AK20" i="1"/>
  <c r="AB20" i="1"/>
  <c r="AL14" i="1"/>
  <c r="AK14" i="1"/>
  <c r="AB14" i="1"/>
  <c r="AL8" i="1"/>
  <c r="AK8" i="1"/>
  <c r="AB8" i="1"/>
  <c r="AP54" i="1"/>
  <c r="AP48" i="1"/>
  <c r="AP18" i="1"/>
  <c r="AP12" i="1"/>
  <c r="L35" i="1"/>
  <c r="L11" i="1"/>
  <c r="AL9" i="1"/>
  <c r="AK9" i="1"/>
  <c r="AB9" i="1"/>
  <c r="L57" i="1"/>
  <c r="L51" i="1"/>
  <c r="L45" i="1"/>
  <c r="L39" i="1"/>
  <c r="L33" i="1"/>
  <c r="L27" i="1"/>
  <c r="L21" i="1"/>
  <c r="L15" i="1"/>
  <c r="L9" i="1"/>
  <c r="N36" i="1"/>
  <c r="L59" i="1"/>
  <c r="L29" i="1"/>
  <c r="AL15" i="1"/>
  <c r="AK15" i="1"/>
  <c r="AB15" i="1"/>
  <c r="L56" i="1"/>
  <c r="L50" i="1"/>
  <c r="L44" i="1"/>
  <c r="L38" i="1"/>
  <c r="L32" i="1"/>
  <c r="L26" i="1"/>
  <c r="L20" i="1"/>
  <c r="L14" i="1"/>
  <c r="L8" i="1"/>
  <c r="M56" i="1"/>
  <c r="M20" i="1"/>
  <c r="M14" i="1"/>
  <c r="AB60" i="1"/>
  <c r="AB24" i="1"/>
  <c r="L53" i="1"/>
  <c r="L23" i="1"/>
  <c r="L49" i="1"/>
  <c r="L31" i="1"/>
  <c r="L13" i="1"/>
  <c r="M37" i="1"/>
  <c r="M19" i="1"/>
  <c r="AL59" i="1"/>
  <c r="AK59" i="1"/>
  <c r="AB59" i="1"/>
  <c r="AL47" i="1"/>
  <c r="AK47" i="1"/>
  <c r="AB47" i="1"/>
  <c r="AL29" i="1"/>
  <c r="AK29" i="1"/>
  <c r="AB29" i="1"/>
  <c r="AL17" i="1"/>
  <c r="AK17" i="1"/>
  <c r="AB17" i="1"/>
  <c r="AL11" i="1"/>
  <c r="AK11" i="1"/>
  <c r="AB11" i="1"/>
  <c r="BY60" i="10"/>
  <c r="BR60" i="10" s="1"/>
  <c r="BS60" i="10"/>
  <c r="BY54" i="10"/>
  <c r="BR54" i="10" s="1"/>
  <c r="BS54" i="10"/>
  <c r="BY48" i="10"/>
  <c r="BR48" i="10" s="1"/>
  <c r="M48" i="1" s="1"/>
  <c r="BS48" i="10"/>
  <c r="BY42" i="10"/>
  <c r="BR42" i="10" s="1"/>
  <c r="M42" i="1" s="1"/>
  <c r="BS42" i="10"/>
  <c r="BY30" i="10"/>
  <c r="BR30" i="10" s="1"/>
  <c r="M30" i="1" s="1"/>
  <c r="BS30" i="10"/>
  <c r="BY24" i="10"/>
  <c r="BR24" i="10" s="1"/>
  <c r="M24" i="1" s="1"/>
  <c r="BS24" i="10"/>
  <c r="BY18" i="10"/>
  <c r="BR18" i="10" s="1"/>
  <c r="BS18" i="10"/>
  <c r="BY12" i="10"/>
  <c r="BR12" i="10" s="1"/>
  <c r="M12" i="1" s="1"/>
  <c r="BS12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T36" i="10"/>
  <c r="CM36" i="10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56" i="10"/>
  <c r="BY56" i="10"/>
  <c r="BR56" i="10" s="1"/>
  <c r="BT38" i="10"/>
  <c r="BY38" i="10"/>
  <c r="BR38" i="10" s="1"/>
  <c r="M38" i="1" s="1"/>
  <c r="L61" i="1"/>
  <c r="L55" i="1"/>
  <c r="L43" i="1"/>
  <c r="L25" i="1"/>
  <c r="L19" i="1"/>
  <c r="M55" i="1"/>
  <c r="M25" i="1"/>
  <c r="AL53" i="1"/>
  <c r="AK53" i="1"/>
  <c r="AB53" i="1"/>
  <c r="AL41" i="1"/>
  <c r="AK41" i="1"/>
  <c r="AB41" i="1"/>
  <c r="AL35" i="1"/>
  <c r="AK35" i="1"/>
  <c r="AB35" i="1"/>
  <c r="AL23" i="1"/>
  <c r="AK23" i="1"/>
  <c r="AB23" i="1"/>
  <c r="L60" i="1"/>
  <c r="L54" i="1"/>
  <c r="L48" i="1"/>
  <c r="L42" i="1"/>
  <c r="L36" i="1"/>
  <c r="L30" i="1"/>
  <c r="L24" i="1"/>
  <c r="L18" i="1"/>
  <c r="L12" i="1"/>
  <c r="M60" i="1"/>
  <c r="M54" i="1"/>
  <c r="M18" i="1"/>
  <c r="AL58" i="1"/>
  <c r="AK58" i="1"/>
  <c r="AB58" i="1"/>
  <c r="AL52" i="1"/>
  <c r="AK52" i="1"/>
  <c r="AB52" i="1"/>
  <c r="AL46" i="1"/>
  <c r="AK46" i="1"/>
  <c r="AB46" i="1"/>
  <c r="AL40" i="1"/>
  <c r="AK40" i="1"/>
  <c r="AB40" i="1"/>
  <c r="AL34" i="1"/>
  <c r="AK34" i="1"/>
  <c r="AB34" i="1"/>
  <c r="AL28" i="1"/>
  <c r="AK28" i="1"/>
  <c r="AB28" i="1"/>
  <c r="AL22" i="1"/>
  <c r="AK22" i="1"/>
  <c r="AB22" i="1"/>
  <c r="AL16" i="1"/>
  <c r="AK16" i="1"/>
  <c r="AB16" i="1"/>
  <c r="AL10" i="1"/>
  <c r="AK10" i="1"/>
  <c r="AB10" i="1"/>
  <c r="BS36" i="10"/>
  <c r="BY59" i="10"/>
  <c r="BR59" i="10" s="1"/>
  <c r="M59" i="1" s="1"/>
  <c r="BS59" i="10"/>
  <c r="BY53" i="10"/>
  <c r="BR53" i="10" s="1"/>
  <c r="M53" i="1" s="1"/>
  <c r="BS53" i="10"/>
  <c r="BY47" i="10"/>
  <c r="BR47" i="10" s="1"/>
  <c r="M47" i="1" s="1"/>
  <c r="BS47" i="10"/>
  <c r="BY41" i="10"/>
  <c r="BR41" i="10" s="1"/>
  <c r="M41" i="1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BS44" i="10"/>
  <c r="BY44" i="10"/>
  <c r="BR44" i="10" s="1"/>
  <c r="M44" i="1" s="1"/>
  <c r="BY58" i="10"/>
  <c r="BR58" i="10" s="1"/>
  <c r="M58" i="1" s="1"/>
  <c r="BS58" i="10"/>
  <c r="BY52" i="10"/>
  <c r="BR52" i="10" s="1"/>
  <c r="M52" i="1" s="1"/>
  <c r="BS52" i="10"/>
  <c r="BY46" i="10"/>
  <c r="BR46" i="10" s="1"/>
  <c r="M46" i="1" s="1"/>
  <c r="BS46" i="10"/>
  <c r="BY40" i="10"/>
  <c r="BR40" i="10" s="1"/>
  <c r="M40" i="1" s="1"/>
  <c r="BS40" i="10"/>
  <c r="BY34" i="10"/>
  <c r="BR34" i="10" s="1"/>
  <c r="M34" i="1" s="1"/>
  <c r="BS34" i="10"/>
  <c r="BY28" i="10"/>
  <c r="BR28" i="10" s="1"/>
  <c r="M28" i="1" s="1"/>
  <c r="BS28" i="10"/>
  <c r="BY50" i="10"/>
  <c r="BR50" i="10" s="1"/>
  <c r="M50" i="1" s="1"/>
  <c r="BS32" i="10"/>
  <c r="BY32" i="10"/>
  <c r="BR32" i="10" s="1"/>
  <c r="M32" i="1" s="1"/>
  <c r="BS57" i="10"/>
  <c r="BY57" i="10"/>
  <c r="BR57" i="10" s="1"/>
  <c r="M57" i="1" s="1"/>
  <c r="BY51" i="10"/>
  <c r="BR51" i="10" s="1"/>
  <c r="M51" i="1" s="1"/>
  <c r="BS51" i="10"/>
  <c r="BS45" i="10"/>
  <c r="BY45" i="10"/>
  <c r="BR45" i="10" s="1"/>
  <c r="M45" i="1" s="1"/>
  <c r="BY39" i="10"/>
  <c r="BR39" i="10" s="1"/>
  <c r="M39" i="1" s="1"/>
  <c r="BS39" i="10"/>
  <c r="BS33" i="10"/>
  <c r="BY33" i="10"/>
  <c r="BR33" i="10" s="1"/>
  <c r="M33" i="1" s="1"/>
  <c r="BY27" i="10"/>
  <c r="BR27" i="10" s="1"/>
  <c r="BS27" i="10"/>
  <c r="BS21" i="10"/>
  <c r="BY21" i="10"/>
  <c r="BR21" i="10" s="1"/>
  <c r="M21" i="1" s="1"/>
  <c r="BY15" i="10"/>
  <c r="BR15" i="10" s="1"/>
  <c r="M15" i="1" s="1"/>
  <c r="BS15" i="10"/>
  <c r="BS9" i="10"/>
  <c r="BY9" i="10"/>
  <c r="BR9" i="10" s="1"/>
  <c r="M9" i="1" s="1"/>
  <c r="BT57" i="10"/>
  <c r="BT51" i="10"/>
  <c r="BT45" i="10"/>
  <c r="BT39" i="10"/>
  <c r="BT33" i="10"/>
  <c r="BT27" i="10"/>
  <c r="BT21" i="10"/>
  <c r="BT15" i="10"/>
  <c r="BT9" i="10"/>
  <c r="BU57" i="10"/>
  <c r="BU51" i="10"/>
  <c r="BU45" i="10"/>
  <c r="BU39" i="10"/>
  <c r="BU33" i="10"/>
  <c r="BU27" i="10"/>
  <c r="BU21" i="10"/>
  <c r="BU15" i="10"/>
  <c r="BU9" i="10"/>
  <c r="BV51" i="10"/>
  <c r="BV45" i="10"/>
  <c r="BV33" i="10"/>
  <c r="BV27" i="10"/>
  <c r="BV21" i="10"/>
  <c r="BV15" i="10"/>
  <c r="BV9" i="10"/>
  <c r="BW57" i="10"/>
  <c r="BW51" i="10"/>
  <c r="BW45" i="10"/>
  <c r="BW39" i="10"/>
  <c r="BW33" i="10"/>
  <c r="BW27" i="10"/>
  <c r="BW21" i="10"/>
  <c r="BW15" i="10"/>
  <c r="BS20" i="10"/>
  <c r="BY20" i="10"/>
  <c r="BR20" i="10" s="1"/>
  <c r="BY26" i="10"/>
  <c r="BR26" i="10" s="1"/>
  <c r="M26" i="1" s="1"/>
  <c r="BS8" i="10"/>
  <c r="BY8" i="10"/>
  <c r="BR8" i="10" s="1"/>
  <c r="M8" i="1" s="1"/>
  <c r="CN61" i="10"/>
  <c r="CT61" i="10"/>
  <c r="CM61" i="10" s="1"/>
  <c r="N61" i="1" s="1"/>
  <c r="CO43" i="10"/>
  <c r="CP61" i="10"/>
  <c r="CR61" i="10"/>
  <c r="CR43" i="10"/>
  <c r="CS43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Y22" i="10"/>
  <c r="BR22" i="10" s="1"/>
  <c r="M22" i="1" s="1"/>
  <c r="BY16" i="10"/>
  <c r="BR16" i="10" s="1"/>
  <c r="BY10" i="10"/>
  <c r="BR10" i="10" s="1"/>
  <c r="M10" i="1" s="1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22" i="10"/>
  <c r="BS16" i="10"/>
  <c r="BS10" i="10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T56" i="10"/>
  <c r="CM56" i="10" s="1"/>
  <c r="N56" i="1" s="1"/>
  <c r="CN56" i="10"/>
  <c r="CT50" i="10"/>
  <c r="CM50" i="10" s="1"/>
  <c r="N50" i="1" s="1"/>
  <c r="CN50" i="10"/>
  <c r="CT44" i="10"/>
  <c r="CM44" i="10" s="1"/>
  <c r="N44" i="1" s="1"/>
  <c r="CN44" i="10"/>
  <c r="CT38" i="10"/>
  <c r="CM38" i="10" s="1"/>
  <c r="N38" i="1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CN55" i="10"/>
  <c r="CT55" i="10"/>
  <c r="CM55" i="10" s="1"/>
  <c r="N55" i="1" s="1"/>
  <c r="CT49" i="10"/>
  <c r="CM49" i="10" s="1"/>
  <c r="N49" i="1" s="1"/>
  <c r="CN49" i="10"/>
  <c r="CN43" i="10"/>
  <c r="CT43" i="10"/>
  <c r="CM43" i="10" s="1"/>
  <c r="N43" i="1" s="1"/>
  <c r="CN37" i="10"/>
  <c r="CT37" i="10"/>
  <c r="CM37" i="10" s="1"/>
  <c r="N37" i="1" s="1"/>
  <c r="CN31" i="10"/>
  <c r="CT31" i="10"/>
  <c r="CM31" i="10" s="1"/>
  <c r="N31" i="1" s="1"/>
  <c r="CN25" i="10"/>
  <c r="CT25" i="10"/>
  <c r="CM25" i="10" s="1"/>
  <c r="N25" i="1" s="1"/>
  <c r="CN19" i="10"/>
  <c r="CT19" i="10"/>
  <c r="CM19" i="10" s="1"/>
  <c r="CT13" i="10"/>
  <c r="CM13" i="10" s="1"/>
  <c r="N13" i="1" s="1"/>
  <c r="CN13" i="10"/>
  <c r="CO61" i="10"/>
  <c r="CO55" i="10"/>
  <c r="CO49" i="10"/>
  <c r="CO37" i="10"/>
  <c r="CO31" i="10"/>
  <c r="CO25" i="10"/>
  <c r="CO19" i="10"/>
  <c r="CO13" i="10"/>
  <c r="CP55" i="10"/>
  <c r="CP49" i="10"/>
  <c r="CP43" i="10"/>
  <c r="CP37" i="10"/>
  <c r="CP31" i="10"/>
  <c r="CP25" i="10"/>
  <c r="CP19" i="10"/>
  <c r="CP13" i="10"/>
  <c r="CQ61" i="10"/>
  <c r="CQ55" i="10"/>
  <c r="CQ49" i="10"/>
  <c r="CQ43" i="10"/>
  <c r="CQ37" i="10"/>
  <c r="CQ31" i="10"/>
  <c r="CQ25" i="10"/>
  <c r="CQ19" i="10"/>
  <c r="CQ13" i="10"/>
  <c r="CR55" i="10"/>
  <c r="CR49" i="10"/>
  <c r="CR37" i="10"/>
  <c r="CR31" i="10"/>
  <c r="CR25" i="10"/>
  <c r="CR19" i="10"/>
  <c r="CR13" i="10"/>
  <c r="CS55" i="10"/>
  <c r="CS49" i="10"/>
  <c r="CS37" i="10"/>
  <c r="CS31" i="10"/>
  <c r="CS25" i="10"/>
  <c r="CS19" i="10"/>
  <c r="CS13" i="10"/>
  <c r="BS61" i="10"/>
  <c r="BS55" i="10"/>
  <c r="BS49" i="10"/>
  <c r="BS43" i="10"/>
  <c r="BS37" i="10"/>
  <c r="BS31" i="10"/>
  <c r="BS25" i="10"/>
  <c r="BS19" i="10"/>
  <c r="BS13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EH7" i="8" l="1"/>
  <c r="F7" i="10"/>
  <c r="N7" i="10"/>
  <c r="CB7" i="10" s="1"/>
  <c r="BU7" i="10" s="1"/>
  <c r="V7" i="10"/>
  <c r="CD7" i="10" s="1"/>
  <c r="BW7" i="10" s="1"/>
  <c r="AU7" i="10"/>
  <c r="CY7" i="10" s="1"/>
  <c r="CR7" i="10" s="1"/>
  <c r="BK7" i="10"/>
  <c r="G7" i="9"/>
  <c r="AW7" i="4" s="1"/>
  <c r="G7" i="4" s="1"/>
  <c r="W7" i="4"/>
  <c r="M7" i="8"/>
  <c r="F7" i="9"/>
  <c r="AV7" i="4" s="1"/>
  <c r="F7" i="4" s="1"/>
  <c r="L7" i="9"/>
  <c r="BB7" i="4" s="1"/>
  <c r="L7" i="4" s="1"/>
  <c r="DB7" i="10"/>
  <c r="DA7" i="10" s="1"/>
  <c r="CC7" i="8"/>
  <c r="DI7" i="10"/>
  <c r="Z7" i="10"/>
  <c r="CE7" i="10" s="1"/>
  <c r="BX7" i="10" s="1"/>
  <c r="AI7" i="10"/>
  <c r="CV7" i="10" s="1"/>
  <c r="CO7" i="10" s="1"/>
  <c r="AY7" i="10"/>
  <c r="CZ7" i="10" s="1"/>
  <c r="CS7" i="10" s="1"/>
  <c r="BO7" i="9"/>
  <c r="AE7" i="1" s="1"/>
  <c r="F7" i="8"/>
  <c r="P7" i="9"/>
  <c r="BF7" i="4" s="1"/>
  <c r="P7" i="4" s="1"/>
  <c r="EU7" i="9"/>
  <c r="AI7" i="1" s="1"/>
  <c r="H7" i="9"/>
  <c r="AX7" i="4" s="1"/>
  <c r="H7" i="4" s="1"/>
  <c r="N7" i="9"/>
  <c r="BD7" i="4" s="1"/>
  <c r="N7" i="4" s="1"/>
  <c r="BU7" i="8"/>
  <c r="EA7" i="8"/>
  <c r="DZ7" i="8" s="1"/>
  <c r="BD7" i="10"/>
  <c r="V7" i="9"/>
  <c r="BL7" i="4" s="1"/>
  <c r="V7" i="4" s="1"/>
  <c r="T7" i="9"/>
  <c r="BJ7" i="4" s="1"/>
  <c r="T7" i="4" s="1"/>
  <c r="CY7" i="8"/>
  <c r="BV7" i="10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33" i="13"/>
  <c r="AA129" i="13"/>
  <c r="AA166" i="13"/>
  <c r="AA105" i="13"/>
  <c r="AA98" i="13"/>
  <c r="AA177" i="13"/>
  <c r="AA6" i="13"/>
  <c r="AA73" i="13"/>
  <c r="AA124" i="13"/>
  <c r="AA156" i="13"/>
  <c r="AA235" i="13"/>
  <c r="AA100" i="13"/>
  <c r="AA14" i="13"/>
  <c r="AA64" i="13"/>
  <c r="AA229" i="13"/>
  <c r="AA137" i="13"/>
  <c r="AA230" i="13"/>
  <c r="AA37" i="13"/>
  <c r="AA49" i="13"/>
  <c r="AA99" i="13"/>
  <c r="AA123" i="13"/>
  <c r="AA142" i="13"/>
  <c r="AA90" i="13"/>
  <c r="AA202" i="13"/>
  <c r="AA248" i="13"/>
  <c r="AA174" i="13"/>
  <c r="AA60" i="13"/>
  <c r="AA53" i="13"/>
  <c r="AA226" i="13"/>
  <c r="AA89" i="13"/>
  <c r="AA88" i="13"/>
  <c r="AA206" i="13"/>
  <c r="AA215" i="13"/>
  <c r="AA41" i="13"/>
  <c r="AA144" i="13"/>
  <c r="AA104" i="13"/>
  <c r="AA216" i="13"/>
  <c r="AA233" i="13"/>
  <c r="AA59" i="13"/>
  <c r="AA140" i="13"/>
  <c r="AA185" i="13"/>
  <c r="AA171" i="13"/>
  <c r="AA55" i="13"/>
  <c r="AA11" i="13"/>
  <c r="AA190" i="13"/>
  <c r="AA178" i="13"/>
  <c r="AA200" i="13"/>
  <c r="AA85" i="13"/>
  <c r="AA46" i="13"/>
  <c r="AA148" i="13"/>
  <c r="AA161" i="13"/>
  <c r="AA173" i="13"/>
  <c r="AA118" i="13"/>
  <c r="AA121" i="13"/>
  <c r="AA191" i="13"/>
  <c r="AA16" i="13"/>
  <c r="AA136" i="13"/>
  <c r="AA113" i="13"/>
  <c r="AA182" i="13"/>
  <c r="AA30" i="13"/>
  <c r="AA47" i="13"/>
  <c r="AA147" i="13"/>
  <c r="AA225" i="13"/>
  <c r="AA57" i="13"/>
  <c r="AA82" i="13"/>
  <c r="AA139" i="13"/>
  <c r="AA107" i="13"/>
  <c r="AA22" i="13"/>
  <c r="AA120" i="13"/>
  <c r="AA155" i="13"/>
  <c r="AA48" i="13"/>
  <c r="AA108" i="13"/>
  <c r="AA39" i="13"/>
  <c r="AA220" i="13"/>
  <c r="AA81" i="13"/>
  <c r="AA170" i="13"/>
  <c r="AA21" i="13"/>
  <c r="AA19" i="13"/>
  <c r="AA68" i="13"/>
  <c r="AA56" i="13"/>
  <c r="AA231" i="13"/>
  <c r="AA25" i="13"/>
  <c r="AA146" i="13"/>
  <c r="AA197" i="13"/>
  <c r="AA167" i="13"/>
  <c r="AA222" i="13"/>
  <c r="AA51" i="13"/>
  <c r="AA114" i="13"/>
  <c r="AA106" i="13"/>
  <c r="AA153" i="13"/>
  <c r="AA183" i="13"/>
  <c r="AA164" i="13"/>
  <c r="AA188" i="13"/>
  <c r="AA179" i="13"/>
  <c r="AA84" i="13"/>
  <c r="AA175" i="13"/>
  <c r="AA187" i="13"/>
  <c r="AA54" i="13"/>
  <c r="AA125" i="13"/>
  <c r="AA250" i="13"/>
  <c r="AA186" i="13"/>
  <c r="AA192" i="13"/>
  <c r="AA246" i="13"/>
  <c r="AA17" i="13"/>
  <c r="AA169" i="13"/>
  <c r="AA214" i="13"/>
  <c r="AA94" i="13"/>
  <c r="AA50" i="13"/>
  <c r="AA193" i="13"/>
  <c r="AA130" i="13"/>
  <c r="AA122" i="13"/>
  <c r="AA198" i="13"/>
  <c r="AA70" i="13"/>
  <c r="AA232" i="13"/>
  <c r="AA189" i="13"/>
  <c r="AA10" i="13"/>
  <c r="AA119" i="13"/>
  <c r="AA42" i="13"/>
  <c r="AA83" i="13"/>
  <c r="AA168" i="13"/>
  <c r="AA80" i="13"/>
  <c r="AA209" i="13"/>
  <c r="AA126" i="13"/>
  <c r="AA163" i="13"/>
  <c r="AA150" i="13"/>
  <c r="AA7" i="13"/>
  <c r="AA132" i="13"/>
  <c r="AA244" i="13"/>
  <c r="AA18" i="13"/>
  <c r="AA117" i="13"/>
  <c r="AA141" i="13"/>
  <c r="AA78" i="13"/>
  <c r="AA149" i="13"/>
  <c r="AA58" i="13"/>
  <c r="AA217" i="13"/>
  <c r="AA76" i="13"/>
  <c r="AA69" i="13"/>
  <c r="AA92" i="13"/>
  <c r="AA184" i="13"/>
  <c r="AA138" i="13"/>
  <c r="AA103" i="13"/>
  <c r="AA75" i="13"/>
  <c r="AA239" i="13"/>
  <c r="AA135" i="13"/>
  <c r="AA221" i="13"/>
  <c r="AA15" i="13"/>
  <c r="AA172" i="13"/>
  <c r="AA65" i="13"/>
  <c r="AA160" i="13"/>
  <c r="AA201" i="13"/>
  <c r="AA181" i="13"/>
  <c r="AA62" i="13"/>
  <c r="AA196" i="13"/>
  <c r="AA127" i="13"/>
  <c r="AA86" i="13"/>
  <c r="AA152" i="13"/>
  <c r="AA96" i="13"/>
  <c r="AA158" i="13"/>
  <c r="AA242" i="13"/>
  <c r="AA228" i="13"/>
  <c r="AA249" i="13"/>
  <c r="AA61" i="13"/>
  <c r="AA234" i="13"/>
  <c r="AA95" i="13"/>
  <c r="AA40" i="13"/>
  <c r="AA131" i="13"/>
  <c r="AA79" i="13"/>
  <c r="AA28" i="13"/>
  <c r="AA212" i="13"/>
  <c r="AA63" i="13"/>
  <c r="AA31" i="13"/>
  <c r="AA218" i="13"/>
  <c r="AA203" i="13"/>
  <c r="AA71" i="13"/>
  <c r="AA20" i="13"/>
  <c r="AA112" i="13"/>
  <c r="AA102" i="13"/>
  <c r="AA23" i="13"/>
  <c r="AA44" i="13"/>
  <c r="AA74" i="13"/>
  <c r="AA8" i="13"/>
  <c r="AA165" i="13"/>
  <c r="AA157" i="13"/>
  <c r="AA195" i="13"/>
  <c r="AA240" i="13"/>
  <c r="AA247" i="13"/>
  <c r="AA38" i="13"/>
  <c r="AA116" i="13"/>
  <c r="AA133" i="13"/>
  <c r="AA219" i="13"/>
  <c r="AA128" i="13"/>
  <c r="AA145" i="13"/>
  <c r="AA210" i="13"/>
  <c r="AA115" i="13"/>
  <c r="AA211" i="13"/>
  <c r="AA227" i="13"/>
  <c r="AA26" i="13"/>
  <c r="AA205" i="13"/>
  <c r="AA87" i="13"/>
  <c r="AA35" i="13"/>
  <c r="AA66" i="13"/>
  <c r="AA223" i="13"/>
  <c r="AA43" i="13"/>
  <c r="AA208" i="13"/>
  <c r="AA224" i="13"/>
  <c r="AA176" i="13"/>
  <c r="AA143" i="13"/>
  <c r="AA12" i="13"/>
  <c r="AA5" i="13"/>
  <c r="AA34" i="13"/>
  <c r="AA243" i="13"/>
  <c r="AA204" i="13"/>
  <c r="AA111" i="13"/>
  <c r="AA180" i="13"/>
  <c r="AA32" i="13"/>
  <c r="AA236" i="13"/>
  <c r="AA67" i="13"/>
  <c r="AA237" i="13"/>
  <c r="AA245" i="13"/>
  <c r="AA52" i="13"/>
  <c r="AA77" i="13"/>
  <c r="AA110" i="13"/>
  <c r="AA101" i="13"/>
  <c r="AA36" i="13"/>
  <c r="AA97" i="13"/>
  <c r="AA238" i="13"/>
  <c r="AA159" i="13"/>
  <c r="AA109" i="13"/>
  <c r="AA194" i="13"/>
  <c r="AA151" i="13"/>
  <c r="AA2" i="13"/>
  <c r="AA29" i="13"/>
  <c r="AA9" i="13"/>
  <c r="AA199" i="13"/>
  <c r="AA93" i="13"/>
  <c r="AA24" i="13"/>
  <c r="AA207" i="13"/>
  <c r="AA27" i="13"/>
  <c r="AA241" i="13"/>
  <c r="AA72" i="13"/>
  <c r="AA213" i="13"/>
  <c r="BC7" i="10" l="1"/>
  <c r="I7" i="1" s="1"/>
  <c r="BM7" i="8"/>
  <c r="O7" i="3"/>
  <c r="D7" i="3" s="1"/>
  <c r="E7" i="8"/>
  <c r="CB7" i="8"/>
  <c r="AX7" i="8"/>
  <c r="AP7" i="1"/>
  <c r="AI7" i="8"/>
  <c r="E7" i="10"/>
  <c r="Z7" i="3"/>
  <c r="T7" i="8"/>
  <c r="CQ7" i="8"/>
  <c r="AD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M32" i="14"/>
  <c r="M25" i="14"/>
  <c r="M28" i="14"/>
  <c r="M37" i="14"/>
  <c r="M31" i="14"/>
  <c r="M33" i="14"/>
  <c r="M14" i="14"/>
  <c r="I13" i="14"/>
  <c r="M36" i="14"/>
  <c r="M27" i="14"/>
  <c r="C39" i="14"/>
  <c r="C16" i="14"/>
  <c r="C10" i="14"/>
  <c r="C20" i="14"/>
  <c r="M22" i="14"/>
  <c r="M13" i="14"/>
  <c r="M16" i="14"/>
  <c r="M12" i="14"/>
  <c r="I29" i="14"/>
  <c r="F40" i="14"/>
  <c r="C24" i="14"/>
  <c r="M34" i="14"/>
  <c r="M21" i="14"/>
  <c r="M38" i="14"/>
  <c r="M35" i="14"/>
  <c r="I37" i="14"/>
  <c r="C18" i="14"/>
  <c r="I21" i="14"/>
  <c r="M17" i="14"/>
  <c r="M23" i="14"/>
  <c r="M8" i="14"/>
  <c r="M7" i="14"/>
  <c r="C12" i="14"/>
  <c r="I17" i="14"/>
  <c r="M18" i="14"/>
  <c r="M29" i="14"/>
  <c r="I33" i="14"/>
  <c r="F8" i="14"/>
  <c r="M9" i="14"/>
  <c r="C14" i="14"/>
  <c r="M26" i="14"/>
  <c r="C38" i="14"/>
  <c r="F5" i="14"/>
  <c r="M24" i="14"/>
  <c r="M20" i="14"/>
  <c r="I25" i="14"/>
  <c r="M30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F21" i="14"/>
  <c r="I8" i="14"/>
  <c r="C26" i="14"/>
  <c r="C40" i="14"/>
  <c r="C22" i="14"/>
  <c r="O37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<sst xmlns="http://schemas.openxmlformats.org/spreadsheetml/2006/main" count="6877" uniqueCount="871">
  <si>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</si>
  <si>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</si>
  <si>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</si>
  <si>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</si>
  <si>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</si>
  <si>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</si>
  <si>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</si>
  <si>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</si>
  <si>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</si>
  <si>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</si>
  <si>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</si>
  <si>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</si>
  <si>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</si>
  <si>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</si>
  <si>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</si>
  <si>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</si>
  <si>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</si>
  <si>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</si>
  <si>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</si>
  <si>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</si>
  <si>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</si>
  <si>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</si>
  <si>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</si>
  <si>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</si>
  <si>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</si>
  <si>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</si>
  <si>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</si>
  <si>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</si>
  <si>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</si>
  <si>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</si>
  <si>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</si>
  <si>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</si>
  <si>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</si>
  <si>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</si>
  <si>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</si>
  <si>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</si>
  <si>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</si>
  <si>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</si>
  <si>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</si>
  <si>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</si>
  <si>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</si>
  <si>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</si>
  <si>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</si>
  <si>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</si>
  <si>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</si>
  <si>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</si>
  <si>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</si>
  <si>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</si>
  <si>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</si>
  <si>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</si>
  <si>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</si>
  <si>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</si>
  <si>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</si>
  <si>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</si>
  <si>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</si>
  <si>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</si>
  <si>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</si>
  <si>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</si>
  <si>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</si>
  <si>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</si>
  <si>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</si>
  <si>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</si>
  <si>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</si>
  <si>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</si>
  <si>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</si>
  <si>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</si>
  <si>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</si>
  <si>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</si>
  <si>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</si>
  <si>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</si>
  <si>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</si>
  <si>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</si>
  <si>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</si>
  <si>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</si>
  <si>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</si>
  <si>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</si>
  <si>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</si>
  <si>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</si>
  <si>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</si>
  <si>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</si>
  <si>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</si>
  <si>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</si>
  <si>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</si>
  <si>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</si>
  <si>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</si>
  <si>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</si>
  <si>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</si>
  <si>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</si>
  <si>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</si>
  <si>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</si>
  <si>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</si>
  <si>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</si>
  <si>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</si>
  <si>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</si>
  <si>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</si>
  <si>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</si>
  <si>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</si>
  <si>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</si>
  <si>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</si>
  <si>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</si>
  <si>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</si>
  <si>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</si>
  <si>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</si>
  <si>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</si>
  <si>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</si>
  <si>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</si>
  <si>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</si>
  <si>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</si>
  <si>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</si>
  <si>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</si>
  <si>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</si>
  <si>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</si>
  <si>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</si>
  <si>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</si>
  <si>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</si>
  <si>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</si>
  <si>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</si>
  <si>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</si>
  <si>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</si>
  <si>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</si>
  <si>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</si>
  <si>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</si>
  <si>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</si>
  <si>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</si>
  <si>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</si>
  <si>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</si>
  <si>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</si>
  <si>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</si>
  <si>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</si>
  <si>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</si>
  <si>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</si>
  <si>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</si>
  <si>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</si>
  <si>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</si>
  <si>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</si>
  <si>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</si>
  <si>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</si>
  <si>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</si>
  <si>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</si>
  <si>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</si>
  <si>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</si>
  <si>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</si>
  <si>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</si>
  <si>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</si>
  <si>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</si>
  <si>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</si>
  <si>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</si>
  <si>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</si>
  <si>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</si>
  <si>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</si>
  <si>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</si>
  <si>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</si>
  <si>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</si>
  <si>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</si>
  <si>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</si>
  <si>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</si>
  <si>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</si>
  <si>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</si>
  <si>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</si>
  <si>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</si>
  <si>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</si>
  <si>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</si>
  <si>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</si>
  <si>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</si>
  <si>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</si>
  <si>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</si>
  <si>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</si>
  <si>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</si>
  <si>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</si>
  <si>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</si>
  <si>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</si>
  <si>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</si>
  <si>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</si>
  <si>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</si>
  <si>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</si>
  <si>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</si>
  <si>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</si>
  <si>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</si>
  <si>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</si>
  <si>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</si>
  <si>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</si>
  <si>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</si>
  <si>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</si>
  <si>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</si>
  <si>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</si>
  <si>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</si>
  <si>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</si>
  <si>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</si>
  <si>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</si>
  <si>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</si>
  <si>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</si>
  <si>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</si>
  <si>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</si>
  <si>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</si>
  <si>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</si>
  <si>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</si>
  <si>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</si>
  <si>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</si>
  <si>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</si>
  <si>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</si>
  <si>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</si>
  <si>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</si>
  <si>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</si>
  <si>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</si>
  <si>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</si>
  <si>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</si>
  <si>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</si>
  <si>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</si>
  <si>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</si>
  <si>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</si>
  <si>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</si>
  <si>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</si>
  <si>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</si>
  <si>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</si>
  <si>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</si>
  <si>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</si>
  <si>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</si>
  <si>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</si>
  <si>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</si>
  <si>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</si>
  <si>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</si>
  <si>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</si>
  <si>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</si>
  <si>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</si>
  <si>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</si>
  <si>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</si>
  <si>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</si>
  <si>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</si>
  <si>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</si>
  <si>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</si>
  <si>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</si>
  <si>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</si>
  <si>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</si>
  <si>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</si>
  <si>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</si>
  <si>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</si>
  <si>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</si>
  <si>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</si>
  <si>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</si>
  <si>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</si>
  <si>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</si>
  <si>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</si>
  <si>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</si>
  <si>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</si>
  <si>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</si>
  <si>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</si>
  <si>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</si>
  <si>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</si>
  <si>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</si>
  <si>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</si>
  <si>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</si>
  <si>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</si>
  <si>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</si>
  <si>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</si>
  <si>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</si>
  <si>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</si>
  <si>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</si>
  <si>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</si>
  <si>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</si>
  <si>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</si>
  <si>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</si>
  <si>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</si>
  <si>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</si>
  <si>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</si>
  <si>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</si>
  <si>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</si>
  <si>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</si>
  <si>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</si>
  <si>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</si>
  <si>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</si>
  <si>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</si>
  <si>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</si>
  <si>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</si>
  <si>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</si>
  <si>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</si>
  <si>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</si>
  <si>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</si>
  <si>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</si>
  <si>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</si>
  <si>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</si>
  <si>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</si>
  <si>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</si>
  <si>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</si>
  <si>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</si>
  <si>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</si>
  <si>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</si>
  <si>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</si>
  <si>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</si>
  <si>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</si>
  <si>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</si>
  <si>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</si>
  <si>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</si>
  <si>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</si>
  <si>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</si>
  <si>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</si>
  <si>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</si>
  <si>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</si>
  <si>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</si>
  <si>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</si>
  <si>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</si>
  <si>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</si>
  <si>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</si>
  <si>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</si>
  <si>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</si>
  <si>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</si>
  <si>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</si>
  <si>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</si>
  <si>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</si>
  <si>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</si>
  <si>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</si>
  <si>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</si>
  <si>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</si>
  <si>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</si>
  <si>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</si>
  <si>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</si>
  <si>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</si>
  <si>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</si>
  <si>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</si>
  <si>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</si>
  <si>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</si>
  <si>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</si>
  <si>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</si>
  <si>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</si>
  <si>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</si>
  <si>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</si>
  <si>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</si>
  <si>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</si>
  <si>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</si>
  <si>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</si>
  <si>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</si>
  <si>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</si>
  <si>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</si>
  <si>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</si>
  <si>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</si>
  <si>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</si>
  <si>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</si>
  <si>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</si>
  <si>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</si>
  <si>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</si>
  <si>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</si>
  <si>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</si>
  <si>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</si>
  <si>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</si>
  <si>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</si>
  <si>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</si>
  <si>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</si>
  <si>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</si>
  <si>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</si>
  <si>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</si>
  <si>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</si>
  <si>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</si>
  <si>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</si>
  <si>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</si>
  <si>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</si>
  <si>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</si>
  <si>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</si>
  <si>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</si>
  <si>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</si>
  <si>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</si>
  <si>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</si>
  <si>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</si>
  <si>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</si>
  <si>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</si>
  <si>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</si>
  <si>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</si>
  <si>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</si>
  <si>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</si>
  <si>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</si>
  <si>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</si>
  <si>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</si>
  <si>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</si>
  <si>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</si>
  <si>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</si>
  <si>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</si>
  <si>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</si>
  <si>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</si>
  <si>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</si>
  <si>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</si>
  <si>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</si>
  <si>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</si>
  <si>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</si>
  <si>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</si>
  <si>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</si>
  <si>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</si>
  <si>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</si>
  <si>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</si>
  <si>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</si>
  <si>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</si>
  <si>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</si>
  <si>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</si>
  <si>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</si>
  <si>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</si>
  <si>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</si>
  <si>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</si>
  <si>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</si>
  <si>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</si>
  <si>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</si>
  <si>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</si>
  <si>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</si>
  <si>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</si>
  <si>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</si>
  <si>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</si>
  <si>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</si>
  <si>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</si>
  <si>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</si>
  <si>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</si>
  <si>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</si>
  <si>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</si>
  <si>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</si>
  <si>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</si>
  <si>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</si>
  <si>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</si>
  <si>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</si>
  <si>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</si>
  <si>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</si>
  <si>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</si>
  <si>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</si>
  <si>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</si>
  <si>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</si>
  <si>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</si>
  <si>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</si>
  <si>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</si>
  <si>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</si>
  <si>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</si>
  <si>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</si>
  <si>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</si>
  <si>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</si>
  <si>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</si>
  <si>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</si>
  <si>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</si>
  <si>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</si>
  <si>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</si>
  <si>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</si>
  <si>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</si>
  <si>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</si>
  <si>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</si>
  <si>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</si>
  <si>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</si>
  <si>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</si>
  <si>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</si>
  <si>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</si>
  <si>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</si>
  <si>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</si>
  <si>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</si>
  <si>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</si>
  <si>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</si>
  <si>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</si>
  <si>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</si>
  <si>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</si>
  <si>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</si>
  <si>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</si>
  <si>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</si>
  <si>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</si>
  <si>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</si>
  <si>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</si>
  <si>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</si>
  <si>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</si>
  <si>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</si>
  <si>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</si>
  <si>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</si>
  <si>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</si>
  <si>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</si>
  <si>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</si>
  <si>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</si>
  <si>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</si>
  <si>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</si>
  <si>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</si>
  <si>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</si>
  <si>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</si>
  <si>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</si>
  <si>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</si>
  <si>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</si>
  <si>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</si>
  <si>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</si>
  <si>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</si>
  <si>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</si>
  <si>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</si>
  <si>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</si>
  <si>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</si>
  <si>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</si>
  <si>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</si>
  <si>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</si>
  <si>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</si>
  <si>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</si>
  <si>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</si>
  <si>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</si>
  <si>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</si>
  <si>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</si>
  <si>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</si>
  <si>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</si>
  <si>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</si>
  <si>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</si>
  <si>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</si>
  <si>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</si>
  <si>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</si>
  <si>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</si>
  <si>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</si>
  <si>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</si>
  <si>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</si>
  <si>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</si>
  <si>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</si>
  <si>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</si>
  <si>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</si>
  <si>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</si>
  <si>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</si>
  <si>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</si>
  <si>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</si>
  <si>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</si>
  <si>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</si>
  <si>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</si>
  <si>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</si>
  <si>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</si>
  <si>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</si>
  <si>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</si>
  <si>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</si>
  <si>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</si>
  <si>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</si>
  <si>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</si>
  <si>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</si>
  <si>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</si>
  <si>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</si>
  <si>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</si>
  <si>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</si>
  <si>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</si>
  <si>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</si>
  <si>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</si>
  <si>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</si>
  <si>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</si>
  <si>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</si>
  <si>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</si>
  <si>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</si>
  <si>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</si>
  <si>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</si>
  <si>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</si>
  <si>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</si>
  <si>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</si>
  <si>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</si>
  <si>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</si>
  <si>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</si>
  <si>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</si>
  <si>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</si>
  <si>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</si>
  <si>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</si>
  <si>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</si>
  <si>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</si>
  <si>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</si>
  <si>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</si>
  <si>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</si>
  <si>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</si>
  <si>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</si>
  <si>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</si>
  <si>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</si>
  <si>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</si>
  <si>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</si>
  <si>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</si>
  <si>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</si>
  <si>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</si>
  <si>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</si>
  <si>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</si>
  <si>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</si>
  <si>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</si>
  <si>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</si>
  <si>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</si>
  <si>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</si>
  <si>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</si>
  <si>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</si>
  <si>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</si>
  <si>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</si>
  <si>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</si>
  <si>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</si>
  <si>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</si>
  <si>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</si>
  <si>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</si>
  <si>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</si>
  <si>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</si>
  <si>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</si>
  <si>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</si>
  <si>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</si>
  <si>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</si>
  <si>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</si>
  <si>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</si>
  <si>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</si>
  <si>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</si>
  <si>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</si>
  <si>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</si>
  <si>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</si>
  <si>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</si>
  <si>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</si>
  <si>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</si>
  <si>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</si>
  <si>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</si>
  <si>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</si>
  <si>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</si>
  <si>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</si>
  <si>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</si>
  <si>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</si>
  <si>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</si>
  <si>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</si>
  <si>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</si>
  <si>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</si>
  <si>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</si>
  <si>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</si>
  <si>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</si>
  <si>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</si>
  <si>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</si>
  <si>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</si>
  <si>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</si>
  <si>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</si>
  <si>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</si>
  <si>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</si>
  <si>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</si>
  <si>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</si>
  <si>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</si>
  <si>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</si>
  <si>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</si>
  <si>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</si>
  <si>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</si>
  <si>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</si>
  <si>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</si>
  <si>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</si>
  <si>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</si>
  <si>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</si>
  <si>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</si>
  <si>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</si>
  <si>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</si>
  <si>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</si>
  <si>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</si>
  <si>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</si>
  <si>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</si>
  <si>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</si>
  <si>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</si>
  <si>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</si>
  <si>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</si>
  <si>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</si>
  <si>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</si>
  <si>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</si>
  <si>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</si>
  <si>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</si>
  <si>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</si>
  <si>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</si>
  <si>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</si>
  <si>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</si>
  <si>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</si>
  <si>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</si>
  <si>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</si>
  <si>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</si>
  <si>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</si>
  <si>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</si>
  <si>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</si>
  <si>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</si>
  <si>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</si>
  <si>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</si>
  <si>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</si>
  <si>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</si>
  <si>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</si>
  <si>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</si>
  <si>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</si>
  <si>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</si>
  <si>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</si>
  <si>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</si>
  <si>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</si>
  <si>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</si>
  <si>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</si>
  <si>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</si>
  <si>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</si>
  <si>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</si>
  <si>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</si>
  <si>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</si>
  <si>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</si>
  <si>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</si>
  <si>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</si>
  <si>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</si>
  <si>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</si>
  <si>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</si>
  <si>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</si>
  <si>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</si>
  <si>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</si>
  <si>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</si>
  <si>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</si>
  <si>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</si>
  <si>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</si>
  <si>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</si>
  <si>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</si>
  <si>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</si>
  <si>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</si>
  <si>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</si>
  <si>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</si>
  <si>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</si>
  <si>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</si>
  <si>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</si>
  <si>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</si>
  <si>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</si>
  <si>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</si>
  <si>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</si>
  <si>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</si>
  <si>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</si>
  <si>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</si>
  <si>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</si>
  <si>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</si>
  <si>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</si>
  <si>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</si>
  <si>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</si>
  <si>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</si>
  <si>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</si>
  <si>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</si>
  <si>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</si>
  <si>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</si>
  <si>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</si>
  <si>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</si>
  <si>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</si>
  <si>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</si>
  <si>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</si>
  <si>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</si>
  <si>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</si>
  <si>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</si>
  <si>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</si>
  <si>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</si>
  <si>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</si>
  <si>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</si>
  <si>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</si>
  <si>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</si>
  <si>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</si>
  <si>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</si>
  <si>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</si>
  <si>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</si>
  <si>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</si>
  <si>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</si>
  <si>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</si>
  <si>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</si>
  <si>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</si>
  <si>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</si>
  <si>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</si>
  <si>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</si>
  <si>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</si>
  <si>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</si>
  <si>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</si>
  <si>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</si>
  <si>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</si>
  <si>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</si>
  <si>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合計
(ごみ総排出量)*10^6/総人口/366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</si>
  <si>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</si>
  <si>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</si>
  <si>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</si>
  <si>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</si>
  <si>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</si>
  <si>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</si>
  <si>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千葉県</t>
  </si>
  <si>
    <t>12000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</si>
  <si>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</si>
  <si>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</si>
  <si>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</si>
  <si>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</si>
  <si>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</si>
  <si>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</si>
  <si>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</si>
  <si>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</si>
  <si>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</si>
  <si>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</si>
  <si>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</si>
  <si>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12100</t>
  </si>
  <si>
    <t>千葉市</t>
  </si>
  <si>
    <t/>
  </si>
  <si>
    <t>有る</t>
  </si>
  <si>
    <t>12202</t>
  </si>
  <si>
    <t>銚子市</t>
  </si>
  <si>
    <t>12203</t>
  </si>
  <si>
    <t>市川市</t>
  </si>
  <si>
    <t>無い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</si>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</sst>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748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739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746</v>
      </c>
      <c r="B7" s="315" t="s">
        <v>747</v>
      </c>
      <c r="C7" s="304" t="s">
        <v>684</v>
      </c>
      <c r="D7" s="306">
        <f>+E7+F7</f>
        <v>6317531</v>
      </c>
      <c r="E7" s="306">
        <f>SUM(E$8:E$207)</f>
        <v>6317531</v>
      </c>
      <c r="F7" s="306">
        <f>SUM(F$8:F$207)</f>
        <v>0</v>
      </c>
      <c r="G7" s="306">
        <f>SUM(G$8:G$207)</f>
        <v>161734</v>
      </c>
      <c r="H7" s="306">
        <f>SUM(ごみ搬入量内訳!E7,+ごみ搬入量内訳!AD7)</f>
        <v>1862885</v>
      </c>
      <c r="I7" s="306">
        <f>ごみ搬入量内訳!BC7</f>
        <v>147468</v>
      </c>
      <c r="J7" s="306">
        <f>資源化量内訳!BO7</f>
        <v>81983</v>
      </c>
      <c r="K7" s="306">
        <f>SUM(H7:J7)</f>
        <v>2092336</v>
      </c>
      <c r="L7" s="306">
        <f>IF(D7&lt;&gt;0,K7/D7/366*1000000,"-")</f>
        <v>904.90494266231599</v>
      </c>
      <c r="M7" s="306">
        <f>IF(D7&lt;&gt;0,(ごみ搬入量内訳!BR7+ごみ処理概要!J7)/ごみ処理概要!D7/366*1000000,"-")</f>
        <v>648.06305975314649</v>
      </c>
      <c r="N7" s="306">
        <f>IF(D7&lt;&gt;0,ごみ搬入量内訳!CM7/ごみ処理概要!D7/366*1000000,"-")</f>
        <v>256.84188290916961</v>
      </c>
      <c r="O7" s="306">
        <f>ごみ搬入量内訳!DH7</f>
        <v>125</v>
      </c>
      <c r="P7" s="306">
        <f>ごみ処理量内訳!E7</f>
        <v>1598856</v>
      </c>
      <c r="Q7" s="306">
        <f>ごみ処理量内訳!N7</f>
        <v>4418</v>
      </c>
      <c r="R7" s="306">
        <f>SUM(S7:Y7)</f>
        <v>286330</v>
      </c>
      <c r="S7" s="306">
        <f>ごみ処理量内訳!G7</f>
        <v>119514</v>
      </c>
      <c r="T7" s="306">
        <f>ごみ処理量内訳!L7</f>
        <v>146523</v>
      </c>
      <c r="U7" s="306">
        <f>ごみ処理量内訳!H7</f>
        <v>5513</v>
      </c>
      <c r="V7" s="306">
        <f>ごみ処理量内訳!I7</f>
        <v>672</v>
      </c>
      <c r="W7" s="306">
        <f>ごみ処理量内訳!J7</f>
        <v>267</v>
      </c>
      <c r="X7" s="306">
        <f>ごみ処理量内訳!K7</f>
        <v>61</v>
      </c>
      <c r="Y7" s="306">
        <f>ごみ処理量内訳!M7</f>
        <v>13780</v>
      </c>
      <c r="Z7" s="306">
        <f>資源化量内訳!Y7</f>
        <v>127995</v>
      </c>
      <c r="AA7" s="306">
        <f>SUM(P7,Q7,R7,Z7)</f>
        <v>2017599</v>
      </c>
      <c r="AB7" s="309">
        <f>IF(AA7&lt;&gt;0,(Z7+P7+R7)/AA7*100,"-")</f>
        <v>99.781026854196497</v>
      </c>
      <c r="AC7" s="306">
        <f>施設資源化量内訳!Y7</f>
        <v>70563</v>
      </c>
      <c r="AD7" s="306">
        <f>施設資源化量内訳!AT7</f>
        <v>42815</v>
      </c>
      <c r="AE7" s="306">
        <f>施設資源化量内訳!BO7</f>
        <v>5260</v>
      </c>
      <c r="AF7" s="306">
        <f>施設資源化量内訳!CJ7</f>
        <v>672</v>
      </c>
      <c r="AG7" s="306">
        <f>施設資源化量内訳!DE7</f>
        <v>267</v>
      </c>
      <c r="AH7" s="306">
        <f>施設資源化量内訳!DZ7</f>
        <v>61</v>
      </c>
      <c r="AI7" s="306">
        <f>施設資源化量内訳!EU7</f>
        <v>118135</v>
      </c>
      <c r="AJ7" s="306">
        <f>SUM(AC7:AI7)</f>
        <v>237773</v>
      </c>
      <c r="AK7" s="309">
        <f>IF((AA7+J7)&lt;&gt;0,(Z7+AJ7+J7)/(AA7+J7)*100,"-")</f>
        <v>21.325721024470585</v>
      </c>
      <c r="AL7" s="309">
        <f>IF((AA7+J7)&lt;&gt;0,(資源化量内訳!D7-資源化量内訳!R7-資源化量内訳!T7-資源化量内訳!V7-資源化量内訳!U7)/(AA7+J7)*100,"-")</f>
        <v>20.807236869052982</v>
      </c>
      <c r="AM7" s="306">
        <f>ごみ処理量内訳!AA7</f>
        <v>4418</v>
      </c>
      <c r="AN7" s="306">
        <f>ごみ処理量内訳!AB7</f>
        <v>122292</v>
      </c>
      <c r="AO7" s="306">
        <f>ごみ処理量内訳!AC7</f>
        <v>14409</v>
      </c>
      <c r="AP7" s="306">
        <f>SUM(AM7:AO7)</f>
        <v>141119</v>
      </c>
      <c r="AQ7" s="411"/>
      <c r="AR7" s="411"/>
    </row>
    <row r="8" spans="1:44" s="224" customFormat="1" ht="13.5" customHeight="1">
      <c r="A8" s="290" t="s">
        <v>746</v>
      </c>
      <c r="B8" s="291" t="s">
        <v>759</v>
      </c>
      <c r="C8" s="290" t="s">
        <v>760</v>
      </c>
      <c r="D8" s="292">
        <f>+E8+F8</f>
        <v>972500</v>
      </c>
      <c r="E8" s="292">
        <v>972500</v>
      </c>
      <c r="F8" s="292">
        <v>0</v>
      </c>
      <c r="G8" s="292">
        <v>28150</v>
      </c>
      <c r="H8" s="292">
        <f>SUM(ごみ搬入量内訳!E8,+ごみ搬入量内訳!AD8)</f>
        <v>330309</v>
      </c>
      <c r="I8" s="292">
        <f>ごみ搬入量内訳!BC8</f>
        <v>5367</v>
      </c>
      <c r="J8" s="292">
        <f>資源化量内訳!BO8</f>
        <v>10240</v>
      </c>
      <c r="K8" s="292">
        <f>SUM(H8:J8)</f>
        <v>345916</v>
      </c>
      <c r="L8" s="295">
        <f>IF(D8&lt;&gt;0,K8/D8/366*1000000,"-")</f>
        <v>971.85160211836433</v>
      </c>
      <c r="M8" s="292">
        <f>IF(D8&lt;&gt;0,(ごみ搬入量内訳!BR8+ごみ処理概要!J8)/ごみ処理概要!D8/366*1000000,"-")</f>
        <v>618.63261550564005</v>
      </c>
      <c r="N8" s="292">
        <f>IF(D8&lt;&gt;0,ごみ搬入量内訳!CM8/ごみ処理概要!D8/366*1000000,"-")</f>
        <v>353.21898661272422</v>
      </c>
      <c r="O8" s="292">
        <f>ごみ搬入量内訳!DH8</f>
        <v>0</v>
      </c>
      <c r="P8" s="292">
        <f>ごみ処理量内訳!E8</f>
        <v>233981</v>
      </c>
      <c r="Q8" s="292">
        <f>ごみ処理量内訳!N8</f>
        <v>625</v>
      </c>
      <c r="R8" s="292">
        <f>SUM(S8:Y8)</f>
        <v>33146</v>
      </c>
      <c r="S8" s="292">
        <f>ごみ処理量内訳!G8</f>
        <v>14767</v>
      </c>
      <c r="T8" s="292">
        <f>ごみ処理量内訳!L8</f>
        <v>18379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67924</v>
      </c>
      <c r="AA8" s="292">
        <f>SUM(P8,Q8,R8,Z8)</f>
        <v>335676</v>
      </c>
      <c r="AB8" s="297">
        <f>IF(AA8&lt;&gt;0,(Z8+P8+R8)/AA8*100,"-")</f>
        <v>99.813808553486098</v>
      </c>
      <c r="AC8" s="292">
        <f>施設資源化量内訳!Y8</f>
        <v>2453</v>
      </c>
      <c r="AD8" s="292">
        <f>施設資源化量内訳!AT8</f>
        <v>5536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18004</v>
      </c>
      <c r="AJ8" s="292">
        <f>SUM(AC8:AI8)</f>
        <v>25993</v>
      </c>
      <c r="AK8" s="297">
        <f>IF((AA8+J8)&lt;&gt;0,(Z8+AJ8+J8)/(AA8+J8)*100,"-")</f>
        <v>30.110489251725852</v>
      </c>
      <c r="AL8" s="297">
        <f>IF((AA8+J8)&lt;&gt;0,(資源化量内訳!D8-資源化量内訳!R8-資源化量内訳!T8-資源化量内訳!V8-資源化量内訳!U8)/(AA8+J8)*100,"-")</f>
        <v>30.110489251725852</v>
      </c>
      <c r="AM8" s="292">
        <f>ごみ処理量内訳!AA8</f>
        <v>625</v>
      </c>
      <c r="AN8" s="292">
        <f>ごみ処理量内訳!AB8</f>
        <v>17795</v>
      </c>
      <c r="AO8" s="292">
        <f>ごみ処理量内訳!AC8</f>
        <v>0</v>
      </c>
      <c r="AP8" s="292">
        <f>SUM(AM8:AO8)</f>
        <v>18420</v>
      </c>
      <c r="AQ8" s="412" t="s">
        <v>761</v>
      </c>
      <c r="AR8" s="413"/>
    </row>
    <row r="9" spans="1:44" s="224" customFormat="1" ht="13.5" customHeight="1">
      <c r="A9" s="290" t="s">
        <v>746</v>
      </c>
      <c r="B9" s="291" t="s">
        <v>763</v>
      </c>
      <c r="C9" s="290" t="s">
        <v>764</v>
      </c>
      <c r="D9" s="292">
        <f>+E9+F9</f>
        <v>60549</v>
      </c>
      <c r="E9" s="292">
        <v>60549</v>
      </c>
      <c r="F9" s="292">
        <v>0</v>
      </c>
      <c r="G9" s="292">
        <v>2222</v>
      </c>
      <c r="H9" s="292">
        <f>SUM(ごみ搬入量内訳!E9,+ごみ搬入量内訳!AD9)</f>
        <v>21554</v>
      </c>
      <c r="I9" s="292">
        <f>ごみ搬入量内訳!BC9</f>
        <v>2357</v>
      </c>
      <c r="J9" s="292">
        <f>資源化量内訳!BO9</f>
        <v>0</v>
      </c>
      <c r="K9" s="292">
        <f>SUM(H9:J9)</f>
        <v>23911</v>
      </c>
      <c r="L9" s="295">
        <f>IF(D9&lt;&gt;0,K9/D9/366*1000000,"-")</f>
        <v>1078.9707690118116</v>
      </c>
      <c r="M9" s="292">
        <f>IF(D9&lt;&gt;0,(ごみ搬入量内訳!BR9+ごみ処理概要!J9)/ごみ処理概要!D9/366*1000000,"-")</f>
        <v>771.7635005816993</v>
      </c>
      <c r="N9" s="292">
        <f>IF(D9&lt;&gt;0,ごみ搬入量内訳!CM9/ごみ処理概要!D9/366*1000000,"-")</f>
        <v>307.20726843011215</v>
      </c>
      <c r="O9" s="292">
        <f>ごみ搬入量内訳!DH9</f>
        <v>0</v>
      </c>
      <c r="P9" s="292">
        <f>ごみ処理量内訳!E9</f>
        <v>21013</v>
      </c>
      <c r="Q9" s="292">
        <f>ごみ処理量内訳!N9</f>
        <v>0</v>
      </c>
      <c r="R9" s="292">
        <f>SUM(S9:Y9)</f>
        <v>2491</v>
      </c>
      <c r="S9" s="292">
        <f>ごみ処理量内訳!G9</f>
        <v>1403</v>
      </c>
      <c r="T9" s="292">
        <f>ごみ処理量内訳!L9</f>
        <v>1088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1303</v>
      </c>
      <c r="AA9" s="292">
        <f>SUM(P9,Q9,R9,Z9)</f>
        <v>24807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406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899</v>
      </c>
      <c r="AJ9" s="292">
        <f>SUM(AC9:AI9)</f>
        <v>1305</v>
      </c>
      <c r="AK9" s="297">
        <f>IF((AA9+J9)&lt;&gt;0,(Z9+AJ9+J9)/(AA9+J9)*100,"-")</f>
        <v>10.513161607610755</v>
      </c>
      <c r="AL9" s="297">
        <f>IF((AA9+J9)&lt;&gt;0,(資源化量内訳!D9-資源化量内訳!R9-資源化量内訳!T9-資源化量内訳!V9-資源化量内訳!U9)/(AA9+J9)*100,"-")</f>
        <v>10.513161607610755</v>
      </c>
      <c r="AM9" s="292">
        <f>ごみ処理量内訳!AA9</f>
        <v>0</v>
      </c>
      <c r="AN9" s="292">
        <f>ごみ処理量内訳!AB9</f>
        <v>2412</v>
      </c>
      <c r="AO9" s="292">
        <f>ごみ処理量内訳!AC9</f>
        <v>491</v>
      </c>
      <c r="AP9" s="292">
        <f>SUM(AM9:AO9)</f>
        <v>2903</v>
      </c>
      <c r="AQ9" s="412" t="s">
        <v>761</v>
      </c>
      <c r="AR9" s="413"/>
    </row>
    <row r="10" spans="1: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+E10+F10</f>
        <v>490145</v>
      </c>
      <c r="E10" s="292">
        <v>490145</v>
      </c>
      <c r="F10" s="292">
        <v>0</v>
      </c>
      <c r="G10" s="292">
        <v>17596</v>
      </c>
      <c r="H10" s="292">
        <f>SUM(ごみ搬入量内訳!E10,+ごみ搬入量内訳!AD10)</f>
        <v>129791</v>
      </c>
      <c r="I10" s="292">
        <f>ごみ搬入量内訳!BC10</f>
        <v>5930</v>
      </c>
      <c r="J10" s="292">
        <f>資源化量内訳!BO10</f>
        <v>4067</v>
      </c>
      <c r="K10" s="292">
        <f>SUM(H10:J10)</f>
        <v>139788</v>
      </c>
      <c r="L10" s="295">
        <f>IF(D10&lt;&gt;0,K10/D10/366*1000000,"-")</f>
        <v>779.22742500588231</v>
      </c>
      <c r="M10" s="292">
        <f>IF(D10&lt;&gt;0,(ごみ搬入量内訳!BR10+ごみ処理概要!J10)/ごみ処理概要!D10/366*1000000,"-")</f>
        <v>593.12213119492299</v>
      </c>
      <c r="N10" s="292">
        <f>IF(D10&lt;&gt;0,ごみ搬入量内訳!CM10/ごみ処理概要!D10/366*1000000,"-")</f>
        <v>186.10529381095935</v>
      </c>
      <c r="O10" s="292">
        <f>ごみ搬入量内訳!DH10</f>
        <v>0</v>
      </c>
      <c r="P10" s="292">
        <f>ごみ処理量内訳!E10</f>
        <v>111895</v>
      </c>
      <c r="Q10" s="292">
        <f>ごみ処理量内訳!N10</f>
        <v>0</v>
      </c>
      <c r="R10" s="292">
        <f>SUM(S10:Y10)</f>
        <v>15219</v>
      </c>
      <c r="S10" s="292">
        <f>ごみ処理量内訳!G10</f>
        <v>4679</v>
      </c>
      <c r="T10" s="292">
        <f>ごみ処理量内訳!L10</f>
        <v>10540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8891</v>
      </c>
      <c r="AA10" s="292">
        <f>SUM(P10,Q10,R10,Z10)</f>
        <v>136005</v>
      </c>
      <c r="AB10" s="297">
        <f>IF(AA10&lt;&gt;0,(Z10+P10+R10)/AA10*100,"-")</f>
        <v>100</v>
      </c>
      <c r="AC10" s="292">
        <f>施設資源化量内訳!Y10</f>
        <v>2936</v>
      </c>
      <c r="AD10" s="292">
        <f>施設資源化量内訳!AT10</f>
        <v>1398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8536</v>
      </c>
      <c r="AJ10" s="292">
        <f>SUM(AC10:AI10)</f>
        <v>12870</v>
      </c>
      <c r="AK10" s="297">
        <f>IF((AA10+J10)&lt;&gt;0,(Z10+AJ10+J10)/(AA10+J10)*100,"-")</f>
        <v>18.439088468787482</v>
      </c>
      <c r="AL10" s="297">
        <f>IF((AA10+J10)&lt;&gt;0,(資源化量内訳!D10-資源化量内訳!R10-資源化量内訳!T10-資源化量内訳!V10-資源化量内訳!U10)/(AA10+J10)*100,"-")</f>
        <v>18.439088468787482</v>
      </c>
      <c r="AM10" s="292">
        <f>ごみ処理量内訳!AA10</f>
        <v>0</v>
      </c>
      <c r="AN10" s="292">
        <f>ごみ処理量内訳!AB10</f>
        <v>12668</v>
      </c>
      <c r="AO10" s="292">
        <f>ごみ処理量内訳!AC10</f>
        <v>1759</v>
      </c>
      <c r="AP10" s="292">
        <f>SUM(AM10:AO10)</f>
        <v>14427</v>
      </c>
      <c r="AQ10" s="412" t="s">
        <v>761</v>
      </c>
      <c r="AR10" s="413"/>
    </row>
    <row r="11" spans="1:44" s="224" customFormat="1" ht="13.5" customHeight="1">
      <c r="A11" s="290" t="s">
        <v>746</v>
      </c>
      <c r="B11" s="291" t="s">
        <v>768</v>
      </c>
      <c r="C11" s="290" t="s">
        <v>769</v>
      </c>
      <c r="D11" s="292">
        <f>+E11+F11</f>
        <v>642383</v>
      </c>
      <c r="E11" s="292">
        <v>642383</v>
      </c>
      <c r="F11" s="292">
        <v>0</v>
      </c>
      <c r="G11" s="292">
        <v>18447</v>
      </c>
      <c r="H11" s="292">
        <f>SUM(ごみ搬入量内訳!E11,+ごみ搬入量内訳!AD11)</f>
        <v>177593</v>
      </c>
      <c r="I11" s="292">
        <f>ごみ搬入量内訳!BC11</f>
        <v>11197</v>
      </c>
      <c r="J11" s="292">
        <f>資源化量内訳!BO11</f>
        <v>17432</v>
      </c>
      <c r="K11" s="292">
        <f>SUM(H11:J11)</f>
        <v>206222</v>
      </c>
      <c r="L11" s="295">
        <f>IF(D11&lt;&gt;0,K11/D11/366*1000000,"-")</f>
        <v>877.12172867540698</v>
      </c>
      <c r="M11" s="292">
        <f>IF(D11&lt;&gt;0,(ごみ搬入量内訳!BR11+ごみ処理概要!J11)/ごみ処理概要!D11/366*1000000,"-")</f>
        <v>649.18372709728374</v>
      </c>
      <c r="N11" s="292">
        <f>IF(D11&lt;&gt;0,ごみ搬入量内訳!CM11/ごみ処理概要!D11/366*1000000,"-")</f>
        <v>227.93800157812328</v>
      </c>
      <c r="O11" s="292">
        <f>ごみ搬入量内訳!DH11</f>
        <v>0</v>
      </c>
      <c r="P11" s="292">
        <f>ごみ処理量内訳!E11</f>
        <v>165520</v>
      </c>
      <c r="Q11" s="292">
        <f>ごみ処理量内訳!N11</f>
        <v>0</v>
      </c>
      <c r="R11" s="292">
        <f>SUM(S11:Y11)</f>
        <v>23210</v>
      </c>
      <c r="S11" s="292">
        <f>ごみ処理量内訳!G11</f>
        <v>12888</v>
      </c>
      <c r="T11" s="292">
        <f>ごみ処理量内訳!L11</f>
        <v>9112</v>
      </c>
      <c r="U11" s="292">
        <f>ごみ処理量内訳!H11</f>
        <v>304</v>
      </c>
      <c r="V11" s="292">
        <f>ごみ処理量内訳!I11</f>
        <v>639</v>
      </c>
      <c r="W11" s="292">
        <f>ごみ処理量内訳!J11</f>
        <v>267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60</v>
      </c>
      <c r="AA11" s="292">
        <f>SUM(P11,Q11,R11,Z11)</f>
        <v>188790</v>
      </c>
      <c r="AB11" s="297">
        <f>IF(AA11&lt;&gt;0,(Z11+P11+R11)/AA11*100,"-")</f>
        <v>100</v>
      </c>
      <c r="AC11" s="292">
        <f>施設資源化量内訳!Y11</f>
        <v>11227</v>
      </c>
      <c r="AD11" s="292">
        <f>施設資源化量内訳!AT11</f>
        <v>5815</v>
      </c>
      <c r="AE11" s="292">
        <f>施設資源化量内訳!BO11</f>
        <v>304</v>
      </c>
      <c r="AF11" s="292">
        <f>施設資源化量内訳!CJ11</f>
        <v>639</v>
      </c>
      <c r="AG11" s="292">
        <f>施設資源化量内訳!DE11</f>
        <v>267</v>
      </c>
      <c r="AH11" s="292">
        <f>施設資源化量内訳!DZ11</f>
        <v>0</v>
      </c>
      <c r="AI11" s="292">
        <f>施設資源化量内訳!EU11</f>
        <v>8524</v>
      </c>
      <c r="AJ11" s="292">
        <f>SUM(AC11:AI11)</f>
        <v>26776</v>
      </c>
      <c r="AK11" s="297">
        <f>IF((AA11+J11)&lt;&gt;0,(Z11+AJ11+J11)/(AA11+J11)*100,"-")</f>
        <v>21.46618692477039</v>
      </c>
      <c r="AL11" s="297">
        <f>IF((AA11+J11)&lt;&gt;0,(資源化量内訳!D11-資源化量内訳!R11-資源化量内訳!T11-資源化量内訳!V11-資源化量内訳!U11)/(AA11+J11)*100,"-")</f>
        <v>20.159827758435085</v>
      </c>
      <c r="AM11" s="292">
        <f>ごみ処理量内訳!AA11</f>
        <v>0</v>
      </c>
      <c r="AN11" s="292">
        <f>ごみ処理量内訳!AB11</f>
        <v>7592</v>
      </c>
      <c r="AO11" s="292">
        <f>ごみ処理量内訳!AC11</f>
        <v>137</v>
      </c>
      <c r="AP11" s="292">
        <f>SUM(AM11:AO11)</f>
        <v>7729</v>
      </c>
      <c r="AQ11" s="412" t="s">
        <v>761</v>
      </c>
      <c r="AR11" s="413"/>
    </row>
    <row r="12" spans="1:44" s="224" customFormat="1" ht="13.5" customHeight="1">
      <c r="A12" s="290" t="s">
        <v>746</v>
      </c>
      <c r="B12" s="291" t="s">
        <v>770</v>
      </c>
      <c r="C12" s="290" t="s">
        <v>771</v>
      </c>
      <c r="D12" s="292">
        <f>+E12+F12</f>
        <v>46296</v>
      </c>
      <c r="E12" s="292">
        <v>46296</v>
      </c>
      <c r="F12" s="292">
        <v>0</v>
      </c>
      <c r="G12" s="292">
        <v>382</v>
      </c>
      <c r="H12" s="292">
        <f>SUM(ごみ搬入量内訳!E12,+ごみ搬入量内訳!AD12)</f>
        <v>17937</v>
      </c>
      <c r="I12" s="292">
        <f>ごみ搬入量内訳!BC12</f>
        <v>2477</v>
      </c>
      <c r="J12" s="292">
        <f>資源化量内訳!BO12</f>
        <v>0</v>
      </c>
      <c r="K12" s="292">
        <f>SUM(H12:J12)</f>
        <v>20414</v>
      </c>
      <c r="L12" s="295">
        <f>IF(D12&lt;&gt;0,K12/D12/366*1000000,"-")</f>
        <v>1204.768366255249</v>
      </c>
      <c r="M12" s="292">
        <f>IF(D12&lt;&gt;0,(ごみ搬入量内訳!BR12+ごみ処理概要!J12)/ごみ処理概要!D12/366*1000000,"-")</f>
        <v>861.76289233169121</v>
      </c>
      <c r="N12" s="292">
        <f>IF(D12&lt;&gt;0,ごみ搬入量内訳!CM12/ごみ処理概要!D12/366*1000000,"-")</f>
        <v>343.0054739235577</v>
      </c>
      <c r="O12" s="292">
        <f>ごみ搬入量内訳!DH12</f>
        <v>0</v>
      </c>
      <c r="P12" s="292">
        <f>ごみ処理量内訳!E12</f>
        <v>16797</v>
      </c>
      <c r="Q12" s="292">
        <f>ごみ処理量内訳!N12</f>
        <v>0</v>
      </c>
      <c r="R12" s="292">
        <f>SUM(S12:Y12)</f>
        <v>2089</v>
      </c>
      <c r="S12" s="292">
        <f>ごみ処理量内訳!G12</f>
        <v>1078</v>
      </c>
      <c r="T12" s="292">
        <f>ごみ処理量内訳!L12</f>
        <v>1011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1528</v>
      </c>
      <c r="AA12" s="292">
        <f>SUM(P12,Q12,R12,Z12)</f>
        <v>20414</v>
      </c>
      <c r="AB12" s="297">
        <f>IF(AA12&lt;&gt;0,(Z12+P12+R12)/AA12*100,"-")</f>
        <v>100</v>
      </c>
      <c r="AC12" s="292">
        <f>施設資源化量内訳!Y12</f>
        <v>486</v>
      </c>
      <c r="AD12" s="292">
        <f>施設資源化量内訳!AT12</f>
        <v>396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771</v>
      </c>
      <c r="AJ12" s="292">
        <f>SUM(AC12:AI12)</f>
        <v>1653</v>
      </c>
      <c r="AK12" s="297">
        <f>IF((AA12+J12)&lt;&gt;0,(Z12+AJ12+J12)/(AA12+J12)*100,"-")</f>
        <v>15.582443421181541</v>
      </c>
      <c r="AL12" s="297">
        <f>IF((AA12+J12)&lt;&gt;0,(資源化量内訳!D12-資源化量内訳!R12-資源化量内訳!T12-資源化量内訳!V12-資源化量内訳!U12)/(AA12+J12)*100,"-")</f>
        <v>15.582443421181541</v>
      </c>
      <c r="AM12" s="292">
        <f>ごみ処理量内訳!AA12</f>
        <v>0</v>
      </c>
      <c r="AN12" s="292">
        <f>ごみ処理量内訳!AB12</f>
        <v>2296</v>
      </c>
      <c r="AO12" s="292">
        <f>ごみ処理量内訳!AC12</f>
        <v>548</v>
      </c>
      <c r="AP12" s="292">
        <f>SUM(AM12:AO12)</f>
        <v>2844</v>
      </c>
      <c r="AQ12" s="412" t="s">
        <v>761</v>
      </c>
      <c r="AR12" s="413"/>
    </row>
    <row r="13" spans="1:44" s="224" customFormat="1" ht="13.5" customHeight="1">
      <c r="A13" s="290" t="s">
        <v>746</v>
      </c>
      <c r="B13" s="291" t="s">
        <v>772</v>
      </c>
      <c r="C13" s="290" t="s">
        <v>773</v>
      </c>
      <c r="D13" s="292">
        <f>+E13+F13</f>
        <v>135547</v>
      </c>
      <c r="E13" s="292">
        <v>135547</v>
      </c>
      <c r="F13" s="292">
        <v>0</v>
      </c>
      <c r="G13" s="292">
        <v>2455</v>
      </c>
      <c r="H13" s="292">
        <f>SUM(ごみ搬入量内訳!E13,+ごみ搬入量内訳!AD13)</f>
        <v>52805</v>
      </c>
      <c r="I13" s="292">
        <f>ごみ搬入量内訳!BC13</f>
        <v>5439</v>
      </c>
      <c r="J13" s="292">
        <f>資源化量内訳!BO13</f>
        <v>0</v>
      </c>
      <c r="K13" s="292">
        <f>SUM(H13:J13)</f>
        <v>58244</v>
      </c>
      <c r="L13" s="295">
        <f>IF(D13&lt;&gt;0,K13/D13/366*1000000,"-")</f>
        <v>1174.0327120619263</v>
      </c>
      <c r="M13" s="292">
        <f>IF(D13&lt;&gt;0,(ごみ搬入量内訳!BR13+ごみ処理概要!J13)/ごみ処理概要!D13/366*1000000,"-")</f>
        <v>684.33504866599822</v>
      </c>
      <c r="N13" s="292">
        <f>IF(D13&lt;&gt;0,ごみ搬入量内訳!CM13/ごみ処理概要!D13/366*1000000,"-")</f>
        <v>489.69766339592815</v>
      </c>
      <c r="O13" s="292">
        <f>ごみ搬入量内訳!DH13</f>
        <v>0</v>
      </c>
      <c r="P13" s="292">
        <f>ごみ処理量内訳!E13</f>
        <v>46087</v>
      </c>
      <c r="Q13" s="292">
        <f>ごみ処理量内訳!N13</f>
        <v>0</v>
      </c>
      <c r="R13" s="292">
        <f>SUM(S13:Y13)</f>
        <v>7058</v>
      </c>
      <c r="S13" s="292">
        <f>ごみ処理量内訳!G13</f>
        <v>3868</v>
      </c>
      <c r="T13" s="292">
        <f>ごみ処理量内訳!L13</f>
        <v>3190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2047</v>
      </c>
      <c r="AA13" s="292">
        <f>SUM(P13,Q13,R13,Z13)</f>
        <v>55192</v>
      </c>
      <c r="AB13" s="297">
        <f>IF(AA13&lt;&gt;0,(Z13+P13+R13)/AA13*100,"-")</f>
        <v>100</v>
      </c>
      <c r="AC13" s="292">
        <f>施設資源化量内訳!Y13</f>
        <v>6762</v>
      </c>
      <c r="AD13" s="292">
        <f>施設資源化量内訳!AT13</f>
        <v>660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2472</v>
      </c>
      <c r="AJ13" s="292">
        <f>SUM(AC13:AI13)</f>
        <v>9894</v>
      </c>
      <c r="AK13" s="297">
        <f>IF((AA13+J13)&lt;&gt;0,(Z13+AJ13+J13)/(AA13+J13)*100,"-")</f>
        <v>21.635381939411509</v>
      </c>
      <c r="AL13" s="297">
        <f>IF((AA13+J13)&lt;&gt;0,(資源化量内訳!D13-資源化量内訳!R13-資源化量内訳!T13-資源化量内訳!V13-資源化量内訳!U13)/(AA13+J13)*100,"-")</f>
        <v>21.635381939411509</v>
      </c>
      <c r="AM13" s="292">
        <f>ごみ処理量内訳!AA13</f>
        <v>0</v>
      </c>
      <c r="AN13" s="292">
        <f>ごみ処理量内訳!AB13</f>
        <v>2055</v>
      </c>
      <c r="AO13" s="292">
        <f>ごみ処理量内訳!AC13</f>
        <v>0</v>
      </c>
      <c r="AP13" s="292">
        <f>SUM(AM13:AO13)</f>
        <v>2055</v>
      </c>
      <c r="AQ13" s="412" t="s">
        <v>761</v>
      </c>
      <c r="AR13" s="413"/>
    </row>
    <row r="14" spans="1:44" s="224" customFormat="1" ht="13.5" customHeight="1">
      <c r="A14" s="290" t="s">
        <v>746</v>
      </c>
      <c r="B14" s="291" t="s">
        <v>774</v>
      </c>
      <c r="C14" s="290" t="s">
        <v>775</v>
      </c>
      <c r="D14" s="292">
        <f>+E14+F14</f>
        <v>498367</v>
      </c>
      <c r="E14" s="292">
        <v>498367</v>
      </c>
      <c r="F14" s="292">
        <v>0</v>
      </c>
      <c r="G14" s="292">
        <v>16987</v>
      </c>
      <c r="H14" s="292">
        <f>SUM(ごみ搬入量内訳!E14,+ごみ搬入量内訳!AD14)</f>
        <v>123056</v>
      </c>
      <c r="I14" s="292">
        <f>ごみ搬入量内訳!BC14</f>
        <v>4689</v>
      </c>
      <c r="J14" s="292">
        <f>資源化量内訳!BO14</f>
        <v>16576</v>
      </c>
      <c r="K14" s="292">
        <f>SUM(H14:J14)</f>
        <v>144321</v>
      </c>
      <c r="L14" s="295">
        <f>IF(D14&lt;&gt;0,K14/D14/366*1000000,"-")</f>
        <v>791.22348014846</v>
      </c>
      <c r="M14" s="292">
        <f>IF(D14&lt;&gt;0,(ごみ搬入量内訳!BR14+ごみ処理概要!J14)/ごみ処理概要!D14/366*1000000,"-")</f>
        <v>593.42994548062825</v>
      </c>
      <c r="N14" s="292">
        <f>IF(D14&lt;&gt;0,ごみ搬入量内訳!CM14/ごみ処理概要!D14/366*1000000,"-")</f>
        <v>197.79353466783172</v>
      </c>
      <c r="O14" s="292">
        <f>ごみ搬入量内訳!DH14</f>
        <v>0</v>
      </c>
      <c r="P14" s="292">
        <f>ごみ処理量内訳!E14</f>
        <v>105519</v>
      </c>
      <c r="Q14" s="292">
        <f>ごみ処理量内訳!N14</f>
        <v>0</v>
      </c>
      <c r="R14" s="292">
        <f>SUM(S14:Y14)</f>
        <v>12895</v>
      </c>
      <c r="S14" s="292">
        <f>ごみ処理量内訳!G14</f>
        <v>7112</v>
      </c>
      <c r="T14" s="292">
        <f>ごみ処理量内訳!L14</f>
        <v>5783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8717</v>
      </c>
      <c r="AA14" s="292">
        <f>SUM(P14,Q14,R14,Z14)</f>
        <v>127131</v>
      </c>
      <c r="AB14" s="297">
        <f>IF(AA14&lt;&gt;0,(Z14+P14+R14)/AA14*100,"-")</f>
        <v>100</v>
      </c>
      <c r="AC14" s="292">
        <f>施設資源化量内訳!Y14</f>
        <v>9</v>
      </c>
      <c r="AD14" s="292">
        <f>施設資源化量内訳!AT14</f>
        <v>5277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3583</v>
      </c>
      <c r="AJ14" s="292">
        <f>SUM(AC14:AI14)</f>
        <v>8869</v>
      </c>
      <c r="AK14" s="297">
        <f>IF((AA14+J14)&lt;&gt;0,(Z14+AJ14+J14)/(AA14+J14)*100,"-")</f>
        <v>23.771980488076434</v>
      </c>
      <c r="AL14" s="297">
        <f>IF((AA14+J14)&lt;&gt;0,(資源化量内訳!D14-資源化量内訳!R14-資源化量内訳!T14-資源化量内訳!V14-資源化量内訳!U14)/(AA14+J14)*100,"-")</f>
        <v>23.771980488076434</v>
      </c>
      <c r="AM14" s="292">
        <f>ごみ処理量内訳!AA14</f>
        <v>0</v>
      </c>
      <c r="AN14" s="292">
        <f>ごみ処理量内訳!AB14</f>
        <v>12629</v>
      </c>
      <c r="AO14" s="292">
        <f>ごみ処理量内訳!AC14</f>
        <v>1489</v>
      </c>
      <c r="AP14" s="292">
        <f>SUM(AM14:AO14)</f>
        <v>14118</v>
      </c>
      <c r="AQ14" s="412" t="s">
        <v>761</v>
      </c>
      <c r="AR14" s="413"/>
    </row>
    <row r="15" spans="1:44" s="224" customFormat="1" ht="13.5" customHeight="1">
      <c r="A15" s="290" t="s">
        <v>746</v>
      </c>
      <c r="B15" s="291" t="s">
        <v>776</v>
      </c>
      <c r="C15" s="290" t="s">
        <v>777</v>
      </c>
      <c r="D15" s="292">
        <f>+E15+F15</f>
        <v>154474</v>
      </c>
      <c r="E15" s="292">
        <v>154474</v>
      </c>
      <c r="F15" s="292">
        <v>0</v>
      </c>
      <c r="G15" s="292">
        <v>3290</v>
      </c>
      <c r="H15" s="292">
        <f>SUM(ごみ搬入量内訳!E15,+ごみ搬入量内訳!AD15)</f>
        <v>32183</v>
      </c>
      <c r="I15" s="292">
        <f>ごみ搬入量内訳!BC15</f>
        <v>5553</v>
      </c>
      <c r="J15" s="292">
        <f>資源化量内訳!BO15</f>
        <v>4662</v>
      </c>
      <c r="K15" s="292">
        <f>SUM(H15:J15)</f>
        <v>42398</v>
      </c>
      <c r="L15" s="295">
        <f>IF(D15&lt;&gt;0,K15/D15/366*1000000,"-")</f>
        <v>749.90956442278195</v>
      </c>
      <c r="M15" s="292">
        <f>IF(D15&lt;&gt;0,(ごみ搬入量内訳!BR15+ごみ処理概要!J15)/ごみ処理概要!D15/366*1000000,"-")</f>
        <v>593.88917978734241</v>
      </c>
      <c r="N15" s="292">
        <f>IF(D15&lt;&gt;0,ごみ搬入量内訳!CM15/ごみ処理概要!D15/366*1000000,"-")</f>
        <v>156.0203846354394</v>
      </c>
      <c r="O15" s="292">
        <f>ごみ搬入量内訳!DH15</f>
        <v>0</v>
      </c>
      <c r="P15" s="292">
        <f>ごみ処理量内訳!E15</f>
        <v>27056</v>
      </c>
      <c r="Q15" s="292">
        <f>ごみ処理量内訳!N15</f>
        <v>0</v>
      </c>
      <c r="R15" s="292">
        <f>SUM(S15:Y15)</f>
        <v>10678</v>
      </c>
      <c r="S15" s="292">
        <f>ごみ処理量内訳!G15</f>
        <v>0</v>
      </c>
      <c r="T15" s="292">
        <f>ごみ処理量内訳!L15</f>
        <v>5907</v>
      </c>
      <c r="U15" s="292">
        <f>ごみ処理量内訳!H15</f>
        <v>4771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58</v>
      </c>
      <c r="AA15" s="292">
        <f>SUM(P15,Q15,R15,Z15)</f>
        <v>37792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4771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2183</v>
      </c>
      <c r="AJ15" s="292">
        <f>SUM(AC15:AI15)</f>
        <v>6954</v>
      </c>
      <c r="AK15" s="297">
        <f>IF((AA15+J15)&lt;&gt;0,(Z15+AJ15+J15)/(AA15+J15)*100,"-")</f>
        <v>27.497997832948602</v>
      </c>
      <c r="AL15" s="297">
        <f>IF((AA15+J15)&lt;&gt;0,(資源化量内訳!D15-資源化量内訳!R15-資源化量内訳!T15-資源化量内訳!V15-資源化量内訳!U15)/(AA15+J15)*100,"-")</f>
        <v>27.497997832948602</v>
      </c>
      <c r="AM15" s="292">
        <f>ごみ処理量内訳!AA15</f>
        <v>0</v>
      </c>
      <c r="AN15" s="292">
        <f>ごみ処理量内訳!AB15</f>
        <v>2386</v>
      </c>
      <c r="AO15" s="292">
        <f>ごみ処理量内訳!AC15</f>
        <v>0</v>
      </c>
      <c r="AP15" s="292">
        <f>SUM(AM15:AO15)</f>
        <v>2386</v>
      </c>
      <c r="AQ15" s="412" t="s">
        <v>761</v>
      </c>
      <c r="AR15" s="413"/>
    </row>
    <row r="16" spans="1:44" s="224" customFormat="1" ht="13.5" customHeight="1">
      <c r="A16" s="290" t="s">
        <v>746</v>
      </c>
      <c r="B16" s="291" t="s">
        <v>778</v>
      </c>
      <c r="C16" s="290" t="s">
        <v>779</v>
      </c>
      <c r="D16" s="292">
        <f>+E16+F16</f>
        <v>89217</v>
      </c>
      <c r="E16" s="292">
        <v>89217</v>
      </c>
      <c r="F16" s="292">
        <v>0</v>
      </c>
      <c r="G16" s="292">
        <v>1357</v>
      </c>
      <c r="H16" s="292">
        <f>SUM(ごみ搬入量内訳!E16,+ごみ搬入量内訳!AD16)</f>
        <v>31339</v>
      </c>
      <c r="I16" s="292">
        <f>ごみ搬入量内訳!BC16</f>
        <v>3686</v>
      </c>
      <c r="J16" s="292">
        <f>資源化量内訳!BO16</f>
        <v>0</v>
      </c>
      <c r="K16" s="292">
        <f>SUM(H16:J16)</f>
        <v>35025</v>
      </c>
      <c r="L16" s="295">
        <f>IF(D16&lt;&gt;0,K16/D16/366*1000000,"-")</f>
        <v>1072.6287737928355</v>
      </c>
      <c r="M16" s="292">
        <f>IF(D16&lt;&gt;0,(ごみ搬入量内訳!BR16+ごみ処理概要!J16)/ごみ処理概要!D16/366*1000000,"-")</f>
        <v>738.7893373013095</v>
      </c>
      <c r="N16" s="292">
        <f>IF(D16&lt;&gt;0,ごみ搬入量内訳!CM16/ごみ処理概要!D16/366*1000000,"-")</f>
        <v>333.8394364915261</v>
      </c>
      <c r="O16" s="292">
        <f>ごみ搬入量内訳!DH16</f>
        <v>69</v>
      </c>
      <c r="P16" s="292">
        <f>ごみ処理量内訳!E16</f>
        <v>28615</v>
      </c>
      <c r="Q16" s="292">
        <f>ごみ処理量内訳!N16</f>
        <v>0</v>
      </c>
      <c r="R16" s="292">
        <f>SUM(S16:Y16)</f>
        <v>4259</v>
      </c>
      <c r="S16" s="292">
        <f>ごみ処理量内訳!G16</f>
        <v>4259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2151</v>
      </c>
      <c r="AA16" s="292">
        <f>SUM(P16,Q16,R16,Z16)</f>
        <v>35025</v>
      </c>
      <c r="AB16" s="297">
        <f>IF(AA16&lt;&gt;0,(Z16+P16+R16)/AA16*100,"-")</f>
        <v>100</v>
      </c>
      <c r="AC16" s="292">
        <f>施設資源化量内訳!Y16</f>
        <v>1198</v>
      </c>
      <c r="AD16" s="292">
        <f>施設資源化量内訳!AT16</f>
        <v>1577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2775</v>
      </c>
      <c r="AK16" s="297">
        <f>IF((AA16+J16)&lt;&gt;0,(Z16+AJ16+J16)/(AA16+J16)*100,"-")</f>
        <v>14.06423982869379</v>
      </c>
      <c r="AL16" s="297">
        <f>IF((AA16+J16)&lt;&gt;0,(資源化量内訳!D16-資源化量内訳!R16-資源化量内訳!T16-資源化量内訳!V16-資源化量内訳!U16)/(AA16+J16)*100,"-")</f>
        <v>14.06423982869379</v>
      </c>
      <c r="AM16" s="292">
        <f>ごみ処理量内訳!AA16</f>
        <v>0</v>
      </c>
      <c r="AN16" s="292">
        <f>ごみ処理量内訳!AB16</f>
        <v>3625</v>
      </c>
      <c r="AO16" s="292">
        <f>ごみ処理量内訳!AC16</f>
        <v>358</v>
      </c>
      <c r="AP16" s="292">
        <f>SUM(AM16:AO16)</f>
        <v>3983</v>
      </c>
      <c r="AQ16" s="412" t="s">
        <v>761</v>
      </c>
      <c r="AR16" s="413"/>
    </row>
    <row r="17" spans="1:44" s="224" customFormat="1" ht="13.5" customHeight="1">
      <c r="A17" s="290" t="s">
        <v>746</v>
      </c>
      <c r="B17" s="291" t="s">
        <v>780</v>
      </c>
      <c r="C17" s="290" t="s">
        <v>781</v>
      </c>
      <c r="D17" s="292">
        <f>+E17+F17</f>
        <v>132932</v>
      </c>
      <c r="E17" s="292">
        <v>132932</v>
      </c>
      <c r="F17" s="292">
        <v>0</v>
      </c>
      <c r="G17" s="292">
        <v>6104</v>
      </c>
      <c r="H17" s="292">
        <f>SUM(ごみ搬入量内訳!E17,+ごみ搬入量内訳!AD17)</f>
        <v>47740</v>
      </c>
      <c r="I17" s="292">
        <f>ごみ搬入量内訳!BC17</f>
        <v>4486</v>
      </c>
      <c r="J17" s="292">
        <f>資源化量内訳!BO17</f>
        <v>1484</v>
      </c>
      <c r="K17" s="292">
        <f>SUM(H17:J17)</f>
        <v>53710</v>
      </c>
      <c r="L17" s="295">
        <f>IF(D17&lt;&gt;0,K17/D17/366*1000000,"-")</f>
        <v>1103.9376062933034</v>
      </c>
      <c r="M17" s="292">
        <f>IF(D17&lt;&gt;0,(ごみ搬入量内訳!BR17+ごみ処理概要!J17)/ごみ処理概要!D17/366*1000000,"-")</f>
        <v>719.64564157787083</v>
      </c>
      <c r="N17" s="292">
        <f>IF(D17&lt;&gt;0,ごみ搬入量内訳!CM17/ごみ処理概要!D17/366*1000000,"-")</f>
        <v>384.29196471543281</v>
      </c>
      <c r="O17" s="292">
        <f>ごみ搬入量内訳!DH17</f>
        <v>0</v>
      </c>
      <c r="P17" s="292">
        <f>ごみ処理量内訳!E17</f>
        <v>45479</v>
      </c>
      <c r="Q17" s="292">
        <f>ごみ処理量内訳!N17</f>
        <v>0</v>
      </c>
      <c r="R17" s="292">
        <f>SUM(S17:Y17)</f>
        <v>5699</v>
      </c>
      <c r="S17" s="292">
        <f>ごみ処理量内訳!G17</f>
        <v>1258</v>
      </c>
      <c r="T17" s="292">
        <f>ごみ処理量内訳!L17</f>
        <v>4441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1050</v>
      </c>
      <c r="AA17" s="292">
        <f>SUM(P17,Q17,R17,Z17)</f>
        <v>52228</v>
      </c>
      <c r="AB17" s="297">
        <f>IF(AA17&lt;&gt;0,(Z17+P17+R17)/AA17*100,"-")</f>
        <v>100</v>
      </c>
      <c r="AC17" s="292">
        <f>施設資源化量内訳!Y17</f>
        <v>2258</v>
      </c>
      <c r="AD17" s="292">
        <f>施設資源化量内訳!AT17</f>
        <v>1057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3212</v>
      </c>
      <c r="AJ17" s="292">
        <f>SUM(AC17:AI17)</f>
        <v>6527</v>
      </c>
      <c r="AK17" s="297">
        <f>IF((AA17+J17)&lt;&gt;0,(Z17+AJ17+J17)/(AA17+J17)*100,"-")</f>
        <v>16.869600834078046</v>
      </c>
      <c r="AL17" s="297">
        <f>IF((AA17+J17)&lt;&gt;0,(資源化量内訳!D17-資源化量内訳!R17-資源化量内訳!T17-資源化量内訳!V17-資源化量内訳!U17)/(AA17+J17)*100,"-")</f>
        <v>16.869600834078046</v>
      </c>
      <c r="AM17" s="292">
        <f>ごみ処理量内訳!AA17</f>
        <v>0</v>
      </c>
      <c r="AN17" s="292">
        <f>ごみ処理量内訳!AB17</f>
        <v>1330</v>
      </c>
      <c r="AO17" s="292">
        <f>ごみ処理量内訳!AC17</f>
        <v>348</v>
      </c>
      <c r="AP17" s="292">
        <f>SUM(AM17:AO17)</f>
        <v>1678</v>
      </c>
      <c r="AQ17" s="412" t="s">
        <v>761</v>
      </c>
      <c r="AR17" s="413"/>
    </row>
    <row r="18" spans="1:44" s="224" customFormat="1" ht="13.5" customHeight="1">
      <c r="A18" s="290" t="s">
        <v>746</v>
      </c>
      <c r="B18" s="291" t="s">
        <v>782</v>
      </c>
      <c r="C18" s="290" t="s">
        <v>783</v>
      </c>
      <c r="D18" s="292">
        <f>+E18+F18</f>
        <v>175279</v>
      </c>
      <c r="E18" s="292">
        <v>175279</v>
      </c>
      <c r="F18" s="292">
        <v>0</v>
      </c>
      <c r="G18" s="292">
        <v>3604</v>
      </c>
      <c r="H18" s="292">
        <f>SUM(ごみ搬入量内訳!E18,+ごみ搬入量内訳!AD18)</f>
        <v>46743</v>
      </c>
      <c r="I18" s="292">
        <f>ごみ搬入量内訳!BC18</f>
        <v>2623</v>
      </c>
      <c r="J18" s="292">
        <f>資源化量内訳!BO18</f>
        <v>3775</v>
      </c>
      <c r="K18" s="292">
        <f>SUM(H18:J18)</f>
        <v>53141</v>
      </c>
      <c r="L18" s="295">
        <f>IF(D18&lt;&gt;0,K18/D18/366*1000000,"-")</f>
        <v>828.35929615663167</v>
      </c>
      <c r="M18" s="292">
        <f>IF(D18&lt;&gt;0,(ごみ搬入量内訳!BR18+ごみ処理概要!J18)/ごみ処理概要!D18/366*1000000,"-")</f>
        <v>681.34933168375403</v>
      </c>
      <c r="N18" s="292">
        <f>IF(D18&lt;&gt;0,ごみ搬入量内訳!CM18/ごみ処理概要!D18/366*1000000,"-")</f>
        <v>147.0099644728777</v>
      </c>
      <c r="O18" s="292">
        <f>ごみ搬入量内訳!DH18</f>
        <v>0</v>
      </c>
      <c r="P18" s="292">
        <f>ごみ処理量内訳!E18</f>
        <v>41975</v>
      </c>
      <c r="Q18" s="292">
        <f>ごみ処理量内訳!N18</f>
        <v>0</v>
      </c>
      <c r="R18" s="292">
        <f>SUM(S18:Y18)</f>
        <v>7329</v>
      </c>
      <c r="S18" s="292">
        <f>ごみ処理量内訳!G18</f>
        <v>5822</v>
      </c>
      <c r="T18" s="292">
        <f>ごみ処理量内訳!L18</f>
        <v>1507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62</v>
      </c>
      <c r="AA18" s="292">
        <f>SUM(P18,Q18,R18,Z18)</f>
        <v>49366</v>
      </c>
      <c r="AB18" s="297">
        <f>IF(AA18&lt;&gt;0,(Z18+P18+R18)/AA18*100,"-")</f>
        <v>100</v>
      </c>
      <c r="AC18" s="292">
        <f>施設資源化量内訳!Y18</f>
        <v>2443</v>
      </c>
      <c r="AD18" s="292">
        <f>施設資源化量内訳!AT18</f>
        <v>2425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1271</v>
      </c>
      <c r="AJ18" s="292">
        <f>SUM(AC18:AI18)</f>
        <v>6139</v>
      </c>
      <c r="AK18" s="297">
        <f>IF((AA18+J18)&lt;&gt;0,(Z18+AJ18+J18)/(AA18+J18)*100,"-")</f>
        <v>18.772699045934402</v>
      </c>
      <c r="AL18" s="297">
        <f>IF((AA18+J18)&lt;&gt;0,(資源化量内訳!D18-資源化量内訳!R18-資源化量内訳!T18-資源化量内訳!V18-資源化量内訳!U18)/(AA18+J18)*100,"-")</f>
        <v>18.772699045934402</v>
      </c>
      <c r="AM18" s="292">
        <f>ごみ処理量内訳!AA18</f>
        <v>0</v>
      </c>
      <c r="AN18" s="292">
        <f>ごみ処理量内訳!AB18</f>
        <v>1023</v>
      </c>
      <c r="AO18" s="292">
        <f>ごみ処理量内訳!AC18</f>
        <v>104</v>
      </c>
      <c r="AP18" s="292">
        <f>SUM(AM18:AO18)</f>
        <v>1127</v>
      </c>
      <c r="AQ18" s="412" t="s">
        <v>761</v>
      </c>
      <c r="AR18" s="413"/>
    </row>
    <row r="19" spans="1:44" s="224" customFormat="1" ht="13.5" customHeight="1">
      <c r="A19" s="290" t="s">
        <v>746</v>
      </c>
      <c r="B19" s="291" t="s">
        <v>784</v>
      </c>
      <c r="C19" s="290" t="s">
        <v>785</v>
      </c>
      <c r="D19" s="292">
        <f>+E19+F19</f>
        <v>58679</v>
      </c>
      <c r="E19" s="292">
        <v>58679</v>
      </c>
      <c r="F19" s="292">
        <v>0</v>
      </c>
      <c r="G19" s="292">
        <v>1776</v>
      </c>
      <c r="H19" s="292">
        <f>SUM(ごみ搬入量内訳!E19,+ごみ搬入量内訳!AD19)</f>
        <v>19866</v>
      </c>
      <c r="I19" s="292">
        <f>ごみ搬入量内訳!BC19</f>
        <v>836</v>
      </c>
      <c r="J19" s="292">
        <f>資源化量内訳!BO19</f>
        <v>214</v>
      </c>
      <c r="K19" s="292">
        <f>SUM(H19:J19)</f>
        <v>20916</v>
      </c>
      <c r="L19" s="295">
        <f>IF(D19&lt;&gt;0,K19/D19/366*1000000,"-")</f>
        <v>973.90107165436621</v>
      </c>
      <c r="M19" s="292">
        <f>IF(D19&lt;&gt;0,(ごみ搬入量内訳!BR19+ごみ処理概要!J19)/ごみ処理概要!D19/366*1000000,"-")</f>
        <v>749.65611271922444</v>
      </c>
      <c r="N19" s="292">
        <f>IF(D19&lt;&gt;0,ごみ搬入量内訳!CM19/ごみ処理概要!D19/366*1000000,"-")</f>
        <v>224.24495893514188</v>
      </c>
      <c r="O19" s="292">
        <f>ごみ搬入量内訳!DH19</f>
        <v>0</v>
      </c>
      <c r="P19" s="292">
        <f>ごみ処理量内訳!E19</f>
        <v>18091</v>
      </c>
      <c r="Q19" s="292">
        <f>ごみ処理量内訳!N19</f>
        <v>0</v>
      </c>
      <c r="R19" s="292">
        <f>SUM(S19:Y19)</f>
        <v>1667</v>
      </c>
      <c r="S19" s="292">
        <f>ごみ処理量内訳!G19</f>
        <v>1142</v>
      </c>
      <c r="T19" s="292">
        <f>ごみ処理量内訳!L19</f>
        <v>525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944</v>
      </c>
      <c r="AA19" s="292">
        <f>SUM(P19,Q19,R19,Z19)</f>
        <v>20702</v>
      </c>
      <c r="AB19" s="297">
        <f>IF(AA19&lt;&gt;0,(Z19+P19+R19)/AA19*100,"-")</f>
        <v>100</v>
      </c>
      <c r="AC19" s="292">
        <f>施設資源化量内訳!Y19</f>
        <v>2364</v>
      </c>
      <c r="AD19" s="292">
        <f>施設資源化量内訳!AT19</f>
        <v>284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247</v>
      </c>
      <c r="AJ19" s="292">
        <f>SUM(AC19:AI19)</f>
        <v>2895</v>
      </c>
      <c r="AK19" s="297">
        <f>IF((AA19+J19)&lt;&gt;0,(Z19+AJ19+J19)/(AA19+J19)*100,"-")</f>
        <v>19.377510040160644</v>
      </c>
      <c r="AL19" s="297">
        <f>IF((AA19+J19)&lt;&gt;0,(資源化量内訳!D19-資源化量内訳!R19-資源化量内訳!T19-資源化量内訳!V19-資源化量内訳!U19)/(AA19+J19)*100,"-")</f>
        <v>19.377510040160644</v>
      </c>
      <c r="AM19" s="292">
        <f>ごみ処理量内訳!AA19</f>
        <v>0</v>
      </c>
      <c r="AN19" s="292">
        <f>ごみ処理量内訳!AB19</f>
        <v>75</v>
      </c>
      <c r="AO19" s="292">
        <f>ごみ処理量内訳!AC19</f>
        <v>269</v>
      </c>
      <c r="AP19" s="292">
        <f>SUM(AM19:AO19)</f>
        <v>344</v>
      </c>
      <c r="AQ19" s="412" t="s">
        <v>761</v>
      </c>
      <c r="AR19" s="413"/>
    </row>
    <row r="20" spans="1:44" s="224" customFormat="1" ht="13.5" customHeight="1">
      <c r="A20" s="290" t="s">
        <v>746</v>
      </c>
      <c r="B20" s="291" t="s">
        <v>786</v>
      </c>
      <c r="C20" s="290" t="s">
        <v>787</v>
      </c>
      <c r="D20" s="292">
        <f>+E20+F20</f>
        <v>65392</v>
      </c>
      <c r="E20" s="292">
        <v>65392</v>
      </c>
      <c r="F20" s="292">
        <v>0</v>
      </c>
      <c r="G20" s="292">
        <v>1476</v>
      </c>
      <c r="H20" s="292">
        <f>SUM(ごみ搬入量内訳!E20,+ごみ搬入量内訳!AD20)</f>
        <v>19887</v>
      </c>
      <c r="I20" s="292">
        <f>ごみ搬入量内訳!BC20</f>
        <v>7371</v>
      </c>
      <c r="J20" s="292">
        <f>資源化量内訳!BO20</f>
        <v>133</v>
      </c>
      <c r="K20" s="292">
        <f>SUM(H20:J20)</f>
        <v>27391</v>
      </c>
      <c r="L20" s="295">
        <f>IF(D20&lt;&gt;0,K20/D20/366*1000000,"-")</f>
        <v>1144.4641212106626</v>
      </c>
      <c r="M20" s="292">
        <f>IF(D20&lt;&gt;0,(ごみ搬入量内訳!BR20+ごみ処理概要!J20)/ごみ処理概要!D20/366*1000000,"-")</f>
        <v>763.28248571707445</v>
      </c>
      <c r="N20" s="292">
        <f>IF(D20&lt;&gt;0,ごみ搬入量内訳!CM20/ごみ処理概要!D20/366*1000000,"-")</f>
        <v>381.18163549358826</v>
      </c>
      <c r="O20" s="292">
        <f>ごみ搬入量内訳!DH20</f>
        <v>0</v>
      </c>
      <c r="P20" s="292">
        <f>ごみ処理量内訳!E20</f>
        <v>20507</v>
      </c>
      <c r="Q20" s="292">
        <f>ごみ処理量内訳!N20</f>
        <v>1954</v>
      </c>
      <c r="R20" s="292">
        <f>SUM(S20:Y20)</f>
        <v>3742</v>
      </c>
      <c r="S20" s="292">
        <f>ごみ処理量内訳!G20</f>
        <v>1942</v>
      </c>
      <c r="T20" s="292">
        <f>ごみ処理量内訳!L20</f>
        <v>1800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1055</v>
      </c>
      <c r="AA20" s="292">
        <f>SUM(P20,Q20,R20,Z20)</f>
        <v>27258</v>
      </c>
      <c r="AB20" s="297">
        <f>IF(AA20&lt;&gt;0,(Z20+P20+R20)/AA20*100,"-")</f>
        <v>92.831462322987747</v>
      </c>
      <c r="AC20" s="292">
        <f>施設資源化量内訳!Y20</f>
        <v>931</v>
      </c>
      <c r="AD20" s="292">
        <f>施設資源化量内訳!AT20</f>
        <v>416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769</v>
      </c>
      <c r="AJ20" s="292">
        <f>SUM(AC20:AI20)</f>
        <v>2116</v>
      </c>
      <c r="AK20" s="297">
        <f>IF((AA20+J20)&lt;&gt;0,(Z20+AJ20+J20)/(AA20+J20)*100,"-")</f>
        <v>12.062356248402759</v>
      </c>
      <c r="AL20" s="297">
        <f>IF((AA20+J20)&lt;&gt;0,(資源化量内訳!D20-資源化量内訳!R20-資源化量内訳!T20-資源化量内訳!V20-資源化量内訳!U20)/(AA20+J20)*100,"-")</f>
        <v>8.6634295936621513</v>
      </c>
      <c r="AM20" s="292">
        <f>ごみ処理量内訳!AA20</f>
        <v>1954</v>
      </c>
      <c r="AN20" s="292">
        <f>ごみ処理量内訳!AB20</f>
        <v>1700</v>
      </c>
      <c r="AO20" s="292">
        <f>ごみ処理量内訳!AC20</f>
        <v>1220</v>
      </c>
      <c r="AP20" s="292">
        <f>SUM(AM20:AO20)</f>
        <v>4874</v>
      </c>
      <c r="AQ20" s="412" t="s">
        <v>761</v>
      </c>
      <c r="AR20" s="413"/>
    </row>
    <row r="21" spans="1:44" s="224" customFormat="1" ht="13.5" customHeight="1">
      <c r="A21" s="290" t="s">
        <v>746</v>
      </c>
      <c r="B21" s="291" t="s">
        <v>788</v>
      </c>
      <c r="C21" s="290" t="s">
        <v>789</v>
      </c>
      <c r="D21" s="292">
        <f>+E21+F21</f>
        <v>173810</v>
      </c>
      <c r="E21" s="292">
        <v>173810</v>
      </c>
      <c r="F21" s="292">
        <v>0</v>
      </c>
      <c r="G21" s="292">
        <v>4301</v>
      </c>
      <c r="H21" s="292">
        <f>SUM(ごみ搬入量内訳!E21,+ごみ搬入量内訳!AD21)</f>
        <v>49712</v>
      </c>
      <c r="I21" s="292">
        <f>ごみ搬入量内訳!BC21</f>
        <v>8718</v>
      </c>
      <c r="J21" s="292">
        <f>資源化量内訳!BO21</f>
        <v>0</v>
      </c>
      <c r="K21" s="292">
        <f>SUM(H21:J21)</f>
        <v>58430</v>
      </c>
      <c r="L21" s="295">
        <f>IF(D21&lt;&gt;0,K21/D21/366*1000000,"-")</f>
        <v>918.50186262683042</v>
      </c>
      <c r="M21" s="292">
        <f>IF(D21&lt;&gt;0,(ごみ搬入量内訳!BR21+ごみ処理概要!J21)/ごみ処理概要!D21/366*1000000,"-")</f>
        <v>635.97175862217489</v>
      </c>
      <c r="N21" s="292">
        <f>IF(D21&lt;&gt;0,ごみ搬入量内訳!CM21/ごみ処理概要!D21/366*1000000,"-")</f>
        <v>282.53010400465553</v>
      </c>
      <c r="O21" s="292">
        <f>ごみ搬入量内訳!DH21</f>
        <v>0</v>
      </c>
      <c r="P21" s="292">
        <f>ごみ処理量内訳!E21</f>
        <v>53673</v>
      </c>
      <c r="Q21" s="292">
        <f>ごみ処理量内訳!N21</f>
        <v>0</v>
      </c>
      <c r="R21" s="292">
        <f>SUM(S21:Y21)</f>
        <v>6099</v>
      </c>
      <c r="S21" s="292">
        <f>ごみ処理量内訳!G21</f>
        <v>6099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2823</v>
      </c>
      <c r="AA21" s="292">
        <f>SUM(P21,Q21,R21,Z21)</f>
        <v>62595</v>
      </c>
      <c r="AB21" s="297">
        <f>IF(AA21&lt;&gt;0,(Z21+P21+R21)/AA21*100,"-")</f>
        <v>100</v>
      </c>
      <c r="AC21" s="292">
        <f>施設資源化量内訳!Y21</f>
        <v>5880</v>
      </c>
      <c r="AD21" s="292">
        <f>施設資源化量内訳!AT21</f>
        <v>1906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7786</v>
      </c>
      <c r="AK21" s="297">
        <f>IF((AA21+J21)&lt;&gt;0,(Z21+AJ21+J21)/(AA21+J21)*100,"-")</f>
        <v>16.948638070133399</v>
      </c>
      <c r="AL21" s="297">
        <f>IF((AA21+J21)&lt;&gt;0,(資源化量内訳!D21-資源化量内訳!R21-資源化量内訳!T21-資源化量内訳!V21-資源化量内訳!U21)/(AA21+J21)*100,"-")</f>
        <v>16.948638070133399</v>
      </c>
      <c r="AM21" s="292">
        <f>ごみ処理量内訳!AA21</f>
        <v>0</v>
      </c>
      <c r="AN21" s="292">
        <f>ごみ処理量内訳!AB21</f>
        <v>1471</v>
      </c>
      <c r="AO21" s="292">
        <f>ごみ処理量内訳!AC21</f>
        <v>0</v>
      </c>
      <c r="AP21" s="292">
        <f>SUM(AM21:AO21)</f>
        <v>1471</v>
      </c>
      <c r="AQ21" s="412" t="s">
        <v>761</v>
      </c>
      <c r="AR21" s="413"/>
    </row>
    <row r="22" spans="1:44" s="224" customFormat="1" ht="13.5" customHeight="1">
      <c r="A22" s="290" t="s">
        <v>746</v>
      </c>
      <c r="B22" s="291" t="s">
        <v>790</v>
      </c>
      <c r="C22" s="290" t="s">
        <v>791</v>
      </c>
      <c r="D22" s="292">
        <f>+E22+F22</f>
        <v>423903</v>
      </c>
      <c r="E22" s="292">
        <v>423903</v>
      </c>
      <c r="F22" s="292">
        <v>0</v>
      </c>
      <c r="G22" s="292">
        <v>9530</v>
      </c>
      <c r="H22" s="292">
        <f>SUM(ごみ搬入量内訳!E22,+ごみ搬入量内訳!AD22)</f>
        <v>129027</v>
      </c>
      <c r="I22" s="292">
        <f>ごみ搬入量内訳!BC22</f>
        <v>9057</v>
      </c>
      <c r="J22" s="292">
        <f>資源化量内訳!BO22</f>
        <v>0</v>
      </c>
      <c r="K22" s="292">
        <f>SUM(H22:J22)</f>
        <v>138084</v>
      </c>
      <c r="L22" s="295">
        <f>IF(D22&lt;&gt;0,K22/D22/366*1000000,"-")</f>
        <v>890.01183885131786</v>
      </c>
      <c r="M22" s="292">
        <f>IF(D22&lt;&gt;0,(ごみ搬入量内訳!BR22+ごみ処理概要!J22)/ごみ処理概要!D22/366*1000000,"-")</f>
        <v>606.63816416708084</v>
      </c>
      <c r="N22" s="292">
        <f>IF(D22&lt;&gt;0,ごみ搬入量内訳!CM22/ごみ処理概要!D22/366*1000000,"-")</f>
        <v>283.37367468423702</v>
      </c>
      <c r="O22" s="292">
        <f>ごみ搬入量内訳!DH22</f>
        <v>0</v>
      </c>
      <c r="P22" s="292">
        <f>ごみ処理量内訳!E22</f>
        <v>101828</v>
      </c>
      <c r="Q22" s="292">
        <f>ごみ処理量内訳!N22</f>
        <v>0</v>
      </c>
      <c r="R22" s="292">
        <f>SUM(S22:Y22)</f>
        <v>34971</v>
      </c>
      <c r="S22" s="292">
        <f>ごみ処理量内訳!G22</f>
        <v>9400</v>
      </c>
      <c r="T22" s="292">
        <f>ごみ処理量内訳!L22</f>
        <v>25571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1284</v>
      </c>
      <c r="AA22" s="292">
        <f>SUM(P22,Q22,R22,Z22)</f>
        <v>138083</v>
      </c>
      <c r="AB22" s="297">
        <f>IF(AA22&lt;&gt;0,(Z22+P22+R22)/AA22*100,"-")</f>
        <v>100</v>
      </c>
      <c r="AC22" s="292">
        <f>施設資源化量内訳!Y22</f>
        <v>245</v>
      </c>
      <c r="AD22" s="292">
        <f>施設資源化量内訳!AT22</f>
        <v>599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24231</v>
      </c>
      <c r="AJ22" s="292">
        <f>SUM(AC22:AI22)</f>
        <v>25075</v>
      </c>
      <c r="AK22" s="297">
        <f>IF((AA22+J22)&lt;&gt;0,(Z22+AJ22+J22)/(AA22+J22)*100,"-")</f>
        <v>19.089243426055344</v>
      </c>
      <c r="AL22" s="297">
        <f>IF((AA22+J22)&lt;&gt;0,(資源化量内訳!D22-資源化量内訳!R22-資源化量内訳!T22-資源化量内訳!V22-資源化量内訳!U22)/(AA22+J22)*100,"-")</f>
        <v>19.089243426055344</v>
      </c>
      <c r="AM22" s="292">
        <f>ごみ処理量内訳!AA22</f>
        <v>0</v>
      </c>
      <c r="AN22" s="292">
        <f>ごみ処理量内訳!AB22</f>
        <v>12392</v>
      </c>
      <c r="AO22" s="292">
        <f>ごみ処理量内訳!AC22</f>
        <v>0</v>
      </c>
      <c r="AP22" s="292">
        <f>SUM(AM22:AO22)</f>
        <v>12392</v>
      </c>
      <c r="AQ22" s="412" t="s">
        <v>761</v>
      </c>
      <c r="AR22" s="413"/>
    </row>
    <row r="23" spans="1:44" s="224" customFormat="1" ht="13.5" customHeight="1">
      <c r="A23" s="290" t="s">
        <v>746</v>
      </c>
      <c r="B23" s="291" t="s">
        <v>792</v>
      </c>
      <c r="C23" s="290" t="s">
        <v>793</v>
      </c>
      <c r="D23" s="292">
        <f>+E23+F23</f>
        <v>17287</v>
      </c>
      <c r="E23" s="292">
        <v>17287</v>
      </c>
      <c r="F23" s="292">
        <v>0</v>
      </c>
      <c r="G23" s="292">
        <v>170</v>
      </c>
      <c r="H23" s="292">
        <f>SUM(ごみ搬入量内訳!E23,+ごみ搬入量内訳!AD23)</f>
        <v>4788</v>
      </c>
      <c r="I23" s="292">
        <f>ごみ搬入量内訳!BC23</f>
        <v>2007</v>
      </c>
      <c r="J23" s="292">
        <f>資源化量内訳!BO23</f>
        <v>54</v>
      </c>
      <c r="K23" s="292">
        <f>SUM(H23:J23)</f>
        <v>6849</v>
      </c>
      <c r="L23" s="295">
        <f>IF(D23&lt;&gt;0,K23/D23/366*1000000,"-")</f>
        <v>1082.4963703417804</v>
      </c>
      <c r="M23" s="292">
        <f>IF(D23&lt;&gt;0,(ごみ搬入量内訳!BR23+ごみ処理概要!J23)/ごみ処理概要!D23/366*1000000,"-")</f>
        <v>750.58771539686325</v>
      </c>
      <c r="N23" s="292">
        <f>IF(D23&lt;&gt;0,ごみ搬入量内訳!CM23/ごみ処理概要!D23/366*1000000,"-")</f>
        <v>331.90865494491737</v>
      </c>
      <c r="O23" s="292">
        <f>ごみ搬入量内訳!DH23</f>
        <v>0</v>
      </c>
      <c r="P23" s="292">
        <f>ごみ処理量内訳!E23</f>
        <v>5439</v>
      </c>
      <c r="Q23" s="292">
        <f>ごみ処理量内訳!N23</f>
        <v>0</v>
      </c>
      <c r="R23" s="292">
        <f>SUM(S23:Y23)</f>
        <v>448</v>
      </c>
      <c r="S23" s="292">
        <f>ごみ処理量内訳!G23</f>
        <v>0</v>
      </c>
      <c r="T23" s="292">
        <f>ごみ処理量内訳!L23</f>
        <v>448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909</v>
      </c>
      <c r="AA23" s="292">
        <f>SUM(P23,Q23,R23,Z23)</f>
        <v>6796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448</v>
      </c>
      <c r="AJ23" s="292">
        <f>SUM(AC23:AI23)</f>
        <v>448</v>
      </c>
      <c r="AK23" s="297">
        <f>IF((AA23+J23)&lt;&gt;0,(Z23+AJ23+J23)/(AA23+J23)*100,"-")</f>
        <v>20.598540145985403</v>
      </c>
      <c r="AL23" s="297">
        <f>IF((AA23+J23)&lt;&gt;0,(資源化量内訳!D23-資源化量内訳!R23-資源化量内訳!T23-資源化量内訳!V23-資源化量内訳!U23)/(AA23+J23)*100,"-")</f>
        <v>20.598540145985403</v>
      </c>
      <c r="AM23" s="292">
        <f>ごみ処理量内訳!AA23</f>
        <v>0</v>
      </c>
      <c r="AN23" s="292">
        <f>ごみ処理量内訳!AB23</f>
        <v>743</v>
      </c>
      <c r="AO23" s="292">
        <f>ごみ処理量内訳!AC23</f>
        <v>0</v>
      </c>
      <c r="AP23" s="292">
        <f>SUM(AM23:AO23)</f>
        <v>743</v>
      </c>
      <c r="AQ23" s="412" t="s">
        <v>761</v>
      </c>
      <c r="AR23" s="413"/>
    </row>
    <row r="24" spans="1:44" s="224" customFormat="1" ht="13.5" customHeight="1">
      <c r="A24" s="290" t="s">
        <v>746</v>
      </c>
      <c r="B24" s="291" t="s">
        <v>794</v>
      </c>
      <c r="C24" s="290" t="s">
        <v>795</v>
      </c>
      <c r="D24" s="292">
        <f>+E24+F24</f>
        <v>275852</v>
      </c>
      <c r="E24" s="292">
        <v>275852</v>
      </c>
      <c r="F24" s="292">
        <v>0</v>
      </c>
      <c r="G24" s="292">
        <v>5975</v>
      </c>
      <c r="H24" s="292">
        <f>SUM(ごみ搬入量内訳!E24,+ごみ搬入量内訳!AD24)</f>
        <v>90486</v>
      </c>
      <c r="I24" s="292">
        <f>ごみ搬入量内訳!BC24</f>
        <v>4124</v>
      </c>
      <c r="J24" s="292">
        <f>資源化量内訳!BO24</f>
        <v>2696</v>
      </c>
      <c r="K24" s="292">
        <f>SUM(H24:J24)</f>
        <v>97306</v>
      </c>
      <c r="L24" s="295">
        <f>IF(D24&lt;&gt;0,K24/D24/366*1000000,"-")</f>
        <v>963.78995975429609</v>
      </c>
      <c r="M24" s="292">
        <f>IF(D24&lt;&gt;0,(ごみ搬入量内訳!BR24+ごみ処理概要!J24)/ごみ処理概要!D24/366*1000000,"-")</f>
        <v>734.17843685720754</v>
      </c>
      <c r="N24" s="292">
        <f>IF(D24&lt;&gt;0,ごみ搬入量内訳!CM24/ごみ処理概要!D24/366*1000000,"-")</f>
        <v>229.61152289708846</v>
      </c>
      <c r="O24" s="292">
        <f>ごみ搬入量内訳!DH24</f>
        <v>0</v>
      </c>
      <c r="P24" s="292">
        <f>ごみ処理量内訳!E24</f>
        <v>79900</v>
      </c>
      <c r="Q24" s="292">
        <f>ごみ処理量内訳!N24</f>
        <v>439</v>
      </c>
      <c r="R24" s="292">
        <f>SUM(S24:Y24)</f>
        <v>9184</v>
      </c>
      <c r="S24" s="292">
        <f>ごみ処理量内訳!G24</f>
        <v>9184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5087</v>
      </c>
      <c r="AA24" s="292">
        <f>SUM(P24,Q24,R24,Z24)</f>
        <v>94610</v>
      </c>
      <c r="AB24" s="297">
        <f>IF(AA24&lt;&gt;0,(Z24+P24+R24)/AA24*100,"-")</f>
        <v>99.535989853081077</v>
      </c>
      <c r="AC24" s="292">
        <f>施設資源化量内訳!Y24</f>
        <v>6292</v>
      </c>
      <c r="AD24" s="292">
        <f>施設資源化量内訳!AT24</f>
        <v>2877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9169</v>
      </c>
      <c r="AK24" s="297">
        <f>IF((AA24+J24)&lt;&gt;0,(Z24+AJ24+J24)/(AA24+J24)*100,"-")</f>
        <v>17.421330647647626</v>
      </c>
      <c r="AL24" s="297">
        <f>IF((AA24+J24)&lt;&gt;0,(資源化量内訳!D24-資源化量内訳!R24-資源化量内訳!T24-資源化量内訳!V24-資源化量内訳!U24)/(AA24+J24)*100,"-")</f>
        <v>17.421330647647626</v>
      </c>
      <c r="AM24" s="292">
        <f>ごみ処理量内訳!AA24</f>
        <v>439</v>
      </c>
      <c r="AN24" s="292">
        <f>ごみ処理量内訳!AB24</f>
        <v>3134</v>
      </c>
      <c r="AO24" s="292">
        <f>ごみ処理量内訳!AC24</f>
        <v>1775</v>
      </c>
      <c r="AP24" s="292">
        <f>SUM(AM24:AO24)</f>
        <v>5348</v>
      </c>
      <c r="AQ24" s="412" t="s">
        <v>761</v>
      </c>
      <c r="AR24" s="413"/>
    </row>
    <row r="25" spans="1:44" s="224" customFormat="1" ht="13.5" customHeight="1">
      <c r="A25" s="290" t="s">
        <v>746</v>
      </c>
      <c r="B25" s="291" t="s">
        <v>796</v>
      </c>
      <c r="C25" s="290" t="s">
        <v>797</v>
      </c>
      <c r="D25" s="292">
        <f>+E25+F25</f>
        <v>194364</v>
      </c>
      <c r="E25" s="292">
        <v>194364</v>
      </c>
      <c r="F25" s="292">
        <v>0</v>
      </c>
      <c r="G25" s="292">
        <v>2906</v>
      </c>
      <c r="H25" s="292">
        <f>SUM(ごみ搬入量内訳!E25,+ごみ搬入量内訳!AD25)</f>
        <v>44463</v>
      </c>
      <c r="I25" s="292">
        <f>ごみ搬入量内訳!BC25</f>
        <v>7541</v>
      </c>
      <c r="J25" s="292">
        <f>資源化量内訳!BO25</f>
        <v>9112</v>
      </c>
      <c r="K25" s="292">
        <f>SUM(H25:J25)</f>
        <v>61116</v>
      </c>
      <c r="L25" s="295">
        <f>IF(D25&lt;&gt;0,K25/D25/366*1000000,"-")</f>
        <v>859.12826736112163</v>
      </c>
      <c r="M25" s="292">
        <f>IF(D25&lt;&gt;0,(ごみ搬入量内訳!BR25+ごみ処理概要!J25)/ごみ処理概要!D25/366*1000000,"-")</f>
        <v>631.76488303788744</v>
      </c>
      <c r="N25" s="292">
        <f>IF(D25&lt;&gt;0,ごみ搬入量内訳!CM25/ごみ処理概要!D25/366*1000000,"-")</f>
        <v>227.36338432323421</v>
      </c>
      <c r="O25" s="292">
        <f>ごみ搬入量内訳!DH25</f>
        <v>0</v>
      </c>
      <c r="P25" s="292">
        <f>ごみ処理量内訳!E25</f>
        <v>37850</v>
      </c>
      <c r="Q25" s="292">
        <f>ごみ処理量内訳!N25</f>
        <v>0</v>
      </c>
      <c r="R25" s="292">
        <f>SUM(S25:Y25)</f>
        <v>13973</v>
      </c>
      <c r="S25" s="292">
        <f>ごみ処理量内訳!G25</f>
        <v>9437</v>
      </c>
      <c r="T25" s="292">
        <f>ごみ処理量内訳!L25</f>
        <v>4536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181</v>
      </c>
      <c r="AA25" s="292">
        <f>SUM(P25,Q25,R25,Z25)</f>
        <v>52004</v>
      </c>
      <c r="AB25" s="297">
        <f>IF(AA25&lt;&gt;0,(Z25+P25+R25)/AA25*100,"-")</f>
        <v>100</v>
      </c>
      <c r="AC25" s="292">
        <f>施設資源化量内訳!Y25</f>
        <v>1820</v>
      </c>
      <c r="AD25" s="292">
        <f>施設資源化量内訳!AT25</f>
        <v>2419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1338</v>
      </c>
      <c r="AJ25" s="292">
        <f>SUM(AC25:AI25)</f>
        <v>5577</v>
      </c>
      <c r="AK25" s="297">
        <f>IF((AA25+J25)&lt;&gt;0,(Z25+AJ25+J25)/(AA25+J25)*100,"-")</f>
        <v>24.33078081026245</v>
      </c>
      <c r="AL25" s="297">
        <f>IF((AA25+J25)&lt;&gt;0,(資源化量内訳!D25-資源化量内訳!R25-資源化量内訳!T25-資源化量内訳!V25-資源化量内訳!U25)/(AA25+J25)*100,"-")</f>
        <v>21.606453301917664</v>
      </c>
      <c r="AM25" s="292">
        <f>ごみ処理量内訳!AA25</f>
        <v>0</v>
      </c>
      <c r="AN25" s="292">
        <f>ごみ処理量内訳!AB25</f>
        <v>2735</v>
      </c>
      <c r="AO25" s="292">
        <f>ごみ処理量内訳!AC25</f>
        <v>17</v>
      </c>
      <c r="AP25" s="292">
        <f>SUM(AM25:AO25)</f>
        <v>2752</v>
      </c>
      <c r="AQ25" s="412" t="s">
        <v>761</v>
      </c>
      <c r="AR25" s="413"/>
    </row>
    <row r="26" spans="1:44" s="224" customFormat="1" ht="13.5" customHeight="1">
      <c r="A26" s="290" t="s">
        <v>746</v>
      </c>
      <c r="B26" s="291" t="s">
        <v>798</v>
      </c>
      <c r="C26" s="290" t="s">
        <v>799</v>
      </c>
      <c r="D26" s="292">
        <f>+E26+F26</f>
        <v>199603</v>
      </c>
      <c r="E26" s="292">
        <v>199603</v>
      </c>
      <c r="F26" s="292">
        <v>0</v>
      </c>
      <c r="G26" s="292">
        <v>5751</v>
      </c>
      <c r="H26" s="292">
        <f>SUM(ごみ搬入量内訳!E26,+ごみ搬入量内訳!AD26)</f>
        <v>52481</v>
      </c>
      <c r="I26" s="292">
        <f>ごみ搬入量内訳!BC26</f>
        <v>2101</v>
      </c>
      <c r="J26" s="292">
        <f>資源化量内訳!BO26</f>
        <v>1637</v>
      </c>
      <c r="K26" s="292">
        <f>SUM(H26:J26)</f>
        <v>56219</v>
      </c>
      <c r="L26" s="295">
        <f>IF(D26&lt;&gt;0,K26/D26/366*1000000,"-")</f>
        <v>769.54667583459184</v>
      </c>
      <c r="M26" s="292">
        <f>IF(D26&lt;&gt;0,(ごみ搬入量内訳!BR26+ごみ処理概要!J26)/ごみ処理概要!D26/366*1000000,"-")</f>
        <v>604.32800639323693</v>
      </c>
      <c r="N26" s="292">
        <f>IF(D26&lt;&gt;0,ごみ搬入量内訳!CM26/ごみ処理概要!D26/366*1000000,"-")</f>
        <v>165.21866944135473</v>
      </c>
      <c r="O26" s="292">
        <f>ごみ搬入量内訳!DH26</f>
        <v>0</v>
      </c>
      <c r="P26" s="292">
        <f>ごみ処理量内訳!E26</f>
        <v>45855</v>
      </c>
      <c r="Q26" s="292">
        <f>ごみ処理量内訳!N26</f>
        <v>0</v>
      </c>
      <c r="R26" s="292">
        <f>SUM(S26:Y26)</f>
        <v>4968</v>
      </c>
      <c r="S26" s="292">
        <f>ごみ処理量内訳!G26</f>
        <v>1519</v>
      </c>
      <c r="T26" s="292">
        <f>ごみ処理量内訳!L26</f>
        <v>3449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3700</v>
      </c>
      <c r="AA26" s="292">
        <f>SUM(P26,Q26,R26,Z26)</f>
        <v>54523</v>
      </c>
      <c r="AB26" s="297">
        <f>IF(AA26&lt;&gt;0,(Z26+P26+R26)/AA26*100,"-")</f>
        <v>100</v>
      </c>
      <c r="AC26" s="292">
        <f>施設資源化量内訳!Y26</f>
        <v>2459</v>
      </c>
      <c r="AD26" s="292">
        <f>施設資源化量内訳!AT26</f>
        <v>569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2961</v>
      </c>
      <c r="AJ26" s="292">
        <f>SUM(AC26:AI26)</f>
        <v>5989</v>
      </c>
      <c r="AK26" s="297">
        <f>IF((AA26+J26)&lt;&gt;0,(Z26+AJ26+J26)/(AA26+J26)*100,"-")</f>
        <v>20.167378917378915</v>
      </c>
      <c r="AL26" s="297">
        <f>IF((AA26+J26)&lt;&gt;0,(資源化量内訳!D26-資源化量内訳!R26-資源化量内訳!T26-資源化量内訳!V26-資源化量内訳!U26)/(AA26+J26)*100,"-")</f>
        <v>15.947293447293449</v>
      </c>
      <c r="AM26" s="292">
        <f>ごみ処理量内訳!AA26</f>
        <v>0</v>
      </c>
      <c r="AN26" s="292">
        <f>ごみ処理量内訳!AB26</f>
        <v>2688</v>
      </c>
      <c r="AO26" s="292">
        <f>ごみ処理量内訳!AC26</f>
        <v>332</v>
      </c>
      <c r="AP26" s="292">
        <f>SUM(AM26:AO26)</f>
        <v>3020</v>
      </c>
      <c r="AQ26" s="412" t="s">
        <v>761</v>
      </c>
      <c r="AR26" s="413"/>
    </row>
    <row r="27" spans="1:44" s="224" customFormat="1" ht="13.5" customHeight="1">
      <c r="A27" s="290" t="s">
        <v>746</v>
      </c>
      <c r="B27" s="291" t="s">
        <v>800</v>
      </c>
      <c r="C27" s="290" t="s">
        <v>801</v>
      </c>
      <c r="D27" s="292">
        <f>+E27+F27</f>
        <v>132282</v>
      </c>
      <c r="E27" s="292">
        <v>132282</v>
      </c>
      <c r="F27" s="292">
        <v>0</v>
      </c>
      <c r="G27" s="292">
        <v>2062</v>
      </c>
      <c r="H27" s="292">
        <f>SUM(ごみ搬入量内訳!E27,+ごみ搬入量内訳!AD27)</f>
        <v>36925</v>
      </c>
      <c r="I27" s="292">
        <f>ごみ搬入量内訳!BC27</f>
        <v>4000</v>
      </c>
      <c r="J27" s="292">
        <f>資源化量内訳!BO27</f>
        <v>0</v>
      </c>
      <c r="K27" s="292">
        <f>SUM(H27:J27)</f>
        <v>40925</v>
      </c>
      <c r="L27" s="295">
        <f>IF(D27&lt;&gt;0,K27/D27/366*1000000,"-")</f>
        <v>845.29217800388847</v>
      </c>
      <c r="M27" s="292">
        <f>IF(D27&lt;&gt;0,(ごみ搬入量内訳!BR27+ごみ処理概要!J27)/ごみ処理概要!D27/366*1000000,"-")</f>
        <v>660.94929007023654</v>
      </c>
      <c r="N27" s="292">
        <f>IF(D27&lt;&gt;0,ごみ搬入量内訳!CM27/ごみ処理概要!D27/366*1000000,"-")</f>
        <v>184.34288793365195</v>
      </c>
      <c r="O27" s="292">
        <f>ごみ搬入量内訳!DH27</f>
        <v>0</v>
      </c>
      <c r="P27" s="292">
        <f>ごみ処理量内訳!E27</f>
        <v>24764</v>
      </c>
      <c r="Q27" s="292">
        <f>ごみ処理量内訳!N27</f>
        <v>0</v>
      </c>
      <c r="R27" s="292">
        <f>SUM(S27:Y27)</f>
        <v>22949</v>
      </c>
      <c r="S27" s="292">
        <f>ごみ処理量内訳!G27</f>
        <v>1980</v>
      </c>
      <c r="T27" s="292">
        <f>ごみ処理量内訳!L27</f>
        <v>7494</v>
      </c>
      <c r="U27" s="292">
        <f>ごみ処理量内訳!H27</f>
        <v>266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13209</v>
      </c>
      <c r="Z27" s="292">
        <f>資源化量内訳!Y27</f>
        <v>705</v>
      </c>
      <c r="AA27" s="292">
        <f>SUM(P27,Q27,R27,Z27)</f>
        <v>48418</v>
      </c>
      <c r="AB27" s="297">
        <f>IF(AA27&lt;&gt;0,(Z27+P27+R27)/AA27*100,"-")</f>
        <v>100</v>
      </c>
      <c r="AC27" s="292">
        <f>施設資源化量内訳!Y27</f>
        <v>1163</v>
      </c>
      <c r="AD27" s="292">
        <f>施設資源化量内訳!AT27</f>
        <v>792</v>
      </c>
      <c r="AE27" s="292">
        <f>施設資源化量内訳!BO27</f>
        <v>13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6992</v>
      </c>
      <c r="AJ27" s="292">
        <f>SUM(AC27:AI27)</f>
        <v>8960</v>
      </c>
      <c r="AK27" s="297">
        <f>IF((AA27+J27)&lt;&gt;0,(Z27+AJ27+J27)/(AA27+J27)*100,"-")</f>
        <v>19.961584534677186</v>
      </c>
      <c r="AL27" s="297">
        <f>IF((AA27+J27)&lt;&gt;0,(資源化量内訳!D27-資源化量内訳!R27-資源化量内訳!T27-資源化量内訳!V27-資源化量内訳!U27)/(AA27+J27)*100,"-")</f>
        <v>19.961584534677186</v>
      </c>
      <c r="AM27" s="292">
        <f>ごみ処理量内訳!AA27</f>
        <v>0</v>
      </c>
      <c r="AN27" s="292">
        <f>ごみ処理量内訳!AB27</f>
        <v>2579</v>
      </c>
      <c r="AO27" s="292">
        <f>ごみ処理量内訳!AC27</f>
        <v>2495</v>
      </c>
      <c r="AP27" s="292">
        <f>SUM(AM27:AO27)</f>
        <v>5074</v>
      </c>
      <c r="AQ27" s="412" t="s">
        <v>761</v>
      </c>
      <c r="AR27" s="413"/>
    </row>
    <row r="28" spans="1:44" s="224" customFormat="1" ht="13.5" customHeight="1">
      <c r="A28" s="290" t="s">
        <v>746</v>
      </c>
      <c r="B28" s="291" t="s">
        <v>802</v>
      </c>
      <c r="C28" s="290" t="s">
        <v>803</v>
      </c>
      <c r="D28" s="292">
        <f>+E28+F28</f>
        <v>32803</v>
      </c>
      <c r="E28" s="292">
        <v>32803</v>
      </c>
      <c r="F28" s="292">
        <v>0</v>
      </c>
      <c r="G28" s="292">
        <v>655</v>
      </c>
      <c r="H28" s="292">
        <f>SUM(ごみ搬入量内訳!E28,+ごみ搬入量内訳!AD28)</f>
        <v>11750</v>
      </c>
      <c r="I28" s="292">
        <f>ごみ搬入量内訳!BC28</f>
        <v>1667</v>
      </c>
      <c r="J28" s="292">
        <f>資源化量内訳!BO28</f>
        <v>381</v>
      </c>
      <c r="K28" s="292">
        <f>SUM(H28:J28)</f>
        <v>13798</v>
      </c>
      <c r="L28" s="295">
        <f>IF(D28&lt;&gt;0,K28/D28/366*1000000,"-")</f>
        <v>1149.2684678813696</v>
      </c>
      <c r="M28" s="292">
        <f>IF(D28&lt;&gt;0,(ごみ搬入量内訳!BR28+ごみ処理概要!J28)/ごみ処理概要!D28/366*1000000,"-")</f>
        <v>729.47479647086777</v>
      </c>
      <c r="N28" s="292">
        <f>IF(D28&lt;&gt;0,ごみ搬入量内訳!CM28/ごみ処理概要!D28/366*1000000,"-")</f>
        <v>419.79367141050176</v>
      </c>
      <c r="O28" s="292">
        <f>ごみ搬入量内訳!DH28</f>
        <v>0</v>
      </c>
      <c r="P28" s="292">
        <f>ごみ処理量内訳!E28</f>
        <v>11784</v>
      </c>
      <c r="Q28" s="292">
        <f>ごみ処理量内訳!N28</f>
        <v>94</v>
      </c>
      <c r="R28" s="292">
        <f>SUM(S28:Y28)</f>
        <v>464</v>
      </c>
      <c r="S28" s="292">
        <f>ごみ処理量内訳!G28</f>
        <v>24</v>
      </c>
      <c r="T28" s="292">
        <f>ごみ処理量内訳!L28</f>
        <v>440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1075</v>
      </c>
      <c r="AA28" s="292">
        <f>SUM(P28,Q28,R28,Z28)</f>
        <v>13417</v>
      </c>
      <c r="AB28" s="297">
        <f>IF(AA28&lt;&gt;0,(Z28+P28+R28)/AA28*100,"-")</f>
        <v>99.299396288290978</v>
      </c>
      <c r="AC28" s="292">
        <f>施設資源化量内訳!Y28</f>
        <v>601</v>
      </c>
      <c r="AD28" s="292">
        <f>施設資源化量内訳!AT28</f>
        <v>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384</v>
      </c>
      <c r="AJ28" s="292">
        <f>SUM(AC28:AI28)</f>
        <v>992</v>
      </c>
      <c r="AK28" s="297">
        <f>IF((AA28+J28)&lt;&gt;0,(Z28+AJ28+J28)/(AA28+J28)*100,"-")</f>
        <v>17.741701695897959</v>
      </c>
      <c r="AL28" s="297">
        <f>IF((AA28+J28)&lt;&gt;0,(資源化量内訳!D28-資源化量内訳!R28-資源化量内訳!T28-資源化量内訳!V28-資源化量内訳!U28)/(AA28+J28)*100,"-")</f>
        <v>17.741701695897959</v>
      </c>
      <c r="AM28" s="292">
        <f>ごみ処理量内訳!AA28</f>
        <v>94</v>
      </c>
      <c r="AN28" s="292">
        <f>ごみ処理量内訳!AB28</f>
        <v>324</v>
      </c>
      <c r="AO28" s="292">
        <f>ごみ処理量内訳!AC28</f>
        <v>0</v>
      </c>
      <c r="AP28" s="292">
        <f>SUM(AM28:AO28)</f>
        <v>418</v>
      </c>
      <c r="AQ28" s="412" t="s">
        <v>761</v>
      </c>
      <c r="AR28" s="413"/>
    </row>
    <row r="29" spans="1:44" s="224" customFormat="1" ht="13.5" customHeight="1">
      <c r="A29" s="290" t="s">
        <v>746</v>
      </c>
      <c r="B29" s="291" t="s">
        <v>804</v>
      </c>
      <c r="C29" s="290" t="s">
        <v>805</v>
      </c>
      <c r="D29" s="292">
        <f>+E29+F29</f>
        <v>110091</v>
      </c>
      <c r="E29" s="292">
        <v>110091</v>
      </c>
      <c r="F29" s="292">
        <v>0</v>
      </c>
      <c r="G29" s="292">
        <v>1825</v>
      </c>
      <c r="H29" s="292">
        <f>SUM(ごみ搬入量内訳!E29,+ごみ搬入量内訳!AD29)</f>
        <v>28826</v>
      </c>
      <c r="I29" s="292">
        <f>ごみ搬入量内訳!BC29</f>
        <v>2259</v>
      </c>
      <c r="J29" s="292">
        <f>資源化量内訳!BO29</f>
        <v>806</v>
      </c>
      <c r="K29" s="292">
        <f>SUM(H29:J29)</f>
        <v>31891</v>
      </c>
      <c r="L29" s="295">
        <f>IF(D29&lt;&gt;0,K29/D29/366*1000000,"-")</f>
        <v>791.47141711330414</v>
      </c>
      <c r="M29" s="292">
        <f>IF(D29&lt;&gt;0,(ごみ搬入量内訳!BR29+ごみ処理概要!J29)/ごみ処理概要!D29/366*1000000,"-")</f>
        <v>611.5407854595004</v>
      </c>
      <c r="N29" s="292">
        <f>IF(D29&lt;&gt;0,ごみ搬入量内訳!CM29/ごみ処理概要!D29/366*1000000,"-")</f>
        <v>179.93063165380372</v>
      </c>
      <c r="O29" s="292">
        <f>ごみ搬入量内訳!DH29</f>
        <v>0</v>
      </c>
      <c r="P29" s="292">
        <f>ごみ処理量内訳!E29</f>
        <v>22886</v>
      </c>
      <c r="Q29" s="292">
        <f>ごみ処理量内訳!N29</f>
        <v>9</v>
      </c>
      <c r="R29" s="292">
        <f>SUM(S29:Y29)</f>
        <v>8199</v>
      </c>
      <c r="S29" s="292">
        <f>ごみ処理量内訳!G29</f>
        <v>0</v>
      </c>
      <c r="T29" s="292">
        <f>ごみ処理量内訳!L29</f>
        <v>8199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31094</v>
      </c>
      <c r="AB29" s="297">
        <f>IF(AA29&lt;&gt;0,(Z29+P29+R29)/AA29*100,"-")</f>
        <v>99.971055509101433</v>
      </c>
      <c r="AC29" s="292">
        <f>施設資源化量内訳!Y29</f>
        <v>117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5397</v>
      </c>
      <c r="AJ29" s="292">
        <f>SUM(AC29:AI29)</f>
        <v>5514</v>
      </c>
      <c r="AK29" s="297">
        <f>IF((AA29+J29)&lt;&gt;0,(Z29+AJ29+J29)/(AA29+J29)*100,"-")</f>
        <v>19.811912225705331</v>
      </c>
      <c r="AL29" s="297">
        <f>IF((AA29+J29)&lt;&gt;0,(資源化量内訳!D29-資源化量内訳!R29-資源化量内訳!T29-資源化量内訳!V29-資源化量内訳!U29)/(AA29+J29)*100,"-")</f>
        <v>19.811912225705331</v>
      </c>
      <c r="AM29" s="292">
        <f>ごみ処理量内訳!AA29</f>
        <v>9</v>
      </c>
      <c r="AN29" s="292">
        <f>ごみ処理量内訳!AB29</f>
        <v>2430</v>
      </c>
      <c r="AO29" s="292">
        <f>ごみ処理量内訳!AC29</f>
        <v>0</v>
      </c>
      <c r="AP29" s="292">
        <f>SUM(AM29:AO29)</f>
        <v>2439</v>
      </c>
      <c r="AQ29" s="412" t="s">
        <v>761</v>
      </c>
      <c r="AR29" s="413"/>
    </row>
    <row r="30" spans="1:44" s="224" customFormat="1" ht="13.5" customHeight="1">
      <c r="A30" s="290" t="s">
        <v>746</v>
      </c>
      <c r="B30" s="291" t="s">
        <v>806</v>
      </c>
      <c r="C30" s="290" t="s">
        <v>807</v>
      </c>
      <c r="D30" s="292">
        <f>+E30+F30</f>
        <v>84096</v>
      </c>
      <c r="E30" s="292">
        <v>84096</v>
      </c>
      <c r="F30" s="292">
        <v>0</v>
      </c>
      <c r="G30" s="292">
        <v>989</v>
      </c>
      <c r="H30" s="292">
        <f>SUM(ごみ搬入量内訳!E30,+ごみ搬入量内訳!AD30)</f>
        <v>27069</v>
      </c>
      <c r="I30" s="292">
        <f>ごみ搬入量内訳!BC30</f>
        <v>1782</v>
      </c>
      <c r="J30" s="292">
        <f>資源化量内訳!BO30</f>
        <v>268</v>
      </c>
      <c r="K30" s="292">
        <f>SUM(H30:J30)</f>
        <v>29119</v>
      </c>
      <c r="L30" s="295">
        <f>IF(D30&lt;&gt;0,K30/D30/366*1000000,"-")</f>
        <v>946.06294341725516</v>
      </c>
      <c r="M30" s="292">
        <f>IF(D30&lt;&gt;0,(ごみ搬入量内訳!BR30+ごみ処理概要!J30)/ごみ処理概要!D30/366*1000000,"-")</f>
        <v>597.48265838261352</v>
      </c>
      <c r="N30" s="292">
        <f>IF(D30&lt;&gt;0,ごみ搬入量内訳!CM30/ごみ処理概要!D30/366*1000000,"-")</f>
        <v>348.58028503464163</v>
      </c>
      <c r="O30" s="292">
        <f>ごみ搬入量内訳!DH30</f>
        <v>0</v>
      </c>
      <c r="P30" s="292">
        <f>ごみ処理量内訳!E30</f>
        <v>23972</v>
      </c>
      <c r="Q30" s="292">
        <f>ごみ処理量内訳!N30</f>
        <v>0</v>
      </c>
      <c r="R30" s="292">
        <f>SUM(S30:Y30)</f>
        <v>2397</v>
      </c>
      <c r="S30" s="292">
        <f>ごみ処理量内訳!G30</f>
        <v>0</v>
      </c>
      <c r="T30" s="292">
        <f>ごみ処理量内訳!L30</f>
        <v>2240</v>
      </c>
      <c r="U30" s="292">
        <f>ごみ処理量内訳!H30</f>
        <v>157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2482</v>
      </c>
      <c r="AA30" s="292">
        <f>SUM(P30,Q30,R30,Z30)</f>
        <v>28851</v>
      </c>
      <c r="AB30" s="297">
        <f>IF(AA30&lt;&gt;0,(Z30+P30+R30)/AA30*100,"-")</f>
        <v>100</v>
      </c>
      <c r="AC30" s="292">
        <f>施設資源化量内訳!Y30</f>
        <v>2810</v>
      </c>
      <c r="AD30" s="292">
        <f>施設資源化量内訳!AT30</f>
        <v>0</v>
      </c>
      <c r="AE30" s="292">
        <f>施設資源化量内訳!BO30</f>
        <v>157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1204</v>
      </c>
      <c r="AJ30" s="292">
        <f>SUM(AC30:AI30)</f>
        <v>4171</v>
      </c>
      <c r="AK30" s="297">
        <f>IF((AA30+J30)&lt;&gt;0,(Z30+AJ30+J30)/(AA30+J30)*100,"-")</f>
        <v>23.767986537999246</v>
      </c>
      <c r="AL30" s="297">
        <f>IF((AA30+J30)&lt;&gt;0,(資源化量内訳!D30-資源化量内訳!R30-資源化量内訳!T30-資源化量内訳!V30-資源化量内訳!U30)/(AA30+J30)*100,"-")</f>
        <v>23.767986537999246</v>
      </c>
      <c r="AM30" s="292">
        <f>ごみ処理量内訳!AA30</f>
        <v>0</v>
      </c>
      <c r="AN30" s="292">
        <f>ごみ処理量内訳!AB30</f>
        <v>958</v>
      </c>
      <c r="AO30" s="292">
        <f>ごみ処理量内訳!AC30</f>
        <v>0</v>
      </c>
      <c r="AP30" s="292">
        <f>SUM(AM30:AO30)</f>
        <v>958</v>
      </c>
      <c r="AQ30" s="412" t="s">
        <v>761</v>
      </c>
      <c r="AR30" s="413"/>
    </row>
    <row r="31" spans="1:44" s="224" customFormat="1" ht="13.5" customHeight="1">
      <c r="A31" s="290" t="s">
        <v>746</v>
      </c>
      <c r="B31" s="291" t="s">
        <v>808</v>
      </c>
      <c r="C31" s="290" t="s">
        <v>809</v>
      </c>
      <c r="D31" s="292">
        <f>+E31+F31</f>
        <v>44257</v>
      </c>
      <c r="E31" s="292">
        <v>44257</v>
      </c>
      <c r="F31" s="292">
        <v>0</v>
      </c>
      <c r="G31" s="292">
        <v>278</v>
      </c>
      <c r="H31" s="292">
        <f>SUM(ごみ搬入量内訳!E31,+ごみ搬入量内訳!AD31)</f>
        <v>15973</v>
      </c>
      <c r="I31" s="292">
        <f>ごみ搬入量内訳!BC31</f>
        <v>1310</v>
      </c>
      <c r="J31" s="292">
        <f>資源化量内訳!BO31</f>
        <v>383</v>
      </c>
      <c r="K31" s="292">
        <f>SUM(H31:J31)</f>
        <v>17666</v>
      </c>
      <c r="L31" s="295">
        <f>IF(D31&lt;&gt;0,K31/D31/366*1000000,"-")</f>
        <v>1090.6242981413454</v>
      </c>
      <c r="M31" s="292">
        <f>IF(D31&lt;&gt;0,(ごみ搬入量内訳!BR31+ごみ処理概要!J31)/ごみ処理概要!D31/366*1000000,"-")</f>
        <v>687.24270841783414</v>
      </c>
      <c r="N31" s="292">
        <f>IF(D31&lt;&gt;0,ごみ搬入量内訳!CM31/ごみ処理概要!D31/366*1000000,"-")</f>
        <v>403.38158972351135</v>
      </c>
      <c r="O31" s="292">
        <f>ごみ搬入量内訳!DH31</f>
        <v>0</v>
      </c>
      <c r="P31" s="292">
        <f>ごみ処理量内訳!E31</f>
        <v>14608</v>
      </c>
      <c r="Q31" s="292">
        <f>ごみ処理量内訳!N31</f>
        <v>0</v>
      </c>
      <c r="R31" s="292">
        <f>SUM(S31:Y31)</f>
        <v>2239</v>
      </c>
      <c r="S31" s="292">
        <f>ごみ処理量内訳!G31</f>
        <v>0</v>
      </c>
      <c r="T31" s="292">
        <f>ごみ処理量内訳!L31</f>
        <v>2239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470</v>
      </c>
      <c r="AA31" s="292">
        <f>SUM(P31,Q31,R31,Z31)</f>
        <v>17317</v>
      </c>
      <c r="AB31" s="297">
        <f>IF(AA31&lt;&gt;0,(Z31+P31+R31)/AA31*100,"-")</f>
        <v>100</v>
      </c>
      <c r="AC31" s="292">
        <f>施設資源化量内訳!Y31</f>
        <v>2050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1174</v>
      </c>
      <c r="AJ31" s="292">
        <f>SUM(AC31:AI31)</f>
        <v>3224</v>
      </c>
      <c r="AK31" s="297">
        <f>IF((AA31+J31)&lt;&gt;0,(Z31+AJ31+J31)/(AA31+J31)*100,"-")</f>
        <v>23.033898305084747</v>
      </c>
      <c r="AL31" s="297">
        <f>IF((AA31+J31)&lt;&gt;0,(資源化量内訳!D31-資源化量内訳!R31-資源化量内訳!T31-資源化量内訳!V31-資源化量内訳!U31)/(AA31+J31)*100,"-")</f>
        <v>23.033898305084747</v>
      </c>
      <c r="AM31" s="292">
        <f>ごみ処理量内訳!AA31</f>
        <v>0</v>
      </c>
      <c r="AN31" s="292">
        <f>ごみ処理量内訳!AB31</f>
        <v>615</v>
      </c>
      <c r="AO31" s="292">
        <f>ごみ処理量内訳!AC31</f>
        <v>0</v>
      </c>
      <c r="AP31" s="292">
        <f>SUM(AM31:AO31)</f>
        <v>615</v>
      </c>
      <c r="AQ31" s="412" t="s">
        <v>761</v>
      </c>
      <c r="AR31" s="413"/>
    </row>
    <row r="32" spans="1:44" s="224" customFormat="1" ht="13.5" customHeight="1">
      <c r="A32" s="290" t="s">
        <v>746</v>
      </c>
      <c r="B32" s="291" t="s">
        <v>810</v>
      </c>
      <c r="C32" s="290" t="s">
        <v>811</v>
      </c>
      <c r="D32" s="292">
        <f>+E32+F32</f>
        <v>170112</v>
      </c>
      <c r="E32" s="292">
        <v>170112</v>
      </c>
      <c r="F32" s="292">
        <v>0</v>
      </c>
      <c r="G32" s="292">
        <v>4169</v>
      </c>
      <c r="H32" s="292">
        <f>SUM(ごみ搬入量内訳!E32,+ごみ搬入量内訳!AD32)</f>
        <v>53203</v>
      </c>
      <c r="I32" s="292">
        <f>ごみ搬入量内訳!BC32</f>
        <v>4204</v>
      </c>
      <c r="J32" s="292">
        <f>資源化量内訳!BO32</f>
        <v>0</v>
      </c>
      <c r="K32" s="292">
        <f>SUM(H32:J32)</f>
        <v>57407</v>
      </c>
      <c r="L32" s="295">
        <f>IF(D32&lt;&gt;0,K32/D32/366*1000000,"-")</f>
        <v>922.03799129959259</v>
      </c>
      <c r="M32" s="292">
        <f>IF(D32&lt;&gt;0,(ごみ搬入量内訳!BR32+ごみ処理概要!J32)/ごみ処理概要!D32/366*1000000,"-")</f>
        <v>564.49469998807604</v>
      </c>
      <c r="N32" s="292">
        <f>IF(D32&lt;&gt;0,ごみ搬入量内訳!CM32/ごみ処理概要!D32/366*1000000,"-")</f>
        <v>357.5432913115165</v>
      </c>
      <c r="O32" s="292">
        <f>ごみ搬入量内訳!DH32</f>
        <v>0</v>
      </c>
      <c r="P32" s="292">
        <f>ごみ処理量内訳!E32</f>
        <v>48776</v>
      </c>
      <c r="Q32" s="292">
        <f>ごみ処理量内訳!N32</f>
        <v>0</v>
      </c>
      <c r="R32" s="292">
        <f>SUM(S32:Y32)</f>
        <v>8636</v>
      </c>
      <c r="S32" s="292">
        <f>ごみ処理量内訳!G32</f>
        <v>3821</v>
      </c>
      <c r="T32" s="292">
        <f>ごみ処理量内訳!L32</f>
        <v>4815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21</v>
      </c>
      <c r="AA32" s="292">
        <f>SUM(P32,Q32,R32,Z32)</f>
        <v>57433</v>
      </c>
      <c r="AB32" s="297">
        <f>IF(AA32&lt;&gt;0,(Z32+P32+R32)/AA32*100,"-")</f>
        <v>100</v>
      </c>
      <c r="AC32" s="292">
        <f>施設資源化量内訳!Y32</f>
        <v>1675</v>
      </c>
      <c r="AD32" s="292">
        <f>施設資源化量内訳!AT32</f>
        <v>890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4153</v>
      </c>
      <c r="AJ32" s="292">
        <f>SUM(AC32:AI32)</f>
        <v>6718</v>
      </c>
      <c r="AK32" s="297">
        <f>IF((AA32+J32)&lt;&gt;0,(Z32+AJ32+J32)/(AA32+J32)*100,"-")</f>
        <v>11.733672279003359</v>
      </c>
      <c r="AL32" s="297">
        <f>IF((AA32+J32)&lt;&gt;0,(資源化量内訳!D32-資源化量内訳!R32-資源化量内訳!T32-資源化量内訳!V32-資源化量内訳!U32)/(AA32+J32)*100,"-")</f>
        <v>11.733672279003359</v>
      </c>
      <c r="AM32" s="292">
        <f>ごみ処理量内訳!AA32</f>
        <v>0</v>
      </c>
      <c r="AN32" s="292">
        <f>ごみ処理量内訳!AB32</f>
        <v>3596</v>
      </c>
      <c r="AO32" s="292">
        <f>ごみ処理量内訳!AC32</f>
        <v>0</v>
      </c>
      <c r="AP32" s="292">
        <f>SUM(AM32:AO32)</f>
        <v>3596</v>
      </c>
      <c r="AQ32" s="412" t="s">
        <v>761</v>
      </c>
      <c r="AR32" s="413"/>
    </row>
    <row r="33" spans="1:44" s="224" customFormat="1" ht="13.5" customHeight="1">
      <c r="A33" s="290" t="s">
        <v>746</v>
      </c>
      <c r="B33" s="291" t="s">
        <v>812</v>
      </c>
      <c r="C33" s="290" t="s">
        <v>813</v>
      </c>
      <c r="D33" s="292">
        <f>+E33+F33</f>
        <v>92668</v>
      </c>
      <c r="E33" s="292">
        <v>92668</v>
      </c>
      <c r="F33" s="292">
        <v>0</v>
      </c>
      <c r="G33" s="292">
        <v>2077</v>
      </c>
      <c r="H33" s="292">
        <f>SUM(ごみ搬入量内訳!E33,+ごみ搬入量内訳!AD33)</f>
        <v>26176</v>
      </c>
      <c r="I33" s="292">
        <f>ごみ搬入量内訳!BC33</f>
        <v>1182</v>
      </c>
      <c r="J33" s="292">
        <f>資源化量内訳!BO33</f>
        <v>878</v>
      </c>
      <c r="K33" s="292">
        <f>SUM(H33:J33)</f>
        <v>28236</v>
      </c>
      <c r="L33" s="295">
        <f>IF(D33&lt;&gt;0,K33/D33/366*1000000,"-")</f>
        <v>832.51544204694767</v>
      </c>
      <c r="M33" s="292">
        <f>IF(D33&lt;&gt;0,(ごみ搬入量内訳!BR33+ごみ処理概要!J33)/ごみ処理概要!D33/366*1000000,"-")</f>
        <v>689.51714576108225</v>
      </c>
      <c r="N33" s="292">
        <f>IF(D33&lt;&gt;0,ごみ搬入量内訳!CM33/ごみ処理概要!D33/366*1000000,"-")</f>
        <v>142.99829628586545</v>
      </c>
      <c r="O33" s="292">
        <f>ごみ搬入量内訳!DH33</f>
        <v>0</v>
      </c>
      <c r="P33" s="292">
        <f>ごみ処理量内訳!E33</f>
        <v>20373</v>
      </c>
      <c r="Q33" s="292">
        <f>ごみ処理量内訳!N33</f>
        <v>0</v>
      </c>
      <c r="R33" s="292">
        <f>SUM(S33:Y33)</f>
        <v>3647</v>
      </c>
      <c r="S33" s="292">
        <f>ごみ処理量内訳!G33</f>
        <v>1062</v>
      </c>
      <c r="T33" s="292">
        <f>ごみ処理量内訳!L33</f>
        <v>2585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3286</v>
      </c>
      <c r="AA33" s="292">
        <f>SUM(P33,Q33,R33,Z33)</f>
        <v>27306</v>
      </c>
      <c r="AB33" s="297">
        <f>IF(AA33&lt;&gt;0,(Z33+P33+R33)/AA33*100,"-")</f>
        <v>100</v>
      </c>
      <c r="AC33" s="292">
        <f>施設資源化量内訳!Y33</f>
        <v>70</v>
      </c>
      <c r="AD33" s="292">
        <f>施設資源化量内訳!AT33</f>
        <v>317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1223</v>
      </c>
      <c r="AJ33" s="292">
        <f>SUM(AC33:AI33)</f>
        <v>1610</v>
      </c>
      <c r="AK33" s="297">
        <f>IF((AA33+J33)&lt;&gt;0,(Z33+AJ33+J33)/(AA33+J33)*100,"-")</f>
        <v>20.486801021856373</v>
      </c>
      <c r="AL33" s="297">
        <f>IF((AA33+J33)&lt;&gt;0,(資源化量内訳!D33-資源化量内訳!R33-資源化量内訳!T33-資源化量内訳!V33-資源化量内訳!U33)/(AA33+J33)*100,"-")</f>
        <v>20.486801021856373</v>
      </c>
      <c r="AM33" s="292">
        <f>ごみ処理量内訳!AA33</f>
        <v>0</v>
      </c>
      <c r="AN33" s="292">
        <f>ごみ処理量内訳!AB33</f>
        <v>2204</v>
      </c>
      <c r="AO33" s="292">
        <f>ごみ処理量内訳!AC33</f>
        <v>327</v>
      </c>
      <c r="AP33" s="292">
        <f>SUM(AM33:AO33)</f>
        <v>2531</v>
      </c>
      <c r="AQ33" s="412" t="s">
        <v>761</v>
      </c>
      <c r="AR33" s="413"/>
    </row>
    <row r="34" spans="1:44" s="224" customFormat="1" ht="13.5" customHeight="1">
      <c r="A34" s="290" t="s">
        <v>746</v>
      </c>
      <c r="B34" s="291" t="s">
        <v>814</v>
      </c>
      <c r="C34" s="290" t="s">
        <v>815</v>
      </c>
      <c r="D34" s="292">
        <f>+E34+F34</f>
        <v>64225</v>
      </c>
      <c r="E34" s="292">
        <v>64225</v>
      </c>
      <c r="F34" s="292">
        <v>0</v>
      </c>
      <c r="G34" s="292">
        <v>838</v>
      </c>
      <c r="H34" s="292">
        <f>SUM(ごみ搬入量内訳!E34,+ごみ搬入量内訳!AD34)</f>
        <v>20533</v>
      </c>
      <c r="I34" s="292">
        <f>ごみ搬入量内訳!BC34</f>
        <v>1140</v>
      </c>
      <c r="J34" s="292">
        <f>資源化量内訳!BO34</f>
        <v>708</v>
      </c>
      <c r="K34" s="292">
        <f>SUM(H34:J34)</f>
        <v>22381</v>
      </c>
      <c r="L34" s="295">
        <f>IF(D34&lt;&gt;0,K34/D34/366*1000000,"-")</f>
        <v>952.12570220387261</v>
      </c>
      <c r="M34" s="292">
        <f>IF(D34&lt;&gt;0,(ごみ搬入量内訳!BR34+ごみ処理概要!J34)/ごみ処理概要!D34/366*1000000,"-")</f>
        <v>731.07904885275684</v>
      </c>
      <c r="N34" s="292">
        <f>IF(D34&lt;&gt;0,ごみ搬入量内訳!CM34/ごみ処理概要!D34/366*1000000,"-")</f>
        <v>221.04665335111574</v>
      </c>
      <c r="O34" s="292">
        <f>ごみ搬入量内訳!DH34</f>
        <v>0</v>
      </c>
      <c r="P34" s="292">
        <f>ごみ処理量内訳!E34</f>
        <v>17771</v>
      </c>
      <c r="Q34" s="292">
        <f>ごみ処理量内訳!N34</f>
        <v>0</v>
      </c>
      <c r="R34" s="292">
        <f>SUM(S34:Y34)</f>
        <v>2866</v>
      </c>
      <c r="S34" s="292">
        <f>ごみ処理量内訳!G34</f>
        <v>2866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1036</v>
      </c>
      <c r="AA34" s="292">
        <f>SUM(P34,Q34,R34,Z34)</f>
        <v>21673</v>
      </c>
      <c r="AB34" s="297">
        <f>IF(AA34&lt;&gt;0,(Z34+P34+R34)/AA34*100,"-")</f>
        <v>100</v>
      </c>
      <c r="AC34" s="292">
        <f>施設資源化量内訳!Y34</f>
        <v>2292</v>
      </c>
      <c r="AD34" s="292">
        <f>施設資源化量内訳!AT34</f>
        <v>1780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4072</v>
      </c>
      <c r="AK34" s="297">
        <f>IF((AA34+J34)&lt;&gt;0,(Z34+AJ34+J34)/(AA34+J34)*100,"-")</f>
        <v>25.986327688664488</v>
      </c>
      <c r="AL34" s="297">
        <f>IF((AA34+J34)&lt;&gt;0,(資源化量内訳!D34-資源化量内訳!R34-資源化量内訳!T34-資源化量内訳!V34-資源化量内訳!U34)/(AA34+J34)*100,"-")</f>
        <v>25.986327688664488</v>
      </c>
      <c r="AM34" s="292">
        <f>ごみ処理量内訳!AA34</f>
        <v>0</v>
      </c>
      <c r="AN34" s="292">
        <f>ごみ処理量内訳!AB34</f>
        <v>698</v>
      </c>
      <c r="AO34" s="292">
        <f>ごみ処理量内訳!AC34</f>
        <v>0</v>
      </c>
      <c r="AP34" s="292">
        <f>SUM(AM34:AO34)</f>
        <v>698</v>
      </c>
      <c r="AQ34" s="412" t="s">
        <v>761</v>
      </c>
      <c r="AR34" s="413"/>
    </row>
    <row r="35" spans="1:44" s="224" customFormat="1" ht="13.5" customHeight="1">
      <c r="A35" s="290" t="s">
        <v>746</v>
      </c>
      <c r="B35" s="291" t="s">
        <v>816</v>
      </c>
      <c r="C35" s="290" t="s">
        <v>817</v>
      </c>
      <c r="D35" s="292">
        <f>+E35+F35</f>
        <v>69649</v>
      </c>
      <c r="E35" s="292">
        <v>69649</v>
      </c>
      <c r="F35" s="292">
        <v>0</v>
      </c>
      <c r="G35" s="292">
        <v>2411</v>
      </c>
      <c r="H35" s="292">
        <f>SUM(ごみ搬入量内訳!E35,+ごみ搬入量内訳!AD35)</f>
        <v>19411</v>
      </c>
      <c r="I35" s="292">
        <f>ごみ搬入量内訳!BC35</f>
        <v>3856</v>
      </c>
      <c r="J35" s="292">
        <f>資源化量内訳!BO35</f>
        <v>282</v>
      </c>
      <c r="K35" s="292">
        <f>SUM(H35:J35)</f>
        <v>23549</v>
      </c>
      <c r="L35" s="295">
        <f>IF(D35&lt;&gt;0,K35/D35/366*1000000,"-")</f>
        <v>923.79689664811849</v>
      </c>
      <c r="M35" s="292">
        <f>IF(D35&lt;&gt;0,(ごみ搬入量内訳!BR35+ごみ処理概要!J35)/ごみ処理概要!D35/366*1000000,"-")</f>
        <v>765.2736787044671</v>
      </c>
      <c r="N35" s="292">
        <f>IF(D35&lt;&gt;0,ごみ搬入量内訳!CM35/ごみ処理概要!D35/366*1000000,"-")</f>
        <v>158.52321794365142</v>
      </c>
      <c r="O35" s="292">
        <f>ごみ搬入量内訳!DH35</f>
        <v>0</v>
      </c>
      <c r="P35" s="292">
        <f>ごみ処理量内訳!E35</f>
        <v>19476</v>
      </c>
      <c r="Q35" s="292">
        <f>ごみ処理量内訳!N35</f>
        <v>725</v>
      </c>
      <c r="R35" s="292">
        <f>SUM(S35:Y35)</f>
        <v>2811</v>
      </c>
      <c r="S35" s="292">
        <f>ごみ処理量内訳!G35</f>
        <v>0</v>
      </c>
      <c r="T35" s="292">
        <f>ごみ処理量内訳!L35</f>
        <v>2811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23012</v>
      </c>
      <c r="AB35" s="297">
        <f>IF(AA35&lt;&gt;0,(Z35+P35+R35)/AA35*100,"-")</f>
        <v>96.849469841821659</v>
      </c>
      <c r="AC35" s="292">
        <f>施設資源化量内訳!Y35</f>
        <v>1829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2715</v>
      </c>
      <c r="AJ35" s="292">
        <f>SUM(AC35:AI35)</f>
        <v>4544</v>
      </c>
      <c r="AK35" s="297">
        <f>IF((AA35+J35)&lt;&gt;0,(Z35+AJ35+J35)/(AA35+J35)*100,"-")</f>
        <v>20.717781402936378</v>
      </c>
      <c r="AL35" s="297">
        <f>IF((AA35+J35)&lt;&gt;0,(資源化量内訳!D35-資源化量内訳!R35-資源化量内訳!T35-資源化量内訳!V35-資源化量内訳!U35)/(AA35+J35)*100,"-")</f>
        <v>13.179359491714603</v>
      </c>
      <c r="AM35" s="292">
        <f>ごみ処理量内訳!AA35</f>
        <v>725</v>
      </c>
      <c r="AN35" s="292">
        <f>ごみ処理量内訳!AB35</f>
        <v>0</v>
      </c>
      <c r="AO35" s="292">
        <f>ごみ処理量内訳!AC35</f>
        <v>51</v>
      </c>
      <c r="AP35" s="292">
        <f>SUM(AM35:AO35)</f>
        <v>776</v>
      </c>
      <c r="AQ35" s="412" t="s">
        <v>761</v>
      </c>
      <c r="AR35" s="413"/>
    </row>
    <row r="36" spans="1:44" s="224" customFormat="1" ht="13.5" customHeight="1">
      <c r="A36" s="290" t="s">
        <v>746</v>
      </c>
      <c r="B36" s="291" t="s">
        <v>818</v>
      </c>
      <c r="C36" s="290" t="s">
        <v>819</v>
      </c>
      <c r="D36" s="292">
        <f>+E36+F36</f>
        <v>103037</v>
      </c>
      <c r="E36" s="292">
        <v>103037</v>
      </c>
      <c r="F36" s="292">
        <v>0</v>
      </c>
      <c r="G36" s="292">
        <v>2192</v>
      </c>
      <c r="H36" s="292">
        <f>SUM(ごみ搬入量内訳!E36,+ごみ搬入量内訳!AD36)</f>
        <v>30481</v>
      </c>
      <c r="I36" s="292">
        <f>ごみ搬入量内訳!BC36</f>
        <v>1185</v>
      </c>
      <c r="J36" s="292">
        <f>資源化量内訳!BO36</f>
        <v>1688</v>
      </c>
      <c r="K36" s="292">
        <f>SUM(H36:J36)</f>
        <v>33354</v>
      </c>
      <c r="L36" s="295">
        <f>IF(D36&lt;&gt;0,K36/D36/366*1000000,"-")</f>
        <v>884.45070742532891</v>
      </c>
      <c r="M36" s="292">
        <f>IF(D36&lt;&gt;0,(ごみ搬入量内訳!BR36+ごみ処理概要!J36)/ごみ処理概要!D36/366*1000000,"-")</f>
        <v>685.57260267957224</v>
      </c>
      <c r="N36" s="292">
        <f>IF(D36&lt;&gt;0,ごみ搬入量内訳!CM36/ごみ処理概要!D36/366*1000000,"-")</f>
        <v>198.87810474575662</v>
      </c>
      <c r="O36" s="292">
        <f>ごみ搬入量内訳!DH36</f>
        <v>0</v>
      </c>
      <c r="P36" s="292">
        <f>ごみ処理量内訳!E36</f>
        <v>25405</v>
      </c>
      <c r="Q36" s="292">
        <f>ごみ処理量内訳!N36</f>
        <v>0</v>
      </c>
      <c r="R36" s="292">
        <f>SUM(S36:Y36)</f>
        <v>6254</v>
      </c>
      <c r="S36" s="292">
        <f>ごみ処理量内訳!G36</f>
        <v>2049</v>
      </c>
      <c r="T36" s="292">
        <f>ごみ処理量内訳!L36</f>
        <v>4205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7</v>
      </c>
      <c r="AA36" s="292">
        <f>SUM(P36,Q36,R36,Z36)</f>
        <v>31666</v>
      </c>
      <c r="AB36" s="297">
        <f>IF(AA36&lt;&gt;0,(Z36+P36+R36)/AA36*100,"-")</f>
        <v>100</v>
      </c>
      <c r="AC36" s="292">
        <f>施設資源化量内訳!Y36</f>
        <v>21</v>
      </c>
      <c r="AD36" s="292">
        <f>施設資源化量内訳!AT36</f>
        <v>427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3953</v>
      </c>
      <c r="AJ36" s="292">
        <f>SUM(AC36:AI36)</f>
        <v>4401</v>
      </c>
      <c r="AK36" s="297">
        <f>IF((AA36+J36)&lt;&gt;0,(Z36+AJ36+J36)/(AA36+J36)*100,"-")</f>
        <v>18.276668465551356</v>
      </c>
      <c r="AL36" s="297">
        <f>IF((AA36+J36)&lt;&gt;0,(資源化量内訳!D36-資源化量内訳!R36-資源化量内訳!T36-資源化量内訳!V36-資源化量内訳!U36)/(AA36+J36)*100,"-")</f>
        <v>18.213707501349162</v>
      </c>
      <c r="AM36" s="292">
        <f>ごみ処理量内訳!AA36</f>
        <v>0</v>
      </c>
      <c r="AN36" s="292">
        <f>ごみ処理量内訳!AB36</f>
        <v>3236</v>
      </c>
      <c r="AO36" s="292">
        <f>ごみ処理量内訳!AC36</f>
        <v>301</v>
      </c>
      <c r="AP36" s="292">
        <f>SUM(AM36:AO36)</f>
        <v>3537</v>
      </c>
      <c r="AQ36" s="412" t="s">
        <v>761</v>
      </c>
      <c r="AR36" s="413"/>
    </row>
    <row r="37" spans="1:44" s="224" customFormat="1" ht="13.5" customHeight="1">
      <c r="A37" s="290" t="s">
        <v>746</v>
      </c>
      <c r="B37" s="291" t="s">
        <v>820</v>
      </c>
      <c r="C37" s="290" t="s">
        <v>821</v>
      </c>
      <c r="D37" s="292">
        <f>+E37+F37</f>
        <v>63329</v>
      </c>
      <c r="E37" s="292">
        <v>63329</v>
      </c>
      <c r="F37" s="292">
        <v>0</v>
      </c>
      <c r="G37" s="292">
        <v>1237</v>
      </c>
      <c r="H37" s="292">
        <f>SUM(ごみ搬入量内訳!E37,+ごみ搬入量内訳!AD37)</f>
        <v>17917</v>
      </c>
      <c r="I37" s="292">
        <f>ごみ搬入量内訳!BC37</f>
        <v>1194</v>
      </c>
      <c r="J37" s="292">
        <f>資源化量内訳!BO37</f>
        <v>532</v>
      </c>
      <c r="K37" s="292">
        <f>SUM(H37:J37)</f>
        <v>19643</v>
      </c>
      <c r="L37" s="295">
        <f>IF(D37&lt;&gt;0,K37/D37/366*1000000,"-")</f>
        <v>847.46954644955429</v>
      </c>
      <c r="M37" s="292">
        <f>IF(D37&lt;&gt;0,(ごみ搬入量内訳!BR37+ごみ処理概要!J37)/ごみ処理概要!D37/366*1000000,"-")</f>
        <v>632.48503542994786</v>
      </c>
      <c r="N37" s="292">
        <f>IF(D37&lt;&gt;0,ごみ搬入量内訳!CM37/ごみ処理概要!D37/366*1000000,"-")</f>
        <v>214.98451101960646</v>
      </c>
      <c r="O37" s="292">
        <f>ごみ搬入量内訳!DH37</f>
        <v>0</v>
      </c>
      <c r="P37" s="292">
        <f>ごみ処理量内訳!E37</f>
        <v>15567</v>
      </c>
      <c r="Q37" s="292">
        <f>ごみ処理量内訳!N37</f>
        <v>0</v>
      </c>
      <c r="R37" s="292">
        <f>SUM(S37:Y37)</f>
        <v>3527</v>
      </c>
      <c r="S37" s="292">
        <f>ごみ処理量内訳!G37</f>
        <v>1017</v>
      </c>
      <c r="T37" s="292">
        <f>ごみ処理量内訳!L37</f>
        <v>2462</v>
      </c>
      <c r="U37" s="292">
        <f>ごみ処理量内訳!H37</f>
        <v>15</v>
      </c>
      <c r="V37" s="292">
        <f>ごみ処理量内訳!I37</f>
        <v>33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19094</v>
      </c>
      <c r="AB37" s="297">
        <f>IF(AA37&lt;&gt;0,(Z37+P37+R37)/AA37*100,"-")</f>
        <v>100</v>
      </c>
      <c r="AC37" s="292">
        <f>施設資源化量内訳!Y37</f>
        <v>13</v>
      </c>
      <c r="AD37" s="292">
        <f>施設資源化量内訳!AT37</f>
        <v>257</v>
      </c>
      <c r="AE37" s="292">
        <f>施設資源化量内訳!BO37</f>
        <v>15</v>
      </c>
      <c r="AF37" s="292">
        <f>施設資源化量内訳!CJ37</f>
        <v>33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2462</v>
      </c>
      <c r="AJ37" s="292">
        <f>SUM(AC37:AI37)</f>
        <v>2780</v>
      </c>
      <c r="AK37" s="297">
        <f>IF((AA37+J37)&lt;&gt;0,(Z37+AJ37+J37)/(AA37+J37)*100,"-")</f>
        <v>16.875573219199023</v>
      </c>
      <c r="AL37" s="297">
        <f>IF((AA37+J37)&lt;&gt;0,(資源化量内訳!D37-資源化量内訳!R37-資源化量内訳!T37-資源化量内訳!V37-資源化量内訳!U37)/(AA37+J37)*100,"-")</f>
        <v>16.809334556200959</v>
      </c>
      <c r="AM37" s="292">
        <f>ごみ処理量内訳!AA37</f>
        <v>0</v>
      </c>
      <c r="AN37" s="292">
        <f>ごみ処理量内訳!AB37</f>
        <v>1966</v>
      </c>
      <c r="AO37" s="292">
        <f>ごみ処理量内訳!AC37</f>
        <v>150</v>
      </c>
      <c r="AP37" s="292">
        <f>SUM(AM37:AO37)</f>
        <v>2116</v>
      </c>
      <c r="AQ37" s="412" t="s">
        <v>761</v>
      </c>
      <c r="AR37" s="413"/>
    </row>
    <row r="38" spans="1:44" s="224" customFormat="1" ht="13.5" customHeight="1">
      <c r="A38" s="290" t="s">
        <v>746</v>
      </c>
      <c r="B38" s="291" t="s">
        <v>822</v>
      </c>
      <c r="C38" s="290" t="s">
        <v>823</v>
      </c>
      <c r="D38" s="292">
        <f>+E38+F38</f>
        <v>50140</v>
      </c>
      <c r="E38" s="292">
        <v>50140</v>
      </c>
      <c r="F38" s="292">
        <v>0</v>
      </c>
      <c r="G38" s="292">
        <v>2604</v>
      </c>
      <c r="H38" s="292">
        <f>SUM(ごみ搬入量内訳!E38,+ごみ搬入量内訳!AD38)</f>
        <v>15190</v>
      </c>
      <c r="I38" s="292">
        <f>ごみ搬入量内訳!BC38</f>
        <v>2960</v>
      </c>
      <c r="J38" s="292">
        <f>資源化量内訳!BO38</f>
        <v>563</v>
      </c>
      <c r="K38" s="292">
        <f>SUM(H38:J38)</f>
        <v>18713</v>
      </c>
      <c r="L38" s="295">
        <f>IF(D38&lt;&gt;0,K38/D38/366*1000000,"-")</f>
        <v>1019.7131093048755</v>
      </c>
      <c r="M38" s="292">
        <f>IF(D38&lt;&gt;0,(ごみ搬入量内訳!BR38+ごみ処理概要!J38)/ごみ処理概要!D38/366*1000000,"-")</f>
        <v>731.83065558512669</v>
      </c>
      <c r="N38" s="292">
        <f>IF(D38&lt;&gt;0,ごみ搬入量内訳!CM38/ごみ処理概要!D38/366*1000000,"-")</f>
        <v>287.88245371974864</v>
      </c>
      <c r="O38" s="292">
        <f>ごみ搬入量内訳!DH38</f>
        <v>0</v>
      </c>
      <c r="P38" s="292">
        <f>ごみ処理量内訳!E38</f>
        <v>14937</v>
      </c>
      <c r="Q38" s="292">
        <f>ごみ処理量内訳!N38</f>
        <v>0</v>
      </c>
      <c r="R38" s="292">
        <f>SUM(S38:Y38)</f>
        <v>3213</v>
      </c>
      <c r="S38" s="292">
        <f>ごみ処理量内訳!G38</f>
        <v>1191</v>
      </c>
      <c r="T38" s="292">
        <f>ごみ処理量内訳!L38</f>
        <v>1961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61</v>
      </c>
      <c r="Y38" s="292">
        <f>ごみ処理量内訳!M38</f>
        <v>0</v>
      </c>
      <c r="Z38" s="292">
        <f>資源化量内訳!Y38</f>
        <v>0</v>
      </c>
      <c r="AA38" s="292">
        <f>SUM(P38,Q38,R38,Z38)</f>
        <v>18150</v>
      </c>
      <c r="AB38" s="297">
        <f>IF(AA38&lt;&gt;0,(Z38+P38+R38)/AA38*100,"-")</f>
        <v>100</v>
      </c>
      <c r="AC38" s="292">
        <f>施設資源化量内訳!Y38</f>
        <v>674</v>
      </c>
      <c r="AD38" s="292">
        <f>施設資源化量内訳!AT38</f>
        <v>1191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61</v>
      </c>
      <c r="AI38" s="292">
        <f>施設資源化量内訳!EU38</f>
        <v>1961</v>
      </c>
      <c r="AJ38" s="292">
        <f>SUM(AC38:AI38)</f>
        <v>3887</v>
      </c>
      <c r="AK38" s="297">
        <f>IF((AA38+J38)&lt;&gt;0,(Z38+AJ38+J38)/(AA38+J38)*100,"-")</f>
        <v>23.780259712499333</v>
      </c>
      <c r="AL38" s="297">
        <f>IF((AA38+J38)&lt;&gt;0,(資源化量内訳!D38-資源化量内訳!R38-資源化量内訳!T38-資源化量内訳!V38-資源化量内訳!U38)/(AA38+J38)*100,"-")</f>
        <v>23.454283118687545</v>
      </c>
      <c r="AM38" s="292">
        <f>ごみ処理量内訳!AA38</f>
        <v>0</v>
      </c>
      <c r="AN38" s="292">
        <f>ごみ処理量内訳!AB38</f>
        <v>798</v>
      </c>
      <c r="AO38" s="292">
        <f>ごみ処理量内訳!AC38</f>
        <v>0</v>
      </c>
      <c r="AP38" s="292">
        <f>SUM(AM38:AO38)</f>
        <v>798</v>
      </c>
      <c r="AQ38" s="412" t="s">
        <v>761</v>
      </c>
      <c r="AR38" s="413"/>
    </row>
    <row r="39" spans="1:44" s="224" customFormat="1" ht="13.5" customHeight="1">
      <c r="A39" s="290" t="s">
        <v>746</v>
      </c>
      <c r="B39" s="291" t="s">
        <v>824</v>
      </c>
      <c r="C39" s="290" t="s">
        <v>825</v>
      </c>
      <c r="D39" s="292">
        <f>+E39+F39</f>
        <v>37866</v>
      </c>
      <c r="E39" s="292">
        <v>37866</v>
      </c>
      <c r="F39" s="292">
        <v>0</v>
      </c>
      <c r="G39" s="292">
        <v>401</v>
      </c>
      <c r="H39" s="292">
        <f>SUM(ごみ搬入量内訳!E39,+ごみ搬入量内訳!AD39)</f>
        <v>11217</v>
      </c>
      <c r="I39" s="292">
        <f>ごみ搬入量内訳!BC39</f>
        <v>5489</v>
      </c>
      <c r="J39" s="292">
        <f>資源化量内訳!BO39</f>
        <v>0</v>
      </c>
      <c r="K39" s="292">
        <f>SUM(H39:J39)</f>
        <v>16706</v>
      </c>
      <c r="L39" s="295">
        <f>IF(D39&lt;&gt;0,K39/D39/366*1000000,"-")</f>
        <v>1205.4299039552475</v>
      </c>
      <c r="M39" s="292">
        <f>IF(D39&lt;&gt;0,(ごみ搬入量内訳!BR39+ごみ処理概要!J39)/ごみ処理概要!D39/366*1000000,"-")</f>
        <v>867.09273050581874</v>
      </c>
      <c r="N39" s="292">
        <f>IF(D39&lt;&gt;0,ごみ搬入量内訳!CM39/ごみ処理概要!D39/366*1000000,"-")</f>
        <v>338.33717344942869</v>
      </c>
      <c r="O39" s="292">
        <f>ごみ搬入量内訳!DH39</f>
        <v>0</v>
      </c>
      <c r="P39" s="292">
        <f>ごみ処理量内訳!E39</f>
        <v>12798</v>
      </c>
      <c r="Q39" s="292">
        <f>ごみ処理量内訳!N39</f>
        <v>238</v>
      </c>
      <c r="R39" s="292">
        <f>SUM(S39:Y39)</f>
        <v>2666</v>
      </c>
      <c r="S39" s="292">
        <f>ごみ処理量内訳!G39</f>
        <v>19</v>
      </c>
      <c r="T39" s="292">
        <f>ごみ処理量内訳!L39</f>
        <v>2560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87</v>
      </c>
      <c r="Z39" s="292">
        <f>資源化量内訳!Y39</f>
        <v>1351</v>
      </c>
      <c r="AA39" s="292">
        <f>SUM(P39,Q39,R39,Z39)</f>
        <v>17053</v>
      </c>
      <c r="AB39" s="297">
        <f>IF(AA39&lt;&gt;0,(Z39+P39+R39)/AA39*100,"-")</f>
        <v>98.604351140561775</v>
      </c>
      <c r="AC39" s="292">
        <f>施設資源化量内訳!Y39</f>
        <v>140</v>
      </c>
      <c r="AD39" s="292">
        <f>施設資源化量内訳!AT39</f>
        <v>17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1698</v>
      </c>
      <c r="AJ39" s="292">
        <f>SUM(AC39:AI39)</f>
        <v>1855</v>
      </c>
      <c r="AK39" s="297">
        <f>IF((AA39+J39)&lt;&gt;0,(Z39+AJ39+J39)/(AA39+J39)*100,"-")</f>
        <v>18.800211106550165</v>
      </c>
      <c r="AL39" s="297">
        <f>IF((AA39+J39)&lt;&gt;0,(資源化量内訳!D39-資源化量内訳!R39-資源化量内訳!T39-資源化量内訳!V39-資源化量内訳!U39)/(AA39+J39)*100,"-")</f>
        <v>17.979241189233566</v>
      </c>
      <c r="AM39" s="292">
        <f>ごみ処理量内訳!AA39</f>
        <v>238</v>
      </c>
      <c r="AN39" s="292">
        <f>ごみ処理量内訳!AB39</f>
        <v>1744</v>
      </c>
      <c r="AO39" s="292">
        <f>ごみ処理量内訳!AC39</f>
        <v>186</v>
      </c>
      <c r="AP39" s="292">
        <f>SUM(AM39:AO39)</f>
        <v>2168</v>
      </c>
      <c r="AQ39" s="412" t="s">
        <v>761</v>
      </c>
      <c r="AR39" s="413"/>
    </row>
    <row r="40" spans="1:44" s="224" customFormat="1" ht="13.5" customHeight="1">
      <c r="A40" s="290" t="s">
        <v>746</v>
      </c>
      <c r="B40" s="291" t="s">
        <v>826</v>
      </c>
      <c r="C40" s="290" t="s">
        <v>827</v>
      </c>
      <c r="D40" s="292">
        <f>+E40+F40</f>
        <v>36251</v>
      </c>
      <c r="E40" s="292">
        <v>36251</v>
      </c>
      <c r="F40" s="292">
        <v>0</v>
      </c>
      <c r="G40" s="292">
        <v>530</v>
      </c>
      <c r="H40" s="292">
        <f>SUM(ごみ搬入量内訳!E40,+ごみ搬入量内訳!AD40)</f>
        <v>6629</v>
      </c>
      <c r="I40" s="292">
        <f>ごみ搬入量内訳!BC40</f>
        <v>2718</v>
      </c>
      <c r="J40" s="292">
        <f>資源化量内訳!BO40</f>
        <v>198</v>
      </c>
      <c r="K40" s="292">
        <f>SUM(H40:J40)</f>
        <v>9545</v>
      </c>
      <c r="L40" s="295">
        <f>IF(D40&lt;&gt;0,K40/D40/366*1000000,"-")</f>
        <v>719.4073259407354</v>
      </c>
      <c r="M40" s="292">
        <f>IF(D40&lt;&gt;0,(ごみ搬入量内訳!BR40+ごみ処理概要!J40)/ごみ処理概要!D40/366*1000000,"-")</f>
        <v>518.47071714471633</v>
      </c>
      <c r="N40" s="292">
        <f>IF(D40&lt;&gt;0,ごみ搬入量内訳!CM40/ごみ処理概要!D40/366*1000000,"-")</f>
        <v>200.9366087960189</v>
      </c>
      <c r="O40" s="292">
        <f>ごみ搬入量内訳!DH40</f>
        <v>0</v>
      </c>
      <c r="P40" s="292">
        <f>ごみ処理量内訳!E40</f>
        <v>7097</v>
      </c>
      <c r="Q40" s="292">
        <f>ごみ処理量内訳!N40</f>
        <v>90</v>
      </c>
      <c r="R40" s="292">
        <f>SUM(S40:Y40)</f>
        <v>2076</v>
      </c>
      <c r="S40" s="292">
        <f>ごみ処理量内訳!G40</f>
        <v>1016</v>
      </c>
      <c r="T40" s="292">
        <f>ごみ処理量内訳!L40</f>
        <v>1060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84</v>
      </c>
      <c r="AA40" s="292">
        <f>SUM(P40,Q40,R40,Z40)</f>
        <v>9347</v>
      </c>
      <c r="AB40" s="297">
        <f>IF(AA40&lt;&gt;0,(Z40+P40+R40)/AA40*100,"-")</f>
        <v>99.037124210976785</v>
      </c>
      <c r="AC40" s="292">
        <f>施設資源化量内訳!Y40</f>
        <v>537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832</v>
      </c>
      <c r="AJ40" s="292">
        <f>SUM(AC40:AI40)</f>
        <v>1369</v>
      </c>
      <c r="AK40" s="297">
        <f>IF((AA40+J40)&lt;&gt;0,(Z40+AJ40+J40)/(AA40+J40)*100,"-")</f>
        <v>17.297014143530646</v>
      </c>
      <c r="AL40" s="297">
        <f>IF((AA40+J40)&lt;&gt;0,(資源化量内訳!D40-資源化量内訳!R40-資源化量内訳!T40-資源化量内訳!V40-資源化量内訳!U40)/(AA40+J40)*100,"-")</f>
        <v>11.671031953902567</v>
      </c>
      <c r="AM40" s="292">
        <f>ごみ処理量内訳!AA40</f>
        <v>90</v>
      </c>
      <c r="AN40" s="292">
        <f>ごみ処理量内訳!AB40</f>
        <v>246</v>
      </c>
      <c r="AO40" s="292">
        <f>ごみ処理量内訳!AC40</f>
        <v>167</v>
      </c>
      <c r="AP40" s="292">
        <f>SUM(AM40:AO40)</f>
        <v>503</v>
      </c>
      <c r="AQ40" s="412" t="s">
        <v>761</v>
      </c>
      <c r="AR40" s="413"/>
    </row>
    <row r="41" spans="1:44" s="224" customFormat="1" ht="13.5" customHeight="1">
      <c r="A41" s="290" t="s">
        <v>746</v>
      </c>
      <c r="B41" s="291" t="s">
        <v>828</v>
      </c>
      <c r="C41" s="290" t="s">
        <v>829</v>
      </c>
      <c r="D41" s="292">
        <f>+E41+F41</f>
        <v>75810</v>
      </c>
      <c r="E41" s="292">
        <v>75810</v>
      </c>
      <c r="F41" s="292">
        <v>0</v>
      </c>
      <c r="G41" s="292">
        <v>1104</v>
      </c>
      <c r="H41" s="292">
        <f>SUM(ごみ搬入量内訳!E41,+ごみ搬入量内訳!AD41)</f>
        <v>22995</v>
      </c>
      <c r="I41" s="292">
        <f>ごみ搬入量内訳!BC41</f>
        <v>6079</v>
      </c>
      <c r="J41" s="292">
        <f>資源化量内訳!BO41</f>
        <v>819</v>
      </c>
      <c r="K41" s="292">
        <f>SUM(H41:J41)</f>
        <v>29893</v>
      </c>
      <c r="L41" s="295">
        <f>IF(D41&lt;&gt;0,K41/D41/366*1000000,"-")</f>
        <v>1077.3626617593741</v>
      </c>
      <c r="M41" s="292">
        <f>IF(D41&lt;&gt;0,(ごみ搬入量内訳!BR41+ごみ処理概要!J41)/ごみ処理概要!D41/366*1000000,"-")</f>
        <v>822.48330057239741</v>
      </c>
      <c r="N41" s="292">
        <f>IF(D41&lt;&gt;0,ごみ搬入量内訳!CM41/ごみ処理概要!D41/366*1000000,"-")</f>
        <v>254.87936118697661</v>
      </c>
      <c r="O41" s="292">
        <f>ごみ搬入量内訳!DH41</f>
        <v>0</v>
      </c>
      <c r="P41" s="292">
        <f>ごみ処理量内訳!E41</f>
        <v>21711</v>
      </c>
      <c r="Q41" s="292">
        <f>ごみ処理量内訳!N41</f>
        <v>0</v>
      </c>
      <c r="R41" s="292">
        <f>SUM(S41:Y41)</f>
        <v>2616</v>
      </c>
      <c r="S41" s="292">
        <f>ごみ処理量内訳!G41</f>
        <v>2107</v>
      </c>
      <c r="T41" s="292">
        <f>ごみ処理量内訳!L41</f>
        <v>509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3683</v>
      </c>
      <c r="AA41" s="292">
        <f>SUM(P41,Q41,R41,Z41)</f>
        <v>28010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1646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509</v>
      </c>
      <c r="AJ41" s="292">
        <f>SUM(AC41:AI41)</f>
        <v>2155</v>
      </c>
      <c r="AK41" s="297">
        <f>IF((AA41+J41)&lt;&gt;0,(Z41+AJ41+J41)/(AA41+J41)*100,"-")</f>
        <v>23.091331645218357</v>
      </c>
      <c r="AL41" s="297">
        <f>IF((AA41+J41)&lt;&gt;0,(資源化量内訳!D41-資源化量内訳!R41-資源化量内訳!T41-資源化量内訳!V41-資源化量内訳!U41)/(AA41+J41)*100,"-")</f>
        <v>23.091331645218357</v>
      </c>
      <c r="AM41" s="292">
        <f>ごみ処理量内訳!AA41</f>
        <v>0</v>
      </c>
      <c r="AN41" s="292">
        <f>ごみ処理量内訳!AB41</f>
        <v>2659</v>
      </c>
      <c r="AO41" s="292">
        <f>ごみ処理量内訳!AC41</f>
        <v>461</v>
      </c>
      <c r="AP41" s="292">
        <f>SUM(AM41:AO41)</f>
        <v>3120</v>
      </c>
      <c r="AQ41" s="412" t="s">
        <v>761</v>
      </c>
      <c r="AR41" s="413"/>
    </row>
    <row r="42" spans="1:44" s="224" customFormat="1" ht="13.5" customHeight="1">
      <c r="A42" s="290" t="s">
        <v>746</v>
      </c>
      <c r="B42" s="291" t="s">
        <v>830</v>
      </c>
      <c r="C42" s="290" t="s">
        <v>831</v>
      </c>
      <c r="D42" s="292">
        <f>+E42+F42</f>
        <v>51341</v>
      </c>
      <c r="E42" s="292">
        <v>51341</v>
      </c>
      <c r="F42" s="292">
        <v>0</v>
      </c>
      <c r="G42" s="292">
        <v>1165</v>
      </c>
      <c r="H42" s="292">
        <f>SUM(ごみ搬入量内訳!E42,+ごみ搬入量内訳!AD42)</f>
        <v>13157</v>
      </c>
      <c r="I42" s="292">
        <f>ごみ搬入量内訳!BC42</f>
        <v>1112</v>
      </c>
      <c r="J42" s="292">
        <f>資源化量内訳!BO42</f>
        <v>398</v>
      </c>
      <c r="K42" s="292">
        <f>SUM(H42:J42)</f>
        <v>14667</v>
      </c>
      <c r="L42" s="295">
        <f>IF(D42&lt;&gt;0,K42/D42/366*1000000,"-")</f>
        <v>780.54129237457948</v>
      </c>
      <c r="M42" s="292">
        <f>IF(D42&lt;&gt;0,(ごみ搬入量内訳!BR42+ごみ処理概要!J42)/ごみ処理概要!D42/366*1000000,"-")</f>
        <v>600.66609170463471</v>
      </c>
      <c r="N42" s="292">
        <f>IF(D42&lt;&gt;0,ごみ搬入量内訳!CM42/ごみ処理概要!D42/366*1000000,"-")</f>
        <v>179.87520066994463</v>
      </c>
      <c r="O42" s="292">
        <f>ごみ搬入量内訳!DH42</f>
        <v>0</v>
      </c>
      <c r="P42" s="292">
        <f>ごみ処理量内訳!E42</f>
        <v>12428</v>
      </c>
      <c r="Q42" s="292">
        <f>ごみ処理量内訳!N42</f>
        <v>0</v>
      </c>
      <c r="R42" s="292">
        <f>SUM(S42:Y42)</f>
        <v>1577</v>
      </c>
      <c r="S42" s="292">
        <f>ごみ処理量内訳!G42</f>
        <v>433</v>
      </c>
      <c r="T42" s="292">
        <f>ごみ処理量内訳!L42</f>
        <v>1144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345</v>
      </c>
      <c r="AA42" s="292">
        <f>SUM(P42,Q42,R42,Z42)</f>
        <v>14350</v>
      </c>
      <c r="AB42" s="297">
        <f>IF(AA42&lt;&gt;0,(Z42+P42+R42)/AA42*100,"-")</f>
        <v>100</v>
      </c>
      <c r="AC42" s="292">
        <f>施設資源化量内訳!Y42</f>
        <v>693</v>
      </c>
      <c r="AD42" s="292">
        <f>施設資源化量内訳!AT42</f>
        <v>108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900</v>
      </c>
      <c r="AJ42" s="292">
        <f>SUM(AC42:AI42)</f>
        <v>1701</v>
      </c>
      <c r="AK42" s="297">
        <f>IF((AA42+J42)&lt;&gt;0,(Z42+AJ42+J42)/(AA42+J42)*100,"-")</f>
        <v>16.571738540819094</v>
      </c>
      <c r="AL42" s="297">
        <f>IF((AA42+J42)&lt;&gt;0,(資源化量内訳!D42-資源化量内訳!R42-資源化量内訳!T42-資源化量内訳!V42-資源化量内訳!U42)/(AA42+J42)*100,"-")</f>
        <v>16.571738540819094</v>
      </c>
      <c r="AM42" s="292">
        <f>ごみ処理量内訳!AA42</f>
        <v>0</v>
      </c>
      <c r="AN42" s="292">
        <f>ごみ処理量内訳!AB42</f>
        <v>774</v>
      </c>
      <c r="AO42" s="292">
        <f>ごみ処理量内訳!AC42</f>
        <v>129</v>
      </c>
      <c r="AP42" s="292">
        <f>SUM(AM42:AO42)</f>
        <v>903</v>
      </c>
      <c r="AQ42" s="412" t="s">
        <v>761</v>
      </c>
      <c r="AR42" s="413"/>
    </row>
    <row r="43" spans="1:44" s="224" customFormat="1" ht="13.5" customHeight="1">
      <c r="A43" s="290" t="s">
        <v>746</v>
      </c>
      <c r="B43" s="291" t="s">
        <v>832</v>
      </c>
      <c r="C43" s="290" t="s">
        <v>833</v>
      </c>
      <c r="D43" s="292">
        <f>+E43+F43</f>
        <v>37795</v>
      </c>
      <c r="E43" s="292">
        <v>37795</v>
      </c>
      <c r="F43" s="292">
        <v>0</v>
      </c>
      <c r="G43" s="292">
        <v>589</v>
      </c>
      <c r="H43" s="292">
        <f>SUM(ごみ搬入量内訳!E43,+ごみ搬入量内訳!AD43)</f>
        <v>10484</v>
      </c>
      <c r="I43" s="292">
        <f>ごみ搬入量内訳!BC43</f>
        <v>1691</v>
      </c>
      <c r="J43" s="292">
        <f>資源化量内訳!BO43</f>
        <v>0</v>
      </c>
      <c r="K43" s="292">
        <f>SUM(H43:J43)</f>
        <v>12175</v>
      </c>
      <c r="L43" s="295">
        <f>IF(D43&lt;&gt;0,K43/D43/366*1000000,"-")</f>
        <v>880.14359895235793</v>
      </c>
      <c r="M43" s="292">
        <f>IF(D43&lt;&gt;0,(ごみ搬入量内訳!BR43+ごみ処理概要!J43)/ごみ処理概要!D43/366*1000000,"-")</f>
        <v>692.98205663715021</v>
      </c>
      <c r="N43" s="292">
        <f>IF(D43&lt;&gt;0,ごみ搬入量内訳!CM43/ごみ処理概要!D43/366*1000000,"-")</f>
        <v>187.16154231520778</v>
      </c>
      <c r="O43" s="292">
        <f>ごみ搬入量内訳!DH43</f>
        <v>0</v>
      </c>
      <c r="P43" s="292">
        <f>ごみ処理量内訳!E43</f>
        <v>10640</v>
      </c>
      <c r="Q43" s="292">
        <f>ごみ処理量内訳!N43</f>
        <v>0</v>
      </c>
      <c r="R43" s="292">
        <f>SUM(S43:Y43)</f>
        <v>858</v>
      </c>
      <c r="S43" s="292">
        <f>ごみ処理量内訳!G43</f>
        <v>92</v>
      </c>
      <c r="T43" s="292">
        <f>ごみ処理量内訳!L43</f>
        <v>283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483</v>
      </c>
      <c r="Z43" s="292">
        <f>資源化量内訳!Y43</f>
        <v>686</v>
      </c>
      <c r="AA43" s="292">
        <f>SUM(P43,Q43,R43,Z43)</f>
        <v>12184</v>
      </c>
      <c r="AB43" s="297">
        <f>IF(AA43&lt;&gt;0,(Z43+P43+R43)/AA43*100,"-")</f>
        <v>100</v>
      </c>
      <c r="AC43" s="292">
        <f>施設資源化量内訳!Y43</f>
        <v>1951</v>
      </c>
      <c r="AD43" s="292">
        <f>施設資源化量内訳!AT43</f>
        <v>92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280</v>
      </c>
      <c r="AJ43" s="292">
        <f>SUM(AC43:AI43)</f>
        <v>2323</v>
      </c>
      <c r="AK43" s="297">
        <f>IF((AA43+J43)&lt;&gt;0,(Z43+AJ43+J43)/(AA43+J43)*100,"-")</f>
        <v>24.696323046618517</v>
      </c>
      <c r="AL43" s="297">
        <f>IF((AA43+J43)&lt;&gt;0,(資源化量内訳!D43-資源化量内訳!R43-資源化量内訳!T43-資源化量内訳!V43-資源化量内訳!U43)/(AA43+J43)*100,"-")</f>
        <v>24.696323046618517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391</v>
      </c>
      <c r="AP43" s="292">
        <f>SUM(AM43:AO43)</f>
        <v>391</v>
      </c>
      <c r="AQ43" s="412" t="s">
        <v>761</v>
      </c>
      <c r="AR43" s="413"/>
    </row>
    <row r="44" spans="1:44" s="224" customFormat="1" ht="13.5" customHeight="1">
      <c r="A44" s="290" t="s">
        <v>746</v>
      </c>
      <c r="B44" s="291" t="s">
        <v>834</v>
      </c>
      <c r="C44" s="290" t="s">
        <v>835</v>
      </c>
      <c r="D44" s="292">
        <f>+E44+F44</f>
        <v>49226</v>
      </c>
      <c r="E44" s="292">
        <v>49226</v>
      </c>
      <c r="F44" s="292">
        <v>0</v>
      </c>
      <c r="G44" s="292">
        <v>610</v>
      </c>
      <c r="H44" s="292">
        <f>SUM(ごみ搬入量内訳!E44,+ごみ搬入量内訳!AD44)</f>
        <v>15289</v>
      </c>
      <c r="I44" s="292">
        <f>ごみ搬入量内訳!BC44</f>
        <v>436</v>
      </c>
      <c r="J44" s="292">
        <f>資源化量内訳!BO44</f>
        <v>625</v>
      </c>
      <c r="K44" s="292">
        <f>SUM(H44:J44)</f>
        <v>16350</v>
      </c>
      <c r="L44" s="295">
        <f>IF(D44&lt;&gt;0,K44/D44/366*1000000,"-")</f>
        <v>907.49057708408122</v>
      </c>
      <c r="M44" s="292">
        <f>IF(D44&lt;&gt;0,(ごみ搬入量内訳!BR44+ごみ処理概要!J44)/ごみ処理概要!D44/366*1000000,"-")</f>
        <v>805.64071720950699</v>
      </c>
      <c r="N44" s="292">
        <f>IF(D44&lt;&gt;0,ごみ搬入量内訳!CM44/ごみ処理概要!D44/366*1000000,"-")</f>
        <v>101.84985987457426</v>
      </c>
      <c r="O44" s="292">
        <f>ごみ搬入量内訳!DH44</f>
        <v>0</v>
      </c>
      <c r="P44" s="292">
        <f>ごみ処理量内訳!E44</f>
        <v>13681</v>
      </c>
      <c r="Q44" s="292">
        <f>ごみ処理量内訳!N44</f>
        <v>0</v>
      </c>
      <c r="R44" s="292">
        <f>SUM(S44:Y44)</f>
        <v>1265</v>
      </c>
      <c r="S44" s="292">
        <f>ごみ処理量内訳!G44</f>
        <v>780</v>
      </c>
      <c r="T44" s="292">
        <f>ごみ処理量内訳!L44</f>
        <v>485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779</v>
      </c>
      <c r="AA44" s="292">
        <f>SUM(P44,Q44,R44,Z44)</f>
        <v>15725</v>
      </c>
      <c r="AB44" s="297">
        <f>IF(AA44&lt;&gt;0,(Z44+P44+R44)/AA44*100,"-")</f>
        <v>100</v>
      </c>
      <c r="AC44" s="292">
        <f>施設資源化量内訳!Y44</f>
        <v>1787</v>
      </c>
      <c r="AD44" s="292">
        <f>施設資源化量内訳!AT44</f>
        <v>194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230</v>
      </c>
      <c r="AJ44" s="292">
        <f>SUM(AC44:AI44)</f>
        <v>2211</v>
      </c>
      <c r="AK44" s="297">
        <f>IF((AA44+J44)&lt;&gt;0,(Z44+AJ44+J44)/(AA44+J44)*100,"-")</f>
        <v>22.110091743119266</v>
      </c>
      <c r="AL44" s="297">
        <f>IF((AA44+J44)&lt;&gt;0,(資源化量内訳!D44-資源化量内訳!R44-資源化量内訳!T44-資源化量内訳!V44-資源化量内訳!U44)/(AA44+J44)*100,"-")</f>
        <v>22.110091743119266</v>
      </c>
      <c r="AM44" s="292">
        <f>ごみ処理量内訳!AA44</f>
        <v>0</v>
      </c>
      <c r="AN44" s="292">
        <f>ごみ処理量内訳!AB44</f>
        <v>56</v>
      </c>
      <c r="AO44" s="292">
        <f>ごみ処理量内訳!AC44</f>
        <v>247</v>
      </c>
      <c r="AP44" s="292">
        <f>SUM(AM44:AO44)</f>
        <v>303</v>
      </c>
      <c r="AQ44" s="412" t="s">
        <v>761</v>
      </c>
      <c r="AR44" s="413"/>
    </row>
    <row r="45" spans="1:44" s="224" customFormat="1" ht="13.5" customHeight="1">
      <c r="A45" s="290" t="s">
        <v>746</v>
      </c>
      <c r="B45" s="291" t="s">
        <v>836</v>
      </c>
      <c r="C45" s="290" t="s">
        <v>837</v>
      </c>
      <c r="D45" s="292">
        <f>+E45+F45</f>
        <v>20741</v>
      </c>
      <c r="E45" s="292">
        <v>20741</v>
      </c>
      <c r="F45" s="292">
        <v>0</v>
      </c>
      <c r="G45" s="292">
        <v>533</v>
      </c>
      <c r="H45" s="292">
        <f>SUM(ごみ搬入量内訳!E45,+ごみ搬入量内訳!AD45)</f>
        <v>7066</v>
      </c>
      <c r="I45" s="292">
        <f>ごみ搬入量内訳!BC45</f>
        <v>387</v>
      </c>
      <c r="J45" s="292">
        <f>資源化量内訳!BO45</f>
        <v>395</v>
      </c>
      <c r="K45" s="292">
        <f>SUM(H45:J45)</f>
        <v>7848</v>
      </c>
      <c r="L45" s="295">
        <f>IF(D45&lt;&gt;0,K45/D45/366*1000000,"-")</f>
        <v>1033.8278265666879</v>
      </c>
      <c r="M45" s="292">
        <f>IF(D45&lt;&gt;0,(ごみ搬入量内訳!BR45+ごみ処理概要!J45)/ごみ処理概要!D45/366*1000000,"-")</f>
        <v>778.79588566032851</v>
      </c>
      <c r="N45" s="292">
        <f>IF(D45&lt;&gt;0,ごみ搬入量内訳!CM45/ごみ処理概要!D45/366*1000000,"-")</f>
        <v>255.0319409063593</v>
      </c>
      <c r="O45" s="292">
        <f>ごみ搬入量内訳!DH45</f>
        <v>0</v>
      </c>
      <c r="P45" s="292">
        <f>ごみ処理量内訳!E45</f>
        <v>6131</v>
      </c>
      <c r="Q45" s="292">
        <f>ごみ処理量内訳!N45</f>
        <v>0</v>
      </c>
      <c r="R45" s="292">
        <f>SUM(S45:Y45)</f>
        <v>1340</v>
      </c>
      <c r="S45" s="292">
        <f>ごみ処理量内訳!G45</f>
        <v>1316</v>
      </c>
      <c r="T45" s="292">
        <f>ごみ処理量内訳!L45</f>
        <v>23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1</v>
      </c>
      <c r="Z45" s="292">
        <f>資源化量内訳!Y45</f>
        <v>5</v>
      </c>
      <c r="AA45" s="292">
        <f>SUM(P45,Q45,R45,Z45)</f>
        <v>7476</v>
      </c>
      <c r="AB45" s="297">
        <f>IF(AA45&lt;&gt;0,(Z45+P45+R45)/AA45*100,"-")</f>
        <v>100</v>
      </c>
      <c r="AC45" s="292">
        <f>施設資源化量内訳!Y45</f>
        <v>381</v>
      </c>
      <c r="AD45" s="292">
        <f>施設資源化量内訳!AT45</f>
        <v>355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</v>
      </c>
      <c r="AJ45" s="292">
        <f>SUM(AC45:AI45)</f>
        <v>742</v>
      </c>
      <c r="AK45" s="297">
        <f>IF((AA45+J45)&lt;&gt;0,(Z45+AJ45+J45)/(AA45+J45)*100,"-")</f>
        <v>14.508956930504382</v>
      </c>
      <c r="AL45" s="297">
        <f>IF((AA45+J45)&lt;&gt;0,(資源化量内訳!D45-資源化量内訳!R45-資源化量内訳!T45-資源化量内訳!V45-資源化量内訳!U45)/(AA45+J45)*100,"-")</f>
        <v>9.6684029983483679</v>
      </c>
      <c r="AM45" s="292">
        <f>ごみ処理量内訳!AA45</f>
        <v>0</v>
      </c>
      <c r="AN45" s="292">
        <f>ごみ処理量内訳!AB45</f>
        <v>160</v>
      </c>
      <c r="AO45" s="292">
        <f>ごみ処理量内訳!AC45</f>
        <v>24</v>
      </c>
      <c r="AP45" s="292">
        <f>SUM(AM45:AO45)</f>
        <v>184</v>
      </c>
      <c r="AQ45" s="412" t="s">
        <v>761</v>
      </c>
      <c r="AR45" s="413"/>
    </row>
    <row r="46" spans="1:44" s="224" customFormat="1" ht="13.5" customHeight="1">
      <c r="A46" s="290" t="s">
        <v>746</v>
      </c>
      <c r="B46" s="291" t="s">
        <v>838</v>
      </c>
      <c r="C46" s="290" t="s">
        <v>839</v>
      </c>
      <c r="D46" s="292">
        <f>+E46+F46</f>
        <v>20546</v>
      </c>
      <c r="E46" s="292">
        <v>20546</v>
      </c>
      <c r="F46" s="292">
        <v>0</v>
      </c>
      <c r="G46" s="292">
        <v>260</v>
      </c>
      <c r="H46" s="292">
        <f>SUM(ごみ搬入量内訳!E46,+ごみ搬入量内訳!AD46)</f>
        <v>4972</v>
      </c>
      <c r="I46" s="292">
        <f>ごみ搬入量内訳!BC46</f>
        <v>10</v>
      </c>
      <c r="J46" s="292">
        <f>資源化量内訳!BO46</f>
        <v>742</v>
      </c>
      <c r="K46" s="292">
        <f>SUM(H46:J46)</f>
        <v>5724</v>
      </c>
      <c r="L46" s="295">
        <f>IF(D46&lt;&gt;0,K46/D46/366*1000000,"-")</f>
        <v>761.1868131166691</v>
      </c>
      <c r="M46" s="292">
        <f>IF(D46&lt;&gt;0,(ごみ搬入量内訳!BR46+ごみ処理概要!J46)/ごみ処理概要!D46/366*1000000,"-")</f>
        <v>640.43949894651951</v>
      </c>
      <c r="N46" s="292">
        <f>IF(D46&lt;&gt;0,ごみ搬入量内訳!CM46/ごみ処理概要!D46/366*1000000,"-")</f>
        <v>120.74731417014947</v>
      </c>
      <c r="O46" s="292">
        <f>ごみ搬入量内訳!DH46</f>
        <v>0</v>
      </c>
      <c r="P46" s="292">
        <f>ごみ処理量内訳!E46</f>
        <v>4439</v>
      </c>
      <c r="Q46" s="292">
        <f>ごみ処理量内訳!N46</f>
        <v>0</v>
      </c>
      <c r="R46" s="292">
        <f>SUM(S46:Y46)</f>
        <v>617</v>
      </c>
      <c r="S46" s="292">
        <f>ごみ処理量内訳!G46</f>
        <v>285</v>
      </c>
      <c r="T46" s="292">
        <f>ごみ処理量内訳!L46</f>
        <v>332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5056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72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332</v>
      </c>
      <c r="AJ46" s="292">
        <f>SUM(AC46:AI46)</f>
        <v>404</v>
      </c>
      <c r="AK46" s="297">
        <f>IF((AA46+J46)&lt;&gt;0,(Z46+AJ46+J46)/(AA46+J46)*100,"-")</f>
        <v>19.765436357364607</v>
      </c>
      <c r="AL46" s="297">
        <f>IF((AA46+J46)&lt;&gt;0,(資源化量内訳!D46-資源化量内訳!R46-資源化量内訳!T46-資源化量内訳!V46-資源化量内訳!U46)/(AA46+J46)*100,"-")</f>
        <v>19.765436357364607</v>
      </c>
      <c r="AM46" s="292">
        <f>ごみ処理量内訳!AA46</f>
        <v>0</v>
      </c>
      <c r="AN46" s="292">
        <f>ごみ処理量内訳!AB46</f>
        <v>551</v>
      </c>
      <c r="AO46" s="292">
        <f>ごみ処理量内訳!AC46</f>
        <v>41</v>
      </c>
      <c r="AP46" s="292">
        <f>SUM(AM46:AO46)</f>
        <v>592</v>
      </c>
      <c r="AQ46" s="412" t="s">
        <v>761</v>
      </c>
      <c r="AR46" s="413"/>
    </row>
    <row r="47" spans="1:44" s="224" customFormat="1" ht="13.5" customHeight="1">
      <c r="A47" s="290" t="s">
        <v>746</v>
      </c>
      <c r="B47" s="291" t="s">
        <v>840</v>
      </c>
      <c r="C47" s="290" t="s">
        <v>841</v>
      </c>
      <c r="D47" s="292">
        <f>+E47+F47</f>
        <v>6044</v>
      </c>
      <c r="E47" s="292">
        <v>6044</v>
      </c>
      <c r="F47" s="292">
        <v>0</v>
      </c>
      <c r="G47" s="292">
        <v>121</v>
      </c>
      <c r="H47" s="292">
        <f>SUM(ごみ搬入量内訳!E47,+ごみ搬入量内訳!AD47)</f>
        <v>1580</v>
      </c>
      <c r="I47" s="292">
        <f>ごみ搬入量内訳!BC47</f>
        <v>192</v>
      </c>
      <c r="J47" s="292">
        <f>資源化量内訳!BO47</f>
        <v>65</v>
      </c>
      <c r="K47" s="292">
        <f>SUM(H47:J47)</f>
        <v>1837</v>
      </c>
      <c r="L47" s="295">
        <f>IF(D47&lt;&gt;0,K47/D47/366*1000000,"-")</f>
        <v>830.4311189708983</v>
      </c>
      <c r="M47" s="292">
        <f>IF(D47&lt;&gt;0,(ごみ搬入量内訳!BR47+ごみ処理概要!J47)/ごみ処理概要!D47/366*1000000,"-")</f>
        <v>745.4441563326136</v>
      </c>
      <c r="N47" s="292">
        <f>IF(D47&lt;&gt;0,ごみ搬入量内訳!CM47/ごみ処理概要!D47/366*1000000,"-")</f>
        <v>84.986962638284638</v>
      </c>
      <c r="O47" s="292">
        <f>ごみ搬入量内訳!DH47</f>
        <v>0</v>
      </c>
      <c r="P47" s="292">
        <f>ごみ処理量内訳!E47</f>
        <v>1430</v>
      </c>
      <c r="Q47" s="292">
        <f>ごみ処理量内訳!N47</f>
        <v>0</v>
      </c>
      <c r="R47" s="292">
        <f>SUM(S47:Y47)</f>
        <v>151</v>
      </c>
      <c r="S47" s="292">
        <f>ごみ処理量内訳!G47</f>
        <v>136</v>
      </c>
      <c r="T47" s="292">
        <f>ごみ処理量内訳!L47</f>
        <v>15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54</v>
      </c>
      <c r="AA47" s="292">
        <f>SUM(P47,Q47,R47,Z47)</f>
        <v>1635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116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15</v>
      </c>
      <c r="AJ47" s="292">
        <f>SUM(AC47:AI47)</f>
        <v>131</v>
      </c>
      <c r="AK47" s="297">
        <f>IF((AA47+J47)&lt;&gt;0,(Z47+AJ47+J47)/(AA47+J47)*100,"-")</f>
        <v>14.705882352941178</v>
      </c>
      <c r="AL47" s="297">
        <f>IF((AA47+J47)&lt;&gt;0,(資源化量内訳!D47-資源化量内訳!R47-資源化量内訳!T47-資源化量内訳!V47-資源化量内訳!U47)/(AA47+J47)*100,"-")</f>
        <v>14.705882352941178</v>
      </c>
      <c r="AM47" s="292">
        <f>ごみ処理量内訳!AA47</f>
        <v>0</v>
      </c>
      <c r="AN47" s="292">
        <f>ごみ処理量内訳!AB47</f>
        <v>246</v>
      </c>
      <c r="AO47" s="292">
        <f>ごみ処理量内訳!AC47</f>
        <v>20</v>
      </c>
      <c r="AP47" s="292">
        <f>SUM(AM47:AO47)</f>
        <v>266</v>
      </c>
      <c r="AQ47" s="412" t="s">
        <v>761</v>
      </c>
      <c r="AR47" s="413"/>
    </row>
    <row r="48" spans="1:44" s="224" customFormat="1" ht="13.5" customHeight="1">
      <c r="A48" s="290" t="s">
        <v>746</v>
      </c>
      <c r="B48" s="291" t="s">
        <v>842</v>
      </c>
      <c r="C48" s="290" t="s">
        <v>843</v>
      </c>
      <c r="D48" s="292">
        <f>+E48+F48</f>
        <v>14585</v>
      </c>
      <c r="E48" s="292">
        <v>14585</v>
      </c>
      <c r="F48" s="292">
        <v>0</v>
      </c>
      <c r="G48" s="292">
        <v>463</v>
      </c>
      <c r="H48" s="292">
        <f>SUM(ごみ搬入量内訳!E48,+ごみ搬入量内訳!AD48)</f>
        <v>2770</v>
      </c>
      <c r="I48" s="292">
        <f>ごみ搬入量内訳!BC48</f>
        <v>577</v>
      </c>
      <c r="J48" s="292">
        <f>資源化量内訳!BO48</f>
        <v>0</v>
      </c>
      <c r="K48" s="292">
        <f>SUM(H48:J48)</f>
        <v>3347</v>
      </c>
      <c r="L48" s="295">
        <f>IF(D48&lt;&gt;0,K48/D48/366*1000000,"-")</f>
        <v>627.00094228106957</v>
      </c>
      <c r="M48" s="292">
        <f>IF(D48&lt;&gt;0,(ごみ搬入量内訳!BR48+ごみ処理概要!J48)/ごみ処理概要!D48/366*1000000,"-")</f>
        <v>449.22266495070352</v>
      </c>
      <c r="N48" s="292">
        <f>IF(D48&lt;&gt;0,ごみ搬入量内訳!CM48/ごみ処理概要!D48/366*1000000,"-")</f>
        <v>177.778277330366</v>
      </c>
      <c r="O48" s="292">
        <f>ごみ搬入量内訳!DH48</f>
        <v>0</v>
      </c>
      <c r="P48" s="292">
        <f>ごみ処理量内訳!E48</f>
        <v>2636</v>
      </c>
      <c r="Q48" s="292">
        <f>ごみ処理量内訳!N48</f>
        <v>24</v>
      </c>
      <c r="R48" s="292">
        <f>SUM(S48:Y48)</f>
        <v>655</v>
      </c>
      <c r="S48" s="292">
        <f>ごみ処理量内訳!G48</f>
        <v>252</v>
      </c>
      <c r="T48" s="292">
        <f>ごみ処理量内訳!L48</f>
        <v>403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32</v>
      </c>
      <c r="AA48" s="292">
        <f>SUM(P48,Q48,R48,Z48)</f>
        <v>3347</v>
      </c>
      <c r="AB48" s="297">
        <f>IF(AA48&lt;&gt;0,(Z48+P48+R48)/AA48*100,"-")</f>
        <v>99.282939946220495</v>
      </c>
      <c r="AC48" s="292">
        <f>施設資源化量内訳!Y48</f>
        <v>199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311</v>
      </c>
      <c r="AJ48" s="292">
        <f>SUM(AC48:AI48)</f>
        <v>510</v>
      </c>
      <c r="AK48" s="297">
        <f>IF((AA48+J48)&lt;&gt;0,(Z48+AJ48+J48)/(AA48+J48)*100,"-")</f>
        <v>16.193606214520468</v>
      </c>
      <c r="AL48" s="297">
        <f>IF((AA48+J48)&lt;&gt;0,(資源化量内訳!D48-資源化量内訳!R48-資源化量内訳!T48-資源化量内訳!V48-資源化量内訳!U48)/(AA48+J48)*100,"-")</f>
        <v>10.247983268598745</v>
      </c>
      <c r="AM48" s="292">
        <f>ごみ処理量内訳!AA48</f>
        <v>24</v>
      </c>
      <c r="AN48" s="292">
        <f>ごみ処理量内訳!AB48</f>
        <v>91</v>
      </c>
      <c r="AO48" s="292">
        <f>ごみ処理量内訳!AC48</f>
        <v>77</v>
      </c>
      <c r="AP48" s="292">
        <f>SUM(AM48:AO48)</f>
        <v>192</v>
      </c>
      <c r="AQ48" s="412" t="s">
        <v>761</v>
      </c>
      <c r="AR48" s="413"/>
    </row>
    <row r="49" spans="1:44" s="224" customFormat="1" ht="13.5" customHeight="1">
      <c r="A49" s="290" t="s">
        <v>746</v>
      </c>
      <c r="B49" s="291" t="s">
        <v>844</v>
      </c>
      <c r="C49" s="290" t="s">
        <v>845</v>
      </c>
      <c r="D49" s="292">
        <f>+E49+F49</f>
        <v>13884</v>
      </c>
      <c r="E49" s="292">
        <v>13884</v>
      </c>
      <c r="F49" s="292">
        <v>0</v>
      </c>
      <c r="G49" s="292">
        <v>324</v>
      </c>
      <c r="H49" s="292">
        <f>SUM(ごみ搬入量内訳!E49,+ごみ搬入量内訳!AD49)</f>
        <v>3801</v>
      </c>
      <c r="I49" s="292">
        <f>ごみ搬入量内訳!BC49</f>
        <v>1027</v>
      </c>
      <c r="J49" s="292">
        <f>資源化量内訳!BO49</f>
        <v>0</v>
      </c>
      <c r="K49" s="292">
        <f>SUM(H49:J49)</f>
        <v>4828</v>
      </c>
      <c r="L49" s="295">
        <f>IF(D49&lt;&gt;0,K49/D49/366*1000000,"-")</f>
        <v>950.10492873819442</v>
      </c>
      <c r="M49" s="292">
        <f>IF(D49&lt;&gt;0,(ごみ搬入量内訳!BR49+ごみ処理概要!J49)/ごみ処理概要!D49/366*1000000,"-")</f>
        <v>804.8734793991747</v>
      </c>
      <c r="N49" s="292">
        <f>IF(D49&lt;&gt;0,ごみ搬入量内訳!CM49/ごみ処理概要!D49/366*1000000,"-")</f>
        <v>145.2314493390198</v>
      </c>
      <c r="O49" s="292">
        <f>ごみ搬入量内訳!DH49</f>
        <v>0</v>
      </c>
      <c r="P49" s="292">
        <f>ごみ処理量内訳!E49</f>
        <v>3248</v>
      </c>
      <c r="Q49" s="292">
        <f>ごみ処理量内訳!N49</f>
        <v>0</v>
      </c>
      <c r="R49" s="292">
        <f>SUM(S49:Y49)</f>
        <v>730</v>
      </c>
      <c r="S49" s="292">
        <f>ごみ処理量内訳!G49</f>
        <v>0</v>
      </c>
      <c r="T49" s="292">
        <f>ごみ処理量内訳!L49</f>
        <v>730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283</v>
      </c>
      <c r="AA49" s="292">
        <f>SUM(P49,Q49,R49,Z49)</f>
        <v>4261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147</v>
      </c>
      <c r="AJ49" s="292">
        <f>SUM(AC49:AI49)</f>
        <v>147</v>
      </c>
      <c r="AK49" s="297">
        <f>IF((AA49+J49)&lt;&gt;0,(Z49+AJ49+J49)/(AA49+J49)*100,"-")</f>
        <v>10.091527810373153</v>
      </c>
      <c r="AL49" s="297">
        <f>IF((AA49+J49)&lt;&gt;0,(資源化量内訳!D49-資源化量内訳!R49-資源化量内訳!T49-資源化量内訳!V49-資源化量内訳!U49)/(AA49+J49)*100,"-")</f>
        <v>10.091527810373153</v>
      </c>
      <c r="AM49" s="292">
        <f>ごみ処理量内訳!AA49</f>
        <v>0</v>
      </c>
      <c r="AN49" s="292">
        <f>ごみ処理量内訳!AB49</f>
        <v>386</v>
      </c>
      <c r="AO49" s="292">
        <f>ごみ処理量内訳!AC49</f>
        <v>103</v>
      </c>
      <c r="AP49" s="292">
        <f>SUM(AM49:AO49)</f>
        <v>489</v>
      </c>
      <c r="AQ49" s="412" t="s">
        <v>761</v>
      </c>
      <c r="AR49" s="413"/>
    </row>
    <row r="50" spans="1:44" s="224" customFormat="1" ht="13.5" customHeight="1">
      <c r="A50" s="290" t="s">
        <v>746</v>
      </c>
      <c r="B50" s="291" t="s">
        <v>846</v>
      </c>
      <c r="C50" s="290" t="s">
        <v>847</v>
      </c>
      <c r="D50" s="292">
        <f>+E50+F50</f>
        <v>15364</v>
      </c>
      <c r="E50" s="292">
        <v>15364</v>
      </c>
      <c r="F50" s="292">
        <v>0</v>
      </c>
      <c r="G50" s="292">
        <v>357</v>
      </c>
      <c r="H50" s="292">
        <f>SUM(ごみ搬入量内訳!E50,+ごみ搬入量内訳!AD50)</f>
        <v>5642</v>
      </c>
      <c r="I50" s="292">
        <f>ごみ搬入量内訳!BC50</f>
        <v>234</v>
      </c>
      <c r="J50" s="292">
        <f>資源化量内訳!BO50</f>
        <v>40</v>
      </c>
      <c r="K50" s="292">
        <f>SUM(H50:J50)</f>
        <v>5916</v>
      </c>
      <c r="L50" s="295">
        <f>IF(D50&lt;&gt;0,K50/D50/366*1000000,"-")</f>
        <v>1052.0655054822644</v>
      </c>
      <c r="M50" s="292">
        <f>IF(D50&lt;&gt;0,(ごみ搬入量内訳!BR50+ごみ処理概要!J50)/ごみ処理概要!D50/366*1000000,"-")</f>
        <v>807.18818955104757</v>
      </c>
      <c r="N50" s="292">
        <f>IF(D50&lt;&gt;0,ごみ搬入量内訳!CM50/ごみ処理概要!D50/366*1000000,"-")</f>
        <v>244.87731593121669</v>
      </c>
      <c r="O50" s="292">
        <f>ごみ搬入量内訳!DH50</f>
        <v>0</v>
      </c>
      <c r="P50" s="292">
        <f>ごみ処理量内訳!E50</f>
        <v>5062</v>
      </c>
      <c r="Q50" s="292">
        <f>ごみ処理量内訳!N50</f>
        <v>0</v>
      </c>
      <c r="R50" s="292">
        <f>SUM(S50:Y50)</f>
        <v>585</v>
      </c>
      <c r="S50" s="292">
        <f>ごみ処理量内訳!G50</f>
        <v>348</v>
      </c>
      <c r="T50" s="292">
        <f>ごみ処理量内訳!L50</f>
        <v>237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229</v>
      </c>
      <c r="AA50" s="292">
        <f>SUM(P50,Q50,R50,Z50)</f>
        <v>5876</v>
      </c>
      <c r="AB50" s="297">
        <f>IF(AA50&lt;&gt;0,(Z50+P50+R50)/AA50*100,"-")</f>
        <v>100</v>
      </c>
      <c r="AC50" s="292">
        <f>施設資源化量内訳!Y50</f>
        <v>662</v>
      </c>
      <c r="AD50" s="292">
        <f>施設資源化量内訳!AT50</f>
        <v>86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110</v>
      </c>
      <c r="AJ50" s="292">
        <f>SUM(AC50:AI50)</f>
        <v>858</v>
      </c>
      <c r="AK50" s="297">
        <f>IF((AA50+J50)&lt;&gt;0,(Z50+AJ50+J50)/(AA50+J50)*100,"-")</f>
        <v>19.0500338066261</v>
      </c>
      <c r="AL50" s="297">
        <f>IF((AA50+J50)&lt;&gt;0,(資源化量内訳!D50-資源化量内訳!R50-資源化量内訳!T50-資源化量内訳!V50-資源化量内訳!U50)/(AA50+J50)*100,"-")</f>
        <v>19.0500338066261</v>
      </c>
      <c r="AM50" s="292">
        <f>ごみ処理量内訳!AA50</f>
        <v>0</v>
      </c>
      <c r="AN50" s="292">
        <f>ごみ処理量内訳!AB50</f>
        <v>21</v>
      </c>
      <c r="AO50" s="292">
        <f>ごみ処理量内訳!AC50</f>
        <v>123</v>
      </c>
      <c r="AP50" s="292">
        <f>SUM(AM50:AO50)</f>
        <v>144</v>
      </c>
      <c r="AQ50" s="412" t="s">
        <v>761</v>
      </c>
      <c r="AR50" s="413"/>
    </row>
    <row r="51" spans="1:44" s="224" customFormat="1" ht="13.5" customHeight="1">
      <c r="A51" s="290" t="s">
        <v>746</v>
      </c>
      <c r="B51" s="291" t="s">
        <v>848</v>
      </c>
      <c r="C51" s="290" t="s">
        <v>849</v>
      </c>
      <c r="D51" s="292">
        <f>+E51+F51</f>
        <v>7279</v>
      </c>
      <c r="E51" s="292">
        <v>7279</v>
      </c>
      <c r="F51" s="292">
        <v>0</v>
      </c>
      <c r="G51" s="292">
        <v>263</v>
      </c>
      <c r="H51" s="292">
        <f>SUM(ごみ搬入量内訳!E51,+ごみ搬入量内訳!AD51)</f>
        <v>3509</v>
      </c>
      <c r="I51" s="292">
        <f>ごみ搬入量内訳!BC51</f>
        <v>205</v>
      </c>
      <c r="J51" s="292">
        <f>資源化量内訳!BO51</f>
        <v>38</v>
      </c>
      <c r="K51" s="292">
        <f>SUM(H51:J51)</f>
        <v>3752</v>
      </c>
      <c r="L51" s="295">
        <f>IF(D51&lt;&gt;0,K51/D51/366*1000000,"-")</f>
        <v>1408.3481412582196</v>
      </c>
      <c r="M51" s="292">
        <f>IF(D51&lt;&gt;0,(ごみ搬入量内訳!BR51+ごみ処理概要!J51)/ごみ処理概要!D51/366*1000000,"-")</f>
        <v>448.9297379916926</v>
      </c>
      <c r="N51" s="292">
        <f>IF(D51&lt;&gt;0,ごみ搬入量内訳!CM51/ごみ処理概要!D51/366*1000000,"-")</f>
        <v>959.41840326652687</v>
      </c>
      <c r="O51" s="292">
        <f>ごみ搬入量内訳!DH51</f>
        <v>0</v>
      </c>
      <c r="P51" s="292">
        <f>ごみ処理量内訳!E51</f>
        <v>3471</v>
      </c>
      <c r="Q51" s="292">
        <f>ごみ処理量内訳!N51</f>
        <v>0</v>
      </c>
      <c r="R51" s="292">
        <f>SUM(S51:Y51)</f>
        <v>243</v>
      </c>
      <c r="S51" s="292">
        <f>ごみ処理量内訳!G51</f>
        <v>0</v>
      </c>
      <c r="T51" s="292">
        <f>ごみ処理量内訳!L51</f>
        <v>243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3714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213</v>
      </c>
      <c r="AJ51" s="292">
        <f>SUM(AC51:AI51)</f>
        <v>213</v>
      </c>
      <c r="AK51" s="297">
        <f>IF((AA51+J51)&lt;&gt;0,(Z51+AJ51+J51)/(AA51+J51)*100,"-")</f>
        <v>6.6897654584221753</v>
      </c>
      <c r="AL51" s="297">
        <f>IF((AA51+J51)&lt;&gt;0,(資源化量内訳!D51-資源化量内訳!R51-資源化量内訳!T51-資源化量内訳!V51-資源化量内訳!U51)/(AA51+J51)*100,"-")</f>
        <v>6.6897654584221753</v>
      </c>
      <c r="AM51" s="292">
        <f>ごみ処理量内訳!AA51</f>
        <v>0</v>
      </c>
      <c r="AN51" s="292">
        <f>ごみ処理量内訳!AB51</f>
        <v>366</v>
      </c>
      <c r="AO51" s="292">
        <f>ごみ処理量内訳!AC51</f>
        <v>3</v>
      </c>
      <c r="AP51" s="292">
        <f>SUM(AM51:AO51)</f>
        <v>369</v>
      </c>
      <c r="AQ51" s="412" t="s">
        <v>761</v>
      </c>
      <c r="AR51" s="413"/>
    </row>
    <row r="52" spans="1:44" s="224" customFormat="1" ht="13.5" customHeight="1">
      <c r="A52" s="290" t="s">
        <v>746</v>
      </c>
      <c r="B52" s="291" t="s">
        <v>850</v>
      </c>
      <c r="C52" s="290" t="s">
        <v>851</v>
      </c>
      <c r="D52" s="292">
        <f>+E52+F52</f>
        <v>23641</v>
      </c>
      <c r="E52" s="292">
        <v>23641</v>
      </c>
      <c r="F52" s="292">
        <v>0</v>
      </c>
      <c r="G52" s="292">
        <v>422</v>
      </c>
      <c r="H52" s="292">
        <f>SUM(ごみ搬入量内訳!E52,+ごみ搬入量内訳!AD52)</f>
        <v>5000</v>
      </c>
      <c r="I52" s="292">
        <f>ごみ搬入量内訳!BC52</f>
        <v>926</v>
      </c>
      <c r="J52" s="292">
        <f>資源化量内訳!BO52</f>
        <v>0</v>
      </c>
      <c r="K52" s="292">
        <f>SUM(H52:J52)</f>
        <v>5926</v>
      </c>
      <c r="L52" s="295">
        <f>IF(D52&lt;&gt;0,K52/D52/366*1000000,"-")</f>
        <v>684.88037014513316</v>
      </c>
      <c r="M52" s="292">
        <f>IF(D52&lt;&gt;0,(ごみ搬入量内訳!BR52+ごみ処理概要!J52)/ごみ処理概要!D52/366*1000000,"-")</f>
        <v>519.38109744047063</v>
      </c>
      <c r="N52" s="292">
        <f>IF(D52&lt;&gt;0,ごみ搬入量内訳!CM52/ごみ処理概要!D52/366*1000000,"-")</f>
        <v>165.49927270466262</v>
      </c>
      <c r="O52" s="292">
        <f>ごみ搬入量内訳!DH52</f>
        <v>0</v>
      </c>
      <c r="P52" s="292">
        <f>ごみ処理量内訳!E52</f>
        <v>4948</v>
      </c>
      <c r="Q52" s="292">
        <f>ごみ処理量内訳!N52</f>
        <v>22</v>
      </c>
      <c r="R52" s="292">
        <f>SUM(S52:Y52)</f>
        <v>933</v>
      </c>
      <c r="S52" s="292">
        <f>ごみ処理量内訳!G52</f>
        <v>222</v>
      </c>
      <c r="T52" s="292">
        <f>ごみ処理量内訳!L52</f>
        <v>711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23</v>
      </c>
      <c r="AA52" s="292">
        <f>SUM(P52,Q52,R52,Z52)</f>
        <v>5926</v>
      </c>
      <c r="AB52" s="297">
        <f>IF(AA52&lt;&gt;0,(Z52+P52+R52)/AA52*100,"-")</f>
        <v>99.628754640566996</v>
      </c>
      <c r="AC52" s="292">
        <f>施設資源化量内訳!Y52</f>
        <v>118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592</v>
      </c>
      <c r="AJ52" s="292">
        <f>SUM(AC52:AI52)</f>
        <v>710</v>
      </c>
      <c r="AK52" s="297">
        <f>IF((AA52+J52)&lt;&gt;0,(Z52+AJ52+J52)/(AA52+J52)*100,"-")</f>
        <v>12.369220384745191</v>
      </c>
      <c r="AL52" s="297">
        <f>IF((AA52+J52)&lt;&gt;0,(資源化量内訳!D52-資源化量内訳!R52-資源化量内訳!T52-資源化量内訳!V52-資源化量内訳!U52)/(AA52+J52)*100,"-")</f>
        <v>10.377995275059062</v>
      </c>
      <c r="AM52" s="292">
        <f>ごみ処理量内訳!AA52</f>
        <v>22</v>
      </c>
      <c r="AN52" s="292">
        <f>ごみ処理量内訳!AB52</f>
        <v>412</v>
      </c>
      <c r="AO52" s="292">
        <f>ごみ処理量内訳!AC52</f>
        <v>54</v>
      </c>
      <c r="AP52" s="292">
        <f>SUM(AM52:AO52)</f>
        <v>488</v>
      </c>
      <c r="AQ52" s="412" t="s">
        <v>761</v>
      </c>
      <c r="AR52" s="413"/>
    </row>
    <row r="53" spans="1:44" s="224" customFormat="1" ht="13.5" customHeight="1">
      <c r="A53" s="290" t="s">
        <v>746</v>
      </c>
      <c r="B53" s="291" t="s">
        <v>852</v>
      </c>
      <c r="C53" s="290" t="s">
        <v>853</v>
      </c>
      <c r="D53" s="292">
        <f>+E53+F53</f>
        <v>12455</v>
      </c>
      <c r="E53" s="292">
        <v>12455</v>
      </c>
      <c r="F53" s="292">
        <v>0</v>
      </c>
      <c r="G53" s="292">
        <v>160</v>
      </c>
      <c r="H53" s="292">
        <f>SUM(ごみ搬入量内訳!E53,+ごみ搬入量内訳!AD53)</f>
        <v>3977</v>
      </c>
      <c r="I53" s="292">
        <f>ごみ搬入量内訳!BC53</f>
        <v>354</v>
      </c>
      <c r="J53" s="292">
        <f>資源化量内訳!BO53</f>
        <v>0</v>
      </c>
      <c r="K53" s="292">
        <f>SUM(H53:J53)</f>
        <v>4331</v>
      </c>
      <c r="L53" s="295">
        <f>IF(D53&lt;&gt;0,K53/D53/366*1000000,"-")</f>
        <v>950.0869797939248</v>
      </c>
      <c r="M53" s="292">
        <f>IF(D53&lt;&gt;0,(ごみ搬入量内訳!BR53+ごみ処理概要!J53)/ごみ処理概要!D53/366*1000000,"-")</f>
        <v>699.12888584697248</v>
      </c>
      <c r="N53" s="292">
        <f>IF(D53&lt;&gt;0,ごみ搬入量内訳!CM53/ごみ処理概要!D53/366*1000000,"-")</f>
        <v>250.95809394695218</v>
      </c>
      <c r="O53" s="292">
        <f>ごみ搬入量内訳!DH53</f>
        <v>12</v>
      </c>
      <c r="P53" s="292">
        <f>ごみ処理量内訳!E53</f>
        <v>3472</v>
      </c>
      <c r="Q53" s="292">
        <f>ごみ処理量内訳!N53</f>
        <v>0</v>
      </c>
      <c r="R53" s="292">
        <f>SUM(S53:Y53)</f>
        <v>622</v>
      </c>
      <c r="S53" s="292">
        <f>ごみ処理量内訳!G53</f>
        <v>622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237</v>
      </c>
      <c r="AA53" s="292">
        <f>SUM(P53,Q53,R53,Z53)</f>
        <v>4331</v>
      </c>
      <c r="AB53" s="297">
        <f>IF(AA53&lt;&gt;0,(Z53+P53+R53)/AA53*100,"-")</f>
        <v>100</v>
      </c>
      <c r="AC53" s="292">
        <f>施設資源化量内訳!Y53</f>
        <v>145</v>
      </c>
      <c r="AD53" s="292">
        <f>施設資源化量内訳!AT53</f>
        <v>203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348</v>
      </c>
      <c r="AK53" s="297">
        <f>IF((AA53+J53)&lt;&gt;0,(Z53+AJ53+J53)/(AA53+J53)*100,"-")</f>
        <v>13.507273147079196</v>
      </c>
      <c r="AL53" s="297">
        <f>IF((AA53+J53)&lt;&gt;0,(資源化量内訳!D53-資源化量内訳!R53-資源化量内訳!T53-資源化量内訳!V53-資源化量内訳!U53)/(AA53+J53)*100,"-")</f>
        <v>13.507273147079196</v>
      </c>
      <c r="AM53" s="292">
        <f>ごみ処理量内訳!AA53</f>
        <v>0</v>
      </c>
      <c r="AN53" s="292">
        <f>ごみ処理量内訳!AB53</f>
        <v>454</v>
      </c>
      <c r="AO53" s="292">
        <f>ごみ処理量内訳!AC53</f>
        <v>53</v>
      </c>
      <c r="AP53" s="292">
        <f>SUM(AM53:AO53)</f>
        <v>507</v>
      </c>
      <c r="AQ53" s="412" t="s">
        <v>761</v>
      </c>
      <c r="AR53" s="413"/>
    </row>
    <row r="54" spans="1:44" s="224" customFormat="1" ht="13.5" customHeight="1">
      <c r="A54" s="290" t="s">
        <v>746</v>
      </c>
      <c r="B54" s="291" t="s">
        <v>854</v>
      </c>
      <c r="C54" s="290" t="s">
        <v>855</v>
      </c>
      <c r="D54" s="292">
        <f>+E54+F54</f>
        <v>6984</v>
      </c>
      <c r="E54" s="292">
        <v>6984</v>
      </c>
      <c r="F54" s="292">
        <v>0</v>
      </c>
      <c r="G54" s="292">
        <v>56</v>
      </c>
      <c r="H54" s="292">
        <f>SUM(ごみ搬入量内訳!E54,+ごみ搬入量内訳!AD54)</f>
        <v>1679</v>
      </c>
      <c r="I54" s="292">
        <f>ごみ搬入量内訳!BC54</f>
        <v>166</v>
      </c>
      <c r="J54" s="292">
        <f>資源化量内訳!BO54</f>
        <v>0</v>
      </c>
      <c r="K54" s="292">
        <f>SUM(H54:J54)</f>
        <v>1845</v>
      </c>
      <c r="L54" s="295">
        <f>IF(D54&lt;&gt;0,K54/D54/366*1000000,"-")</f>
        <v>721.79032167201854</v>
      </c>
      <c r="M54" s="292">
        <f>IF(D54&lt;&gt;0,(ごみ搬入量内訳!BR54+ごみ処理概要!J54)/ごみ処理概要!D54/366*1000000,"-")</f>
        <v>582.9092570684594</v>
      </c>
      <c r="N54" s="292">
        <f>IF(D54&lt;&gt;0,ごみ搬入量内訳!CM54/ごみ処理概要!D54/366*1000000,"-")</f>
        <v>138.88106460355911</v>
      </c>
      <c r="O54" s="292">
        <f>ごみ搬入量内訳!DH54</f>
        <v>6</v>
      </c>
      <c r="P54" s="292">
        <f>ごみ処理量内訳!E54</f>
        <v>1446</v>
      </c>
      <c r="Q54" s="292">
        <f>ごみ処理量内訳!N54</f>
        <v>0</v>
      </c>
      <c r="R54" s="292">
        <f>SUM(S54:Y54)</f>
        <v>277</v>
      </c>
      <c r="S54" s="292">
        <f>ごみ処理量内訳!G54</f>
        <v>277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122</v>
      </c>
      <c r="AA54" s="292">
        <f>SUM(P54,Q54,R54,Z54)</f>
        <v>1845</v>
      </c>
      <c r="AB54" s="297">
        <f>IF(AA54&lt;&gt;0,(Z54+P54+R54)/AA54*100,"-")</f>
        <v>100</v>
      </c>
      <c r="AC54" s="292">
        <f>施設資源化量内訳!Y54</f>
        <v>61</v>
      </c>
      <c r="AD54" s="292">
        <f>施設資源化量内訳!AT54</f>
        <v>95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156</v>
      </c>
      <c r="AK54" s="297">
        <f>IF((AA54+J54)&lt;&gt;0,(Z54+AJ54+J54)/(AA54+J54)*100,"-")</f>
        <v>15.067750677506774</v>
      </c>
      <c r="AL54" s="297">
        <f>IF((AA54+J54)&lt;&gt;0,(資源化量内訳!D54-資源化量内訳!R54-資源化量内訳!T54-資源化量内訳!V54-資源化量内訳!U54)/(AA54+J54)*100,"-")</f>
        <v>15.067750677506774</v>
      </c>
      <c r="AM54" s="292">
        <f>ごみ処理量内訳!AA54</f>
        <v>0</v>
      </c>
      <c r="AN54" s="292">
        <f>ごみ処理量内訳!AB54</f>
        <v>190</v>
      </c>
      <c r="AO54" s="292">
        <f>ごみ処理量内訳!AC54</f>
        <v>24</v>
      </c>
      <c r="AP54" s="292">
        <f>SUM(AM54:AO54)</f>
        <v>214</v>
      </c>
      <c r="AQ54" s="412" t="s">
        <v>761</v>
      </c>
      <c r="AR54" s="413"/>
    </row>
    <row r="55" spans="1:44" s="224" customFormat="1" ht="13.5" customHeight="1">
      <c r="A55" s="290" t="s">
        <v>746</v>
      </c>
      <c r="B55" s="291" t="s">
        <v>856</v>
      </c>
      <c r="C55" s="290" t="s">
        <v>857</v>
      </c>
      <c r="D55" s="292">
        <f>+E55+F55</f>
        <v>14168</v>
      </c>
      <c r="E55" s="292">
        <v>14168</v>
      </c>
      <c r="F55" s="292">
        <v>0</v>
      </c>
      <c r="G55" s="292">
        <v>108</v>
      </c>
      <c r="H55" s="292">
        <f>SUM(ごみ搬入量内訳!E55,+ごみ搬入量内訳!AD55)</f>
        <v>3009</v>
      </c>
      <c r="I55" s="292">
        <f>ごみ搬入量内訳!BC55</f>
        <v>440</v>
      </c>
      <c r="J55" s="292">
        <f>資源化量内訳!BO55</f>
        <v>0</v>
      </c>
      <c r="K55" s="292">
        <f>SUM(H55:J55)</f>
        <v>3449</v>
      </c>
      <c r="L55" s="295">
        <f>IF(D55&lt;&gt;0,K55/D55/366*1000000,"-")</f>
        <v>665.12544238845021</v>
      </c>
      <c r="M55" s="292">
        <f>IF(D55&lt;&gt;0,(ごみ搬入量内訳!BR55+ごみ処理概要!J55)/ごみ処理概要!D55/366*1000000,"-")</f>
        <v>600.13638060680114</v>
      </c>
      <c r="N55" s="292">
        <f>IF(D55&lt;&gt;0,ごみ搬入量内訳!CM55/ごみ処理概要!D55/366*1000000,"-")</f>
        <v>64.989061781649085</v>
      </c>
      <c r="O55" s="292">
        <f>ごみ搬入量内訳!DH55</f>
        <v>13</v>
      </c>
      <c r="P55" s="292">
        <f>ごみ処理量内訳!E55</f>
        <v>2702</v>
      </c>
      <c r="Q55" s="292">
        <f>ごみ処理量内訳!N55</f>
        <v>0</v>
      </c>
      <c r="R55" s="292">
        <f>SUM(S55:Y55)</f>
        <v>569</v>
      </c>
      <c r="S55" s="292">
        <f>ごみ処理量内訳!G55</f>
        <v>569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178</v>
      </c>
      <c r="AA55" s="292">
        <f>SUM(P55,Q55,R55,Z55)</f>
        <v>3449</v>
      </c>
      <c r="AB55" s="297">
        <f>IF(AA55&lt;&gt;0,(Z55+P55+R55)/AA55*100,"-")</f>
        <v>100</v>
      </c>
      <c r="AC55" s="292">
        <f>施設資源化量内訳!Y55</f>
        <v>113</v>
      </c>
      <c r="AD55" s="292">
        <f>施設資源化量内訳!AT55</f>
        <v>170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283</v>
      </c>
      <c r="AK55" s="297">
        <f>IF((AA55+J55)&lt;&gt;0,(Z55+AJ55+J55)/(AA55+J55)*100,"-")</f>
        <v>13.366193099449116</v>
      </c>
      <c r="AL55" s="297">
        <f>IF((AA55+J55)&lt;&gt;0,(資源化量内訳!D55-資源化量内訳!R55-資源化量内訳!T55-資源化量内訳!V55-資源化量内訳!U55)/(AA55+J55)*100,"-")</f>
        <v>13.366193099449116</v>
      </c>
      <c r="AM55" s="292">
        <f>ごみ処理量内訳!AA55</f>
        <v>0</v>
      </c>
      <c r="AN55" s="292">
        <f>ごみ処理量内訳!AB55</f>
        <v>364</v>
      </c>
      <c r="AO55" s="292">
        <f>ごみ処理量内訳!AC55</f>
        <v>44</v>
      </c>
      <c r="AP55" s="292">
        <f>SUM(AM55:AO55)</f>
        <v>408</v>
      </c>
      <c r="AQ55" s="412" t="s">
        <v>761</v>
      </c>
      <c r="AR55" s="413"/>
    </row>
    <row r="56" spans="1:44" s="224" customFormat="1" ht="13.5" customHeight="1">
      <c r="A56" s="290" t="s">
        <v>746</v>
      </c>
      <c r="B56" s="291" t="s">
        <v>858</v>
      </c>
      <c r="C56" s="290" t="s">
        <v>859</v>
      </c>
      <c r="D56" s="292">
        <f>+E56+F56</f>
        <v>11209</v>
      </c>
      <c r="E56" s="292">
        <v>11209</v>
      </c>
      <c r="F56" s="292">
        <v>0</v>
      </c>
      <c r="G56" s="292">
        <v>127</v>
      </c>
      <c r="H56" s="292">
        <f>SUM(ごみ搬入量内訳!E56,+ごみ搬入量内訳!AD56)</f>
        <v>2958</v>
      </c>
      <c r="I56" s="292">
        <f>ごみ搬入量内訳!BC56</f>
        <v>551</v>
      </c>
      <c r="J56" s="292">
        <f>資源化量内訳!BO56</f>
        <v>0</v>
      </c>
      <c r="K56" s="292">
        <f>SUM(H56:J56)</f>
        <v>3509</v>
      </c>
      <c r="L56" s="295">
        <f>IF(D56&lt;&gt;0,K56/D56/366*1000000,"-")</f>
        <v>855.33336550888316</v>
      </c>
      <c r="M56" s="292">
        <f>IF(D56&lt;&gt;0,(ごみ搬入量内訳!BR56+ごみ処理概要!J56)/ごみ処理概要!D56/366*1000000,"-")</f>
        <v>618.16056281861722</v>
      </c>
      <c r="N56" s="292">
        <f>IF(D56&lt;&gt;0,ごみ搬入量内訳!CM56/ごみ処理概要!D56/366*1000000,"-")</f>
        <v>237.17280269026597</v>
      </c>
      <c r="O56" s="292">
        <f>ごみ搬入量内訳!DH56</f>
        <v>11</v>
      </c>
      <c r="P56" s="292">
        <f>ごみ処理量内訳!E56</f>
        <v>2935</v>
      </c>
      <c r="Q56" s="292">
        <f>ごみ処理量内訳!N56</f>
        <v>0</v>
      </c>
      <c r="R56" s="292">
        <f>SUM(S56:Y56)</f>
        <v>458</v>
      </c>
      <c r="S56" s="292">
        <f>ごみ処理量内訳!G56</f>
        <v>458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116</v>
      </c>
      <c r="AA56" s="292">
        <f>SUM(P56,Q56,R56,Z56)</f>
        <v>3509</v>
      </c>
      <c r="AB56" s="297">
        <f>IF(AA56&lt;&gt;0,(Z56+P56+R56)/AA56*100,"-")</f>
        <v>100</v>
      </c>
      <c r="AC56" s="292">
        <f>施設資源化量内訳!Y56</f>
        <v>123</v>
      </c>
      <c r="AD56" s="292">
        <f>施設資源化量内訳!AT56</f>
        <v>145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268</v>
      </c>
      <c r="AK56" s="297">
        <f>IF((AA56+J56)&lt;&gt;0,(Z56+AJ56+J56)/(AA56+J56)*100,"-")</f>
        <v>10.943288686235395</v>
      </c>
      <c r="AL56" s="297">
        <f>IF((AA56+J56)&lt;&gt;0,(資源化量内訳!D56-資源化量内訳!R56-資源化量内訳!T56-資源化量内訳!V56-資源化量内訳!U56)/(AA56+J56)*100,"-")</f>
        <v>10.943288686235395</v>
      </c>
      <c r="AM56" s="292">
        <f>ごみ処理量内訳!AA56</f>
        <v>0</v>
      </c>
      <c r="AN56" s="292">
        <f>ごみ処理量内訳!AB56</f>
        <v>377</v>
      </c>
      <c r="AO56" s="292">
        <f>ごみ処理量内訳!AC56</f>
        <v>35</v>
      </c>
      <c r="AP56" s="292">
        <f>SUM(AM56:AO56)</f>
        <v>412</v>
      </c>
      <c r="AQ56" s="412" t="s">
        <v>761</v>
      </c>
      <c r="AR56" s="413"/>
    </row>
    <row r="57" spans="1:44" s="224" customFormat="1" ht="13.5" customHeight="1">
      <c r="A57" s="290" t="s">
        <v>746</v>
      </c>
      <c r="B57" s="291" t="s">
        <v>860</v>
      </c>
      <c r="C57" s="290" t="s">
        <v>861</v>
      </c>
      <c r="D57" s="292">
        <f>+E57+F57</f>
        <v>6945</v>
      </c>
      <c r="E57" s="292">
        <v>6945</v>
      </c>
      <c r="F57" s="292">
        <v>0</v>
      </c>
      <c r="G57" s="292">
        <v>103</v>
      </c>
      <c r="H57" s="292">
        <f>SUM(ごみ搬入量内訳!E57,+ごみ搬入量内訳!AD57)</f>
        <v>2082</v>
      </c>
      <c r="I57" s="292">
        <f>ごみ搬入量内訳!BC57</f>
        <v>376</v>
      </c>
      <c r="J57" s="292">
        <f>資源化量内訳!BO57</f>
        <v>0</v>
      </c>
      <c r="K57" s="292">
        <f>SUM(H57:J57)</f>
        <v>2458</v>
      </c>
      <c r="L57" s="295">
        <f>IF(D57&lt;&gt;0,K57/D57/366*1000000,"-")</f>
        <v>967.00460684456721</v>
      </c>
      <c r="M57" s="292">
        <f>IF(D57&lt;&gt;0,(ごみ搬入量内訳!BR57+ごみ処理概要!J57)/ごみ処理概要!D57/366*1000000,"-")</f>
        <v>538.97327558057657</v>
      </c>
      <c r="N57" s="292">
        <f>IF(D57&lt;&gt;0,ごみ搬入量内訳!CM57/ごみ処理概要!D57/366*1000000,"-")</f>
        <v>428.03133126399069</v>
      </c>
      <c r="O57" s="292">
        <f>ごみ搬入量内訳!DH57</f>
        <v>7</v>
      </c>
      <c r="P57" s="292">
        <f>ごみ処理量内訳!E57</f>
        <v>2062</v>
      </c>
      <c r="Q57" s="292">
        <f>ごみ処理量内訳!N57</f>
        <v>0</v>
      </c>
      <c r="R57" s="292">
        <f>SUM(S57:Y57)</f>
        <v>286</v>
      </c>
      <c r="S57" s="292">
        <f>ごみ処理量内訳!G57</f>
        <v>286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110</v>
      </c>
      <c r="AA57" s="292">
        <f>SUM(P57,Q57,R57,Z57)</f>
        <v>2458</v>
      </c>
      <c r="AB57" s="297">
        <f>IF(AA57&lt;&gt;0,(Z57+P57+R57)/AA57*100,"-")</f>
        <v>100</v>
      </c>
      <c r="AC57" s="292">
        <f>施設資源化量内訳!Y57</f>
        <v>86</v>
      </c>
      <c r="AD57" s="292">
        <f>施設資源化量内訳!AT57</f>
        <v>99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185</v>
      </c>
      <c r="AK57" s="297">
        <f>IF((AA57+J57)&lt;&gt;0,(Z57+AJ57+J57)/(AA57+J57)*100,"-")</f>
        <v>12.001627339300244</v>
      </c>
      <c r="AL57" s="297">
        <f>IF((AA57+J57)&lt;&gt;0,(資源化量内訳!D57-資源化量内訳!R57-資源化量内訳!T57-資源化量内訳!V57-資源化量内訳!U57)/(AA57+J57)*100,"-")</f>
        <v>12.001627339300244</v>
      </c>
      <c r="AM57" s="292">
        <f>ごみ処理量内訳!AA57</f>
        <v>0</v>
      </c>
      <c r="AN57" s="292">
        <f>ごみ処理量内訳!AB57</f>
        <v>260</v>
      </c>
      <c r="AO57" s="292">
        <f>ごみ処理量内訳!AC57</f>
        <v>25</v>
      </c>
      <c r="AP57" s="292">
        <f>SUM(AM57:AO57)</f>
        <v>285</v>
      </c>
      <c r="AQ57" s="412" t="s">
        <v>761</v>
      </c>
      <c r="AR57" s="413"/>
    </row>
    <row r="58" spans="1:44" s="224" customFormat="1" ht="13.5" customHeight="1">
      <c r="A58" s="290" t="s">
        <v>746</v>
      </c>
      <c r="B58" s="291" t="s">
        <v>862</v>
      </c>
      <c r="C58" s="290" t="s">
        <v>863</v>
      </c>
      <c r="D58" s="292">
        <f>+E58+F58</f>
        <v>7922</v>
      </c>
      <c r="E58" s="292">
        <v>7922</v>
      </c>
      <c r="F58" s="292">
        <v>0</v>
      </c>
      <c r="G58" s="292">
        <v>48</v>
      </c>
      <c r="H58" s="292">
        <f>SUM(ごみ搬入量内訳!E58,+ごみ搬入量内訳!AD58)</f>
        <v>1779</v>
      </c>
      <c r="I58" s="292">
        <f>ごみ搬入量内訳!BC58</f>
        <v>318</v>
      </c>
      <c r="J58" s="292">
        <f>資源化量内訳!BO58</f>
        <v>0</v>
      </c>
      <c r="K58" s="292">
        <f>SUM(H58:J58)</f>
        <v>2097</v>
      </c>
      <c r="L58" s="295">
        <f>IF(D58&lt;&gt;0,K58/D58/366*1000000,"-")</f>
        <v>723.24011571841856</v>
      </c>
      <c r="M58" s="292">
        <f>IF(D58&lt;&gt;0,(ごみ搬入量内訳!BR58+ごみ処理概要!J58)/ごみ処理概要!D58/366*1000000,"-")</f>
        <v>612.87443282385777</v>
      </c>
      <c r="N58" s="292">
        <f>IF(D58&lt;&gt;0,ごみ搬入量内訳!CM58/ごみ処理概要!D58/366*1000000,"-")</f>
        <v>110.36568289456075</v>
      </c>
      <c r="O58" s="292">
        <f>ごみ搬入量内訳!DH58</f>
        <v>7</v>
      </c>
      <c r="P58" s="292">
        <f>ごみ処理量内訳!E58</f>
        <v>1506</v>
      </c>
      <c r="Q58" s="292">
        <f>ごみ処理量内訳!N58</f>
        <v>0</v>
      </c>
      <c r="R58" s="292">
        <f>SUM(S58:Y58)</f>
        <v>412</v>
      </c>
      <c r="S58" s="292">
        <f>ごみ処理量内訳!G58</f>
        <v>412</v>
      </c>
      <c r="T58" s="292">
        <f>ごみ処理量内訳!L58</f>
        <v>0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179</v>
      </c>
      <c r="AA58" s="292">
        <f>SUM(P58,Q58,R58,Z58)</f>
        <v>2097</v>
      </c>
      <c r="AB58" s="297">
        <f>IF(AA58&lt;&gt;0,(Z58+P58+R58)/AA58*100,"-")</f>
        <v>100</v>
      </c>
      <c r="AC58" s="292">
        <f>施設資源化量内訳!Y58</f>
        <v>63</v>
      </c>
      <c r="AD58" s="292">
        <f>施設資源化量内訳!AT58</f>
        <v>139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>SUM(AC58:AI58)</f>
        <v>202</v>
      </c>
      <c r="AK58" s="297">
        <f>IF((AA58+J58)&lt;&gt;0,(Z58+AJ58+J58)/(AA58+J58)*100,"-")</f>
        <v>18.168812589413445</v>
      </c>
      <c r="AL58" s="297">
        <f>IF((AA58+J58)&lt;&gt;0,(資源化量内訳!D58-資源化量内訳!R58-資源化量内訳!T58-資源化量内訳!V58-資源化量内訳!U58)/(AA58+J58)*100,"-")</f>
        <v>18.168812589413445</v>
      </c>
      <c r="AM58" s="292">
        <f>ごみ処理量内訳!AA58</f>
        <v>0</v>
      </c>
      <c r="AN58" s="292">
        <f>ごみ処理量内訳!AB58</f>
        <v>210</v>
      </c>
      <c r="AO58" s="292">
        <f>ごみ処理量内訳!AC58</f>
        <v>30</v>
      </c>
      <c r="AP58" s="292">
        <f>SUM(AM58:AO58)</f>
        <v>240</v>
      </c>
      <c r="AQ58" s="412" t="s">
        <v>761</v>
      </c>
      <c r="AR58" s="413"/>
    </row>
    <row r="59" spans="1:44" s="224" customFormat="1" ht="13.5" customHeight="1">
      <c r="A59" s="290" t="s">
        <v>746</v>
      </c>
      <c r="B59" s="291" t="s">
        <v>864</v>
      </c>
      <c r="C59" s="290" t="s">
        <v>865</v>
      </c>
      <c r="D59" s="292">
        <f>+E59+F59</f>
        <v>9010</v>
      </c>
      <c r="E59" s="292">
        <v>9010</v>
      </c>
      <c r="F59" s="292">
        <v>0</v>
      </c>
      <c r="G59" s="292">
        <v>75</v>
      </c>
      <c r="H59" s="292">
        <f>SUM(ごみ搬入量内訳!E59,+ごみ搬入量内訳!AD59)</f>
        <v>2492</v>
      </c>
      <c r="I59" s="292">
        <f>ごみ搬入量内訳!BC59</f>
        <v>447</v>
      </c>
      <c r="J59" s="292">
        <f>資源化量内訳!BO59</f>
        <v>0</v>
      </c>
      <c r="K59" s="292">
        <f>SUM(H59:J59)</f>
        <v>2939</v>
      </c>
      <c r="L59" s="295">
        <f>IF(D59&lt;&gt;0,K59/D59/366*1000000,"-")</f>
        <v>891.23802939053758</v>
      </c>
      <c r="M59" s="292">
        <f>IF(D59&lt;&gt;0,(ごみ搬入量内訳!BR59+ごみ処理概要!J59)/ごみ処理概要!D59/366*1000000,"-")</f>
        <v>594.66409514625525</v>
      </c>
      <c r="N59" s="292">
        <f>IF(D59&lt;&gt;0,ごみ搬入量内訳!CM59/ごみ処理概要!D59/366*1000000,"-")</f>
        <v>296.57393424428233</v>
      </c>
      <c r="O59" s="292">
        <f>ごみ搬入量内訳!DH59</f>
        <v>0</v>
      </c>
      <c r="P59" s="292">
        <f>ごみ処理量内訳!E59</f>
        <v>2183</v>
      </c>
      <c r="Q59" s="292">
        <f>ごみ処理量内訳!N59</f>
        <v>138</v>
      </c>
      <c r="R59" s="292">
        <f>SUM(S59:Y59)</f>
        <v>138</v>
      </c>
      <c r="S59" s="292">
        <f>ごみ処理量内訳!G59</f>
        <v>0</v>
      </c>
      <c r="T59" s="292">
        <f>ごみ処理量内訳!L59</f>
        <v>138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451</v>
      </c>
      <c r="AA59" s="292">
        <f>SUM(P59,Q59,R59,Z59)</f>
        <v>2910</v>
      </c>
      <c r="AB59" s="297">
        <f>IF(AA59&lt;&gt;0,(Z59+P59+R59)/AA59*100,"-")</f>
        <v>95.257731958762875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97</v>
      </c>
      <c r="AJ59" s="292">
        <f>SUM(AC59:AI59)</f>
        <v>97</v>
      </c>
      <c r="AK59" s="297">
        <f>IF((AA59+J59)&lt;&gt;0,(Z59+AJ59+J59)/(AA59+J59)*100,"-")</f>
        <v>18.831615120274915</v>
      </c>
      <c r="AL59" s="297">
        <f>IF((AA59+J59)&lt;&gt;0,(資源化量内訳!D59-資源化量内訳!R59-資源化量内訳!T59-資源化量内訳!V59-資源化量内訳!U59)/(AA59+J59)*100,"-")</f>
        <v>18.831615120274915</v>
      </c>
      <c r="AM59" s="292">
        <f>ごみ処理量内訳!AA59</f>
        <v>138</v>
      </c>
      <c r="AN59" s="292">
        <f>ごみ処理量内訳!AB59</f>
        <v>2183</v>
      </c>
      <c r="AO59" s="292">
        <f>ごみ処理量内訳!AC59</f>
        <v>0</v>
      </c>
      <c r="AP59" s="292">
        <f>SUM(AM59:AO59)</f>
        <v>2321</v>
      </c>
      <c r="AQ59" s="412" t="s">
        <v>761</v>
      </c>
      <c r="AR59" s="413"/>
    </row>
    <row r="60" spans="1:44" s="224" customFormat="1" ht="13.5" customHeight="1">
      <c r="A60" s="290" t="s">
        <v>746</v>
      </c>
      <c r="B60" s="291" t="s">
        <v>866</v>
      </c>
      <c r="C60" s="290" t="s">
        <v>867</v>
      </c>
      <c r="D60" s="292">
        <f>+E60+F60</f>
        <v>7464</v>
      </c>
      <c r="E60" s="292">
        <v>7464</v>
      </c>
      <c r="F60" s="292">
        <v>0</v>
      </c>
      <c r="G60" s="292">
        <v>51</v>
      </c>
      <c r="H60" s="292">
        <f>SUM(ごみ搬入量内訳!E60,+ごみ搬入量内訳!AD60)</f>
        <v>2560</v>
      </c>
      <c r="I60" s="292">
        <f>ごみ搬入量内訳!BC60</f>
        <v>502</v>
      </c>
      <c r="J60" s="292">
        <f>資源化量内訳!BO60</f>
        <v>92</v>
      </c>
      <c r="K60" s="292">
        <f>SUM(H60:J60)</f>
        <v>3154</v>
      </c>
      <c r="L60" s="295">
        <f>IF(D60&lt;&gt;0,K60/D60/366*1000000,"-")</f>
        <v>1154.5399703641231</v>
      </c>
      <c r="M60" s="292">
        <f>IF(D60&lt;&gt;0,(ごみ搬入量内訳!BR60+ごみ処理概要!J60)/ごみ処理概要!D60/366*1000000,"-")</f>
        <v>949.18267062592599</v>
      </c>
      <c r="N60" s="292">
        <f>IF(D60&lt;&gt;0,ごみ搬入量内訳!CM60/ごみ処理概要!D60/366*1000000,"-")</f>
        <v>205.3572997381969</v>
      </c>
      <c r="O60" s="292">
        <f>ごみ搬入量内訳!DH60</f>
        <v>0</v>
      </c>
      <c r="P60" s="292">
        <f>ごみ処理量内訳!E60</f>
        <v>2480</v>
      </c>
      <c r="Q60" s="292">
        <f>ごみ処理量内訳!N60</f>
        <v>0</v>
      </c>
      <c r="R60" s="292">
        <f>SUM(S60:Y60)</f>
        <v>390</v>
      </c>
      <c r="S60" s="292">
        <f>ごみ処理量内訳!G60</f>
        <v>0</v>
      </c>
      <c r="T60" s="292">
        <f>ごみ処理量内訳!L60</f>
        <v>390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192</v>
      </c>
      <c r="AA60" s="292">
        <f>SUM(P60,Q60,R60,Z60)</f>
        <v>3062</v>
      </c>
      <c r="AB60" s="297">
        <f>IF(AA60&lt;&gt;0,(Z60+P60+R60)/AA60*100,"-")</f>
        <v>100</v>
      </c>
      <c r="AC60" s="292">
        <f>施設資源化量内訳!Y60</f>
        <v>426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274</v>
      </c>
      <c r="AJ60" s="292">
        <f>SUM(AC60:AI60)</f>
        <v>700</v>
      </c>
      <c r="AK60" s="297">
        <f>IF((AA60+J60)&lt;&gt;0,(Z60+AJ60+J60)/(AA60+J60)*100,"-")</f>
        <v>31.19847812301839</v>
      </c>
      <c r="AL60" s="297">
        <f>IF((AA60+J60)&lt;&gt;0,(資源化量内訳!D60-資源化量内訳!R60-資源化量内訳!T60-資源化量内訳!V60-資源化量内訳!U60)/(AA60+J60)*100,"-")</f>
        <v>31.19847812301839</v>
      </c>
      <c r="AM60" s="292">
        <f>ごみ処理量内訳!AA60</f>
        <v>0</v>
      </c>
      <c r="AN60" s="292">
        <f>ごみ処理量内訳!AB60</f>
        <v>0</v>
      </c>
      <c r="AO60" s="292">
        <f>ごみ処理量内訳!AC60</f>
        <v>0</v>
      </c>
      <c r="AP60" s="292">
        <f>SUM(AM60:AO60)</f>
        <v>0</v>
      </c>
      <c r="AQ60" s="412" t="s">
        <v>761</v>
      </c>
      <c r="AR60" s="413"/>
    </row>
    <row r="61" spans="1:44" s="224" customFormat="1" ht="13.5" customHeight="1">
      <c r="A61" s="290" t="s">
        <v>746</v>
      </c>
      <c r="B61" s="291" t="s">
        <v>868</v>
      </c>
      <c r="C61" s="290" t="s">
        <v>869</v>
      </c>
      <c r="D61" s="292">
        <f>+E61+F61</f>
        <v>7733</v>
      </c>
      <c r="E61" s="292">
        <v>7733</v>
      </c>
      <c r="F61" s="292">
        <v>0</v>
      </c>
      <c r="G61" s="292">
        <v>48</v>
      </c>
      <c r="H61" s="292">
        <f>SUM(ごみ搬入量内訳!E61,+ごみ搬入量内訳!AD61)</f>
        <v>3024</v>
      </c>
      <c r="I61" s="292">
        <f>ごみ搬入量内訳!BC61</f>
        <v>933</v>
      </c>
      <c r="J61" s="292">
        <f>資源化量内訳!BO61</f>
        <v>0</v>
      </c>
      <c r="K61" s="292">
        <f>SUM(H61:J61)</f>
        <v>3957</v>
      </c>
      <c r="L61" s="295">
        <f>IF(D61&lt;&gt;0,K61/D61/366*1000000,"-")</f>
        <v>1398.0958760941503</v>
      </c>
      <c r="M61" s="292">
        <f>IF(D61&lt;&gt;0,(ごみ搬入量内訳!BR61+ごみ処理概要!J61)/ごみ処理概要!D61/366*1000000,"-")</f>
        <v>1304.112175553073</v>
      </c>
      <c r="N61" s="292">
        <f>IF(D61&lt;&gt;0,ごみ搬入量内訳!CM61/ごみ処理概要!D61/366*1000000,"-")</f>
        <v>93.983700541077596</v>
      </c>
      <c r="O61" s="292">
        <f>ごみ搬入量内訳!DH61</f>
        <v>0</v>
      </c>
      <c r="P61" s="292">
        <f>ごみ処理量内訳!E61</f>
        <v>2951</v>
      </c>
      <c r="Q61" s="292">
        <f>ごみ処理量内訳!N61</f>
        <v>60</v>
      </c>
      <c r="R61" s="292">
        <f>SUM(S61:Y61)</f>
        <v>539</v>
      </c>
      <c r="S61" s="292">
        <f>ごみ処理量内訳!G61</f>
        <v>17</v>
      </c>
      <c r="T61" s="292">
        <f>ごみ処理量内訳!L61</f>
        <v>522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3550</v>
      </c>
      <c r="AB61" s="297">
        <f>IF(AA61&lt;&gt;0,(Z61+P61+R61)/AA61*100,"-")</f>
        <v>98.309859154929583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522</v>
      </c>
      <c r="AJ61" s="292">
        <f>SUM(AC61:AI61)</f>
        <v>522</v>
      </c>
      <c r="AK61" s="297">
        <f>IF((AA61+J61)&lt;&gt;0,(Z61+AJ61+J61)/(AA61+J61)*100,"-")</f>
        <v>14.704225352112676</v>
      </c>
      <c r="AL61" s="297">
        <f>IF((AA61+J61)&lt;&gt;0,(資源化量内訳!D61-資源化量内訳!R61-資源化量内訳!T61-資源化量内訳!V61-資源化量内訳!U61)/(AA61+J61)*100,"-")</f>
        <v>14.704225352112676</v>
      </c>
      <c r="AM61" s="292">
        <f>ごみ処理量内訳!AA61</f>
        <v>60</v>
      </c>
      <c r="AN61" s="292">
        <f>ごみ処理量内訳!AB61</f>
        <v>389</v>
      </c>
      <c r="AO61" s="292">
        <f>ごみ処理量内訳!AC61</f>
        <v>1</v>
      </c>
      <c r="AP61" s="292">
        <f>SUM(AM61:AO61)</f>
        <v>450</v>
      </c>
      <c r="AQ61" s="412" t="s">
        <v>761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749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8">
        <f>SUM(E7,AD7,BC7)</f>
        <v>2010353</v>
      </c>
      <c r="E7" s="308">
        <f>SUM(F7,J7,N7,R7,V7,Z7)</f>
        <v>1333774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1037884</v>
      </c>
      <c r="K7" s="308">
        <f>SUM(K$8:K$207)</f>
        <v>116028</v>
      </c>
      <c r="L7" s="308">
        <f>SUM(L$8:L$207)</f>
        <v>921590</v>
      </c>
      <c r="M7" s="308">
        <f>SUM(M$8:M$207)</f>
        <v>266</v>
      </c>
      <c r="N7" s="308">
        <f>SUM(O7:Q7)</f>
        <v>60576</v>
      </c>
      <c r="O7" s="308">
        <f>SUM(O$8:O$207)</f>
        <v>9320</v>
      </c>
      <c r="P7" s="308">
        <f>SUM(P$8:P$207)</f>
        <v>51256</v>
      </c>
      <c r="Q7" s="308">
        <f>SUM(Q$8:Q$207)</f>
        <v>0</v>
      </c>
      <c r="R7" s="308">
        <f>SUM(S7:U7)</f>
        <v>206013</v>
      </c>
      <c r="S7" s="308">
        <f>SUM(S$8:S$207)</f>
        <v>6656</v>
      </c>
      <c r="T7" s="308">
        <f>SUM(T$8:T$207)</f>
        <v>199357</v>
      </c>
      <c r="U7" s="308">
        <f>SUM(U$8:U$207)</f>
        <v>0</v>
      </c>
      <c r="V7" s="308">
        <f>SUM(W7:Y7)</f>
        <v>6610</v>
      </c>
      <c r="W7" s="308">
        <f>SUM(W$8:W$207)</f>
        <v>2447</v>
      </c>
      <c r="X7" s="308">
        <f>SUM(X$8:X$207)</f>
        <v>4163</v>
      </c>
      <c r="Y7" s="308">
        <f>SUM(Y$8:Y$207)</f>
        <v>0</v>
      </c>
      <c r="Z7" s="308">
        <f>SUM(AA7:AC7)</f>
        <v>22691</v>
      </c>
      <c r="AA7" s="308">
        <f>SUM(AA$8:AA$207)</f>
        <v>2244</v>
      </c>
      <c r="AB7" s="308">
        <f>SUM(AB$8:AB$207)</f>
        <v>20086</v>
      </c>
      <c r="AC7" s="308">
        <f>SUM(AC$8:AC$207)</f>
        <v>361</v>
      </c>
      <c r="AD7" s="308">
        <f>SUM(AE7,AI7,AM7,AQ7,AU7,AY7)</f>
        <v>529111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467998</v>
      </c>
      <c r="AJ7" s="308">
        <f>SUM(AJ$8:AJ$207)</f>
        <v>2300</v>
      </c>
      <c r="AK7" s="308">
        <f>SUM(AK$8:AK$207)</f>
        <v>1377</v>
      </c>
      <c r="AL7" s="308">
        <f>SUM(AL$8:AL$207)</f>
        <v>464321</v>
      </c>
      <c r="AM7" s="308">
        <f>SUM(AN7:AP7)</f>
        <v>2846</v>
      </c>
      <c r="AN7" s="308">
        <f>SUM(AN$8:AN$207)</f>
        <v>2</v>
      </c>
      <c r="AO7" s="308">
        <f>SUM(AO$8:AO$207)</f>
        <v>48</v>
      </c>
      <c r="AP7" s="308">
        <f>SUM(AP$8:AP$207)</f>
        <v>2796</v>
      </c>
      <c r="AQ7" s="308">
        <f>SUM(AR7:AT7)</f>
        <v>55143</v>
      </c>
      <c r="AR7" s="308">
        <f>SUM(AR$8:AR$207)</f>
        <v>13</v>
      </c>
      <c r="AS7" s="308">
        <f>SUM(AS$8:AS$207)</f>
        <v>383</v>
      </c>
      <c r="AT7" s="308">
        <f>SUM(AT$8:AT$207)</f>
        <v>54747</v>
      </c>
      <c r="AU7" s="308">
        <f>SUM(AV7:AX7)</f>
        <v>687</v>
      </c>
      <c r="AV7" s="308">
        <f>SUM(AV$8:AV$207)</f>
        <v>461</v>
      </c>
      <c r="AW7" s="308">
        <f>SUM(AW$8:AW$207)</f>
        <v>28</v>
      </c>
      <c r="AX7" s="308">
        <f>SUM(AX$8:AX$207)</f>
        <v>198</v>
      </c>
      <c r="AY7" s="308">
        <f>SUM(AZ7:BB7)</f>
        <v>2437</v>
      </c>
      <c r="AZ7" s="308">
        <f>SUM(AZ$8:AZ$207)</f>
        <v>188</v>
      </c>
      <c r="BA7" s="308">
        <f>SUM(BA$8:BA$207)</f>
        <v>288</v>
      </c>
      <c r="BB7" s="308">
        <f>SUM(BB$8:BB$207)</f>
        <v>1961</v>
      </c>
      <c r="BC7" s="308">
        <f>SUM(BD7,BK7)</f>
        <v>147468</v>
      </c>
      <c r="BD7" s="308">
        <f>SUM(BE7:BJ7)</f>
        <v>82705</v>
      </c>
      <c r="BE7" s="308">
        <f t="shared" ref="BE7:BJ7" si="0">SUM(BE$8:BE$207)</f>
        <v>0</v>
      </c>
      <c r="BF7" s="308">
        <f t="shared" si="0"/>
        <v>28979</v>
      </c>
      <c r="BG7" s="308">
        <f t="shared" si="0"/>
        <v>11084</v>
      </c>
      <c r="BH7" s="308">
        <f t="shared" si="0"/>
        <v>9314</v>
      </c>
      <c r="BI7" s="308">
        <f t="shared" si="0"/>
        <v>5370</v>
      </c>
      <c r="BJ7" s="308">
        <f t="shared" si="0"/>
        <v>27958</v>
      </c>
      <c r="BK7" s="308">
        <f>SUM(BL7:BQ7)</f>
        <v>64763</v>
      </c>
      <c r="BL7" s="308">
        <f t="shared" ref="BL7:BQ7" si="1">SUM(BL$8:BL$207)</f>
        <v>0</v>
      </c>
      <c r="BM7" s="308">
        <f t="shared" si="1"/>
        <v>46908</v>
      </c>
      <c r="BN7" s="308">
        <f t="shared" si="1"/>
        <v>2325</v>
      </c>
      <c r="BO7" s="308">
        <f t="shared" si="1"/>
        <v>1470</v>
      </c>
      <c r="BP7" s="308">
        <f t="shared" si="1"/>
        <v>8442</v>
      </c>
      <c r="BQ7" s="308">
        <f t="shared" si="1"/>
        <v>5618</v>
      </c>
      <c r="BR7" s="308">
        <f t="shared" ref="BR7:BX7" si="2">SUM(BY7,CF7)</f>
        <v>1416479</v>
      </c>
      <c r="BS7" s="308">
        <f t="shared" si="2"/>
        <v>0</v>
      </c>
      <c r="BT7" s="308">
        <f t="shared" si="2"/>
        <v>1066863</v>
      </c>
      <c r="BU7" s="308">
        <f t="shared" si="2"/>
        <v>71660</v>
      </c>
      <c r="BV7" s="308">
        <f t="shared" si="2"/>
        <v>215327</v>
      </c>
      <c r="BW7" s="308">
        <f t="shared" si="2"/>
        <v>11980</v>
      </c>
      <c r="BX7" s="308">
        <f t="shared" si="2"/>
        <v>50649</v>
      </c>
      <c r="BY7" s="308">
        <f>SUM(BZ7:CE7)</f>
        <v>1333774</v>
      </c>
      <c r="BZ7" s="308">
        <f>F7</f>
        <v>0</v>
      </c>
      <c r="CA7" s="308">
        <f>J7</f>
        <v>1037884</v>
      </c>
      <c r="CB7" s="308">
        <f>N7</f>
        <v>60576</v>
      </c>
      <c r="CC7" s="308">
        <f>R7</f>
        <v>206013</v>
      </c>
      <c r="CD7" s="308">
        <f>V7</f>
        <v>6610</v>
      </c>
      <c r="CE7" s="308">
        <f>Z7</f>
        <v>22691</v>
      </c>
      <c r="CF7" s="308">
        <f>SUM(CG7:CL7)</f>
        <v>82705</v>
      </c>
      <c r="CG7" s="308">
        <f t="shared" ref="CG7:CL7" si="3">BE7</f>
        <v>0</v>
      </c>
      <c r="CH7" s="308">
        <f t="shared" si="3"/>
        <v>28979</v>
      </c>
      <c r="CI7" s="308">
        <f t="shared" si="3"/>
        <v>11084</v>
      </c>
      <c r="CJ7" s="308">
        <f t="shared" si="3"/>
        <v>9314</v>
      </c>
      <c r="CK7" s="308">
        <f t="shared" si="3"/>
        <v>5370</v>
      </c>
      <c r="CL7" s="308">
        <f t="shared" si="3"/>
        <v>27958</v>
      </c>
      <c r="CM7" s="308">
        <f t="shared" ref="CM7:CS7" si="4">SUM(CT7,DA7)</f>
        <v>593874</v>
      </c>
      <c r="CN7" s="308">
        <f t="shared" si="4"/>
        <v>0</v>
      </c>
      <c r="CO7" s="308">
        <f t="shared" si="4"/>
        <v>514906</v>
      </c>
      <c r="CP7" s="308">
        <f t="shared" si="4"/>
        <v>5171</v>
      </c>
      <c r="CQ7" s="308">
        <f t="shared" si="4"/>
        <v>56613</v>
      </c>
      <c r="CR7" s="308">
        <f t="shared" si="4"/>
        <v>9129</v>
      </c>
      <c r="CS7" s="308">
        <f t="shared" si="4"/>
        <v>8055</v>
      </c>
      <c r="CT7" s="308">
        <f>SUM(CU7:CZ7)</f>
        <v>529111</v>
      </c>
      <c r="CU7" s="308">
        <f>AE7</f>
        <v>0</v>
      </c>
      <c r="CV7" s="308">
        <f>AI7</f>
        <v>467998</v>
      </c>
      <c r="CW7" s="308">
        <f>AM7</f>
        <v>2846</v>
      </c>
      <c r="CX7" s="308">
        <f>AQ7</f>
        <v>55143</v>
      </c>
      <c r="CY7" s="308">
        <f>AU7</f>
        <v>687</v>
      </c>
      <c r="CZ7" s="308">
        <f>AY7</f>
        <v>2437</v>
      </c>
      <c r="DA7" s="308">
        <f>SUM(DB7:DG7)</f>
        <v>64763</v>
      </c>
      <c r="DB7" s="308">
        <f t="shared" ref="DB7:DG7" si="5">BL7</f>
        <v>0</v>
      </c>
      <c r="DC7" s="308">
        <f t="shared" si="5"/>
        <v>46908</v>
      </c>
      <c r="DD7" s="308">
        <f t="shared" si="5"/>
        <v>2325</v>
      </c>
      <c r="DE7" s="308">
        <f t="shared" si="5"/>
        <v>1470</v>
      </c>
      <c r="DF7" s="308">
        <f t="shared" si="5"/>
        <v>8442</v>
      </c>
      <c r="DG7" s="308">
        <f t="shared" si="5"/>
        <v>5618</v>
      </c>
      <c r="DH7" s="308">
        <f>SUM(DH$8:DH$207)</f>
        <v>125</v>
      </c>
      <c r="DI7" s="308">
        <f>SUM(DJ7:DM7)</f>
        <v>7484</v>
      </c>
      <c r="DJ7" s="308">
        <f>SUM(DJ$8:DJ$207)</f>
        <v>17</v>
      </c>
      <c r="DK7" s="308">
        <f>SUM(DK$8:DK$207)</f>
        <v>7425</v>
      </c>
      <c r="DL7" s="308">
        <f>SUM(DL$8:DL$207)</f>
        <v>1</v>
      </c>
      <c r="DM7" s="308">
        <f>SUM(DM$8:DM$207)</f>
        <v>41</v>
      </c>
    </row>
    <row r="8" spans="1:117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SUM(E8,AD8,BC8)</f>
        <v>335676</v>
      </c>
      <c r="E8" s="292">
        <f>SUM(F8,J8,N8,R8,V8,Z8)</f>
        <v>206316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158754</v>
      </c>
      <c r="K8" s="292">
        <v>397</v>
      </c>
      <c r="L8" s="292">
        <v>158357</v>
      </c>
      <c r="M8" s="292">
        <v>0</v>
      </c>
      <c r="N8" s="292">
        <f>SUM(O8:Q8)</f>
        <v>8108</v>
      </c>
      <c r="O8" s="292">
        <v>0</v>
      </c>
      <c r="P8" s="292">
        <v>8108</v>
      </c>
      <c r="Q8" s="292">
        <v>0</v>
      </c>
      <c r="R8" s="292">
        <f>SUM(S8:U8)</f>
        <v>33980</v>
      </c>
      <c r="S8" s="292">
        <v>7</v>
      </c>
      <c r="T8" s="292">
        <v>33973</v>
      </c>
      <c r="U8" s="292">
        <v>0</v>
      </c>
      <c r="V8" s="292">
        <f>SUM(W8:Y8)</f>
        <v>486</v>
      </c>
      <c r="W8" s="292">
        <v>278</v>
      </c>
      <c r="X8" s="292">
        <v>208</v>
      </c>
      <c r="Y8" s="292">
        <v>0</v>
      </c>
      <c r="Z8" s="292">
        <f>SUM(AA8:AC8)</f>
        <v>4988</v>
      </c>
      <c r="AA8" s="292">
        <v>1082</v>
      </c>
      <c r="AB8" s="292">
        <v>3654</v>
      </c>
      <c r="AC8" s="292">
        <v>252</v>
      </c>
      <c r="AD8" s="292">
        <f>SUM(AE8,AI8,AM8,AQ8,AU8,AY8)</f>
        <v>123993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71590</v>
      </c>
      <c r="AJ8" s="292">
        <v>0</v>
      </c>
      <c r="AK8" s="292">
        <v>0</v>
      </c>
      <c r="AL8" s="292">
        <v>71590</v>
      </c>
      <c r="AM8" s="292">
        <f>SUM(AN8:AP8)</f>
        <v>13</v>
      </c>
      <c r="AN8" s="292">
        <v>0</v>
      </c>
      <c r="AO8" s="292">
        <v>0</v>
      </c>
      <c r="AP8" s="292">
        <v>13</v>
      </c>
      <c r="AQ8" s="292">
        <f>SUM(AR8:AT8)</f>
        <v>52112</v>
      </c>
      <c r="AR8" s="292">
        <v>0</v>
      </c>
      <c r="AS8" s="292">
        <v>0</v>
      </c>
      <c r="AT8" s="292">
        <v>52112</v>
      </c>
      <c r="AU8" s="292">
        <f>SUM(AV8:AX8)</f>
        <v>278</v>
      </c>
      <c r="AV8" s="292">
        <v>278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5367</v>
      </c>
      <c r="BD8" s="292">
        <f>SUM(BE8:BJ8)</f>
        <v>3637</v>
      </c>
      <c r="BE8" s="292">
        <v>0</v>
      </c>
      <c r="BF8" s="292">
        <v>1514</v>
      </c>
      <c r="BG8" s="292">
        <v>2123</v>
      </c>
      <c r="BH8" s="292">
        <v>0</v>
      </c>
      <c r="BI8" s="292">
        <v>0</v>
      </c>
      <c r="BJ8" s="292">
        <v>0</v>
      </c>
      <c r="BK8" s="292">
        <f>SUM(BL8:BQ8)</f>
        <v>1730</v>
      </c>
      <c r="BL8" s="292">
        <v>0</v>
      </c>
      <c r="BM8" s="292">
        <v>1712</v>
      </c>
      <c r="BN8" s="292">
        <v>18</v>
      </c>
      <c r="BO8" s="292">
        <v>0</v>
      </c>
      <c r="BP8" s="292">
        <v>0</v>
      </c>
      <c r="BQ8" s="292">
        <v>0</v>
      </c>
      <c r="BR8" s="292">
        <f>SUM(BY8,CF8)</f>
        <v>209953</v>
      </c>
      <c r="BS8" s="292">
        <f>SUM(BZ8,CG8)</f>
        <v>0</v>
      </c>
      <c r="BT8" s="292">
        <f>SUM(CA8,CH8)</f>
        <v>160268</v>
      </c>
      <c r="BU8" s="292">
        <f>SUM(CB8,CI8)</f>
        <v>10231</v>
      </c>
      <c r="BV8" s="292">
        <f>SUM(CC8,CJ8)</f>
        <v>33980</v>
      </c>
      <c r="BW8" s="292">
        <f>SUM(CD8,CK8)</f>
        <v>486</v>
      </c>
      <c r="BX8" s="292">
        <f>SUM(CE8,CL8)</f>
        <v>4988</v>
      </c>
      <c r="BY8" s="292">
        <f>SUM(BZ8:CE8)</f>
        <v>206316</v>
      </c>
      <c r="BZ8" s="292">
        <f>F8</f>
        <v>0</v>
      </c>
      <c r="CA8" s="292">
        <f>J8</f>
        <v>158754</v>
      </c>
      <c r="CB8" s="292">
        <f>N8</f>
        <v>8108</v>
      </c>
      <c r="CC8" s="292">
        <f>R8</f>
        <v>33980</v>
      </c>
      <c r="CD8" s="292">
        <f>V8</f>
        <v>486</v>
      </c>
      <c r="CE8" s="292">
        <f>Z8</f>
        <v>4988</v>
      </c>
      <c r="CF8" s="292">
        <f>SUM(CG8:CL8)</f>
        <v>3637</v>
      </c>
      <c r="CG8" s="292">
        <f>BE8</f>
        <v>0</v>
      </c>
      <c r="CH8" s="292">
        <f>BF8</f>
        <v>1514</v>
      </c>
      <c r="CI8" s="292">
        <f>BG8</f>
        <v>2123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125723</v>
      </c>
      <c r="CN8" s="292">
        <f>SUM(CU8,DB8)</f>
        <v>0</v>
      </c>
      <c r="CO8" s="292">
        <f>SUM(CV8,DC8)</f>
        <v>73302</v>
      </c>
      <c r="CP8" s="292">
        <f>SUM(CW8,DD8)</f>
        <v>31</v>
      </c>
      <c r="CQ8" s="292">
        <f>SUM(CX8,DE8)</f>
        <v>52112</v>
      </c>
      <c r="CR8" s="292">
        <f>SUM(CY8,DF8)</f>
        <v>278</v>
      </c>
      <c r="CS8" s="292">
        <f>SUM(CZ8,DG8)</f>
        <v>0</v>
      </c>
      <c r="CT8" s="292">
        <f>SUM(CU8:CZ8)</f>
        <v>123993</v>
      </c>
      <c r="CU8" s="292">
        <f>AE8</f>
        <v>0</v>
      </c>
      <c r="CV8" s="292">
        <f>AI8</f>
        <v>71590</v>
      </c>
      <c r="CW8" s="292">
        <f>AM8</f>
        <v>13</v>
      </c>
      <c r="CX8" s="292">
        <f>AQ8</f>
        <v>52112</v>
      </c>
      <c r="CY8" s="292">
        <f>AU8</f>
        <v>278</v>
      </c>
      <c r="CZ8" s="292">
        <f>AY8</f>
        <v>0</v>
      </c>
      <c r="DA8" s="292">
        <f>SUM(DB8:DG8)</f>
        <v>1730</v>
      </c>
      <c r="DB8" s="292">
        <f>BL8</f>
        <v>0</v>
      </c>
      <c r="DC8" s="292">
        <f>BM8</f>
        <v>1712</v>
      </c>
      <c r="DD8" s="292">
        <f>BN8</f>
        <v>18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SUM(E9,AD9,BC9)</f>
        <v>23911</v>
      </c>
      <c r="E9" s="292">
        <f>SUM(F9,J9,N9,R9,V9,Z9)</f>
        <v>15451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12335</v>
      </c>
      <c r="K9" s="292">
        <v>806</v>
      </c>
      <c r="L9" s="292">
        <v>11529</v>
      </c>
      <c r="M9" s="292">
        <v>0</v>
      </c>
      <c r="N9" s="292">
        <f>SUM(O9:Q9)</f>
        <v>785</v>
      </c>
      <c r="O9" s="292">
        <v>53</v>
      </c>
      <c r="P9" s="292">
        <v>732</v>
      </c>
      <c r="Q9" s="292">
        <v>0</v>
      </c>
      <c r="R9" s="292">
        <f>SUM(S9:U9)</f>
        <v>2297</v>
      </c>
      <c r="S9" s="292">
        <v>0</v>
      </c>
      <c r="T9" s="292">
        <v>2297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34</v>
      </c>
      <c r="AA9" s="292">
        <v>34</v>
      </c>
      <c r="AB9" s="292">
        <v>0</v>
      </c>
      <c r="AC9" s="292">
        <v>0</v>
      </c>
      <c r="AD9" s="292">
        <f>SUM(AE9,AI9,AM9,AQ9,AU9,AY9)</f>
        <v>6103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5946</v>
      </c>
      <c r="AJ9" s="292">
        <v>0</v>
      </c>
      <c r="AK9" s="292">
        <v>0</v>
      </c>
      <c r="AL9" s="292">
        <v>5946</v>
      </c>
      <c r="AM9" s="292">
        <f>SUM(AN9:AP9)</f>
        <v>52</v>
      </c>
      <c r="AN9" s="292">
        <v>0</v>
      </c>
      <c r="AO9" s="292">
        <v>0</v>
      </c>
      <c r="AP9" s="292">
        <v>52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105</v>
      </c>
      <c r="AZ9" s="292">
        <v>0</v>
      </c>
      <c r="BA9" s="292">
        <v>0</v>
      </c>
      <c r="BB9" s="292">
        <v>105</v>
      </c>
      <c r="BC9" s="292">
        <f>SUM(BD9,BK9)</f>
        <v>2357</v>
      </c>
      <c r="BD9" s="292">
        <f>SUM(BE9:BJ9)</f>
        <v>1652</v>
      </c>
      <c r="BE9" s="292">
        <v>0</v>
      </c>
      <c r="BF9" s="292">
        <v>1015</v>
      </c>
      <c r="BG9" s="292">
        <v>237</v>
      </c>
      <c r="BH9" s="292">
        <v>0</v>
      </c>
      <c r="BI9" s="292">
        <v>0</v>
      </c>
      <c r="BJ9" s="292">
        <v>400</v>
      </c>
      <c r="BK9" s="292">
        <f>SUM(BL9:BQ9)</f>
        <v>705</v>
      </c>
      <c r="BL9" s="292">
        <v>0</v>
      </c>
      <c r="BM9" s="292">
        <v>705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17103</v>
      </c>
      <c r="BS9" s="292">
        <f>SUM(BZ9,CG9)</f>
        <v>0</v>
      </c>
      <c r="BT9" s="292">
        <f>SUM(CA9,CH9)</f>
        <v>13350</v>
      </c>
      <c r="BU9" s="292">
        <f>SUM(CB9,CI9)</f>
        <v>1022</v>
      </c>
      <c r="BV9" s="292">
        <f>SUM(CC9,CJ9)</f>
        <v>2297</v>
      </c>
      <c r="BW9" s="292">
        <f>SUM(CD9,CK9)</f>
        <v>0</v>
      </c>
      <c r="BX9" s="292">
        <f>SUM(CE9,CL9)</f>
        <v>434</v>
      </c>
      <c r="BY9" s="292">
        <f>SUM(BZ9:CE9)</f>
        <v>15451</v>
      </c>
      <c r="BZ9" s="292">
        <f>F9</f>
        <v>0</v>
      </c>
      <c r="CA9" s="292">
        <f>J9</f>
        <v>12335</v>
      </c>
      <c r="CB9" s="292">
        <f>N9</f>
        <v>785</v>
      </c>
      <c r="CC9" s="292">
        <f>R9</f>
        <v>2297</v>
      </c>
      <c r="CD9" s="292">
        <f>V9</f>
        <v>0</v>
      </c>
      <c r="CE9" s="292">
        <f>Z9</f>
        <v>34</v>
      </c>
      <c r="CF9" s="292">
        <f>SUM(CG9:CL9)</f>
        <v>1652</v>
      </c>
      <c r="CG9" s="292">
        <f>BE9</f>
        <v>0</v>
      </c>
      <c r="CH9" s="292">
        <f>BF9</f>
        <v>1015</v>
      </c>
      <c r="CI9" s="292">
        <f>BG9</f>
        <v>237</v>
      </c>
      <c r="CJ9" s="292">
        <f>BH9</f>
        <v>0</v>
      </c>
      <c r="CK9" s="292">
        <f>BI9</f>
        <v>0</v>
      </c>
      <c r="CL9" s="292">
        <f>BJ9</f>
        <v>400</v>
      </c>
      <c r="CM9" s="292">
        <f>SUM(CT9,DA9)</f>
        <v>6808</v>
      </c>
      <c r="CN9" s="292">
        <f>SUM(CU9,DB9)</f>
        <v>0</v>
      </c>
      <c r="CO9" s="292">
        <f>SUM(CV9,DC9)</f>
        <v>6651</v>
      </c>
      <c r="CP9" s="292">
        <f>SUM(CW9,DD9)</f>
        <v>52</v>
      </c>
      <c r="CQ9" s="292">
        <f>SUM(CX9,DE9)</f>
        <v>0</v>
      </c>
      <c r="CR9" s="292">
        <f>SUM(CY9,DF9)</f>
        <v>0</v>
      </c>
      <c r="CS9" s="292">
        <f>SUM(CZ9,DG9)</f>
        <v>105</v>
      </c>
      <c r="CT9" s="292">
        <f>SUM(CU9:CZ9)</f>
        <v>6103</v>
      </c>
      <c r="CU9" s="292">
        <f>AE9</f>
        <v>0</v>
      </c>
      <c r="CV9" s="292">
        <f>AI9</f>
        <v>5946</v>
      </c>
      <c r="CW9" s="292">
        <f>AM9</f>
        <v>52</v>
      </c>
      <c r="CX9" s="292">
        <f>AQ9</f>
        <v>0</v>
      </c>
      <c r="CY9" s="292">
        <f>AU9</f>
        <v>0</v>
      </c>
      <c r="CZ9" s="292">
        <f>AY9</f>
        <v>105</v>
      </c>
      <c r="DA9" s="292">
        <f>SUM(DB9:DG9)</f>
        <v>705</v>
      </c>
      <c r="DB9" s="292">
        <f>BL9</f>
        <v>0</v>
      </c>
      <c r="DC9" s="292">
        <f>BM9</f>
        <v>705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SUM(E10,AD10,BC10)</f>
        <v>135721</v>
      </c>
      <c r="E10" s="292">
        <f>SUM(F10,J10,N10,R10,V10,Z10)</f>
        <v>98982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75231</v>
      </c>
      <c r="K10" s="292">
        <v>110</v>
      </c>
      <c r="L10" s="292">
        <v>75121</v>
      </c>
      <c r="M10" s="292">
        <v>0</v>
      </c>
      <c r="N10" s="292">
        <f>SUM(O10:Q10)</f>
        <v>3098</v>
      </c>
      <c r="O10" s="292">
        <v>7</v>
      </c>
      <c r="P10" s="292">
        <v>3091</v>
      </c>
      <c r="Q10" s="292">
        <v>0</v>
      </c>
      <c r="R10" s="292">
        <f>SUM(S10:U10)</f>
        <v>18734</v>
      </c>
      <c r="S10" s="292">
        <v>64</v>
      </c>
      <c r="T10" s="292">
        <v>18670</v>
      </c>
      <c r="U10" s="292">
        <v>0</v>
      </c>
      <c r="V10" s="292">
        <f>SUM(W10:Y10)</f>
        <v>110</v>
      </c>
      <c r="W10" s="292">
        <v>11</v>
      </c>
      <c r="X10" s="292">
        <v>99</v>
      </c>
      <c r="Y10" s="292">
        <v>0</v>
      </c>
      <c r="Z10" s="292">
        <f>SUM(AA10:AC10)</f>
        <v>1809</v>
      </c>
      <c r="AA10" s="292">
        <v>84</v>
      </c>
      <c r="AB10" s="292">
        <v>1725</v>
      </c>
      <c r="AC10" s="292">
        <v>0</v>
      </c>
      <c r="AD10" s="292">
        <f>SUM(AE10,AI10,AM10,AQ10,AU10,AY10)</f>
        <v>30809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30357</v>
      </c>
      <c r="AJ10" s="292">
        <v>0</v>
      </c>
      <c r="AK10" s="292">
        <v>0</v>
      </c>
      <c r="AL10" s="292">
        <v>30357</v>
      </c>
      <c r="AM10" s="292">
        <f>SUM(AN10:AP10)</f>
        <v>397</v>
      </c>
      <c r="AN10" s="292">
        <v>0</v>
      </c>
      <c r="AO10" s="292">
        <v>0</v>
      </c>
      <c r="AP10" s="292">
        <v>397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55</v>
      </c>
      <c r="AZ10" s="292">
        <v>0</v>
      </c>
      <c r="BA10" s="292">
        <v>0</v>
      </c>
      <c r="BB10" s="292">
        <v>55</v>
      </c>
      <c r="BC10" s="292">
        <f>SUM(BD10,BK10)</f>
        <v>5930</v>
      </c>
      <c r="BD10" s="292">
        <f>SUM(BE10:BJ10)</f>
        <v>3353</v>
      </c>
      <c r="BE10" s="292">
        <v>0</v>
      </c>
      <c r="BF10" s="292">
        <v>1218</v>
      </c>
      <c r="BG10" s="292">
        <v>423</v>
      </c>
      <c r="BH10" s="292">
        <v>0</v>
      </c>
      <c r="BI10" s="292">
        <v>0</v>
      </c>
      <c r="BJ10" s="292">
        <v>1712</v>
      </c>
      <c r="BK10" s="292">
        <f>SUM(BL10:BQ10)</f>
        <v>2577</v>
      </c>
      <c r="BL10" s="292">
        <v>0</v>
      </c>
      <c r="BM10" s="292">
        <v>2477</v>
      </c>
      <c r="BN10" s="292">
        <v>36</v>
      </c>
      <c r="BO10" s="292">
        <v>0</v>
      </c>
      <c r="BP10" s="292">
        <v>0</v>
      </c>
      <c r="BQ10" s="292">
        <v>64</v>
      </c>
      <c r="BR10" s="292">
        <f>SUM(BY10,CF10)</f>
        <v>102335</v>
      </c>
      <c r="BS10" s="292">
        <f>SUM(BZ10,CG10)</f>
        <v>0</v>
      </c>
      <c r="BT10" s="292">
        <f>SUM(CA10,CH10)</f>
        <v>76449</v>
      </c>
      <c r="BU10" s="292">
        <f>SUM(CB10,CI10)</f>
        <v>3521</v>
      </c>
      <c r="BV10" s="292">
        <f>SUM(CC10,CJ10)</f>
        <v>18734</v>
      </c>
      <c r="BW10" s="292">
        <f>SUM(CD10,CK10)</f>
        <v>110</v>
      </c>
      <c r="BX10" s="292">
        <f>SUM(CE10,CL10)</f>
        <v>3521</v>
      </c>
      <c r="BY10" s="292">
        <f>SUM(BZ10:CE10)</f>
        <v>98982</v>
      </c>
      <c r="BZ10" s="292">
        <f>F10</f>
        <v>0</v>
      </c>
      <c r="CA10" s="292">
        <f>J10</f>
        <v>75231</v>
      </c>
      <c r="CB10" s="292">
        <f>N10</f>
        <v>3098</v>
      </c>
      <c r="CC10" s="292">
        <f>R10</f>
        <v>18734</v>
      </c>
      <c r="CD10" s="292">
        <f>V10</f>
        <v>110</v>
      </c>
      <c r="CE10" s="292">
        <f>Z10</f>
        <v>1809</v>
      </c>
      <c r="CF10" s="292">
        <f>SUM(CG10:CL10)</f>
        <v>3353</v>
      </c>
      <c r="CG10" s="292">
        <f>BE10</f>
        <v>0</v>
      </c>
      <c r="CH10" s="292">
        <f>BF10</f>
        <v>1218</v>
      </c>
      <c r="CI10" s="292">
        <f>BG10</f>
        <v>423</v>
      </c>
      <c r="CJ10" s="292">
        <f>BH10</f>
        <v>0</v>
      </c>
      <c r="CK10" s="292">
        <f>BI10</f>
        <v>0</v>
      </c>
      <c r="CL10" s="292">
        <f>BJ10</f>
        <v>1712</v>
      </c>
      <c r="CM10" s="292">
        <f>SUM(CT10,DA10)</f>
        <v>33386</v>
      </c>
      <c r="CN10" s="292">
        <f>SUM(CU10,DB10)</f>
        <v>0</v>
      </c>
      <c r="CO10" s="292">
        <f>SUM(CV10,DC10)</f>
        <v>32834</v>
      </c>
      <c r="CP10" s="292">
        <f>SUM(CW10,DD10)</f>
        <v>433</v>
      </c>
      <c r="CQ10" s="292">
        <f>SUM(CX10,DE10)</f>
        <v>0</v>
      </c>
      <c r="CR10" s="292">
        <f>SUM(CY10,DF10)</f>
        <v>0</v>
      </c>
      <c r="CS10" s="292">
        <f>SUM(CZ10,DG10)</f>
        <v>119</v>
      </c>
      <c r="CT10" s="292">
        <f>SUM(CU10:CZ10)</f>
        <v>30809</v>
      </c>
      <c r="CU10" s="292">
        <f>AE10</f>
        <v>0</v>
      </c>
      <c r="CV10" s="292">
        <f>AI10</f>
        <v>30357</v>
      </c>
      <c r="CW10" s="292">
        <f>AM10</f>
        <v>397</v>
      </c>
      <c r="CX10" s="292">
        <f>AQ10</f>
        <v>0</v>
      </c>
      <c r="CY10" s="292">
        <f>AU10</f>
        <v>0</v>
      </c>
      <c r="CZ10" s="292">
        <f>AY10</f>
        <v>55</v>
      </c>
      <c r="DA10" s="292">
        <f>SUM(DB10:DG10)</f>
        <v>2577</v>
      </c>
      <c r="DB10" s="292">
        <f>BL10</f>
        <v>0</v>
      </c>
      <c r="DC10" s="292">
        <f>BM10</f>
        <v>2477</v>
      </c>
      <c r="DD10" s="292">
        <f>BN10</f>
        <v>36</v>
      </c>
      <c r="DE10" s="292">
        <f>BO10</f>
        <v>0</v>
      </c>
      <c r="DF10" s="292">
        <f>BP10</f>
        <v>0</v>
      </c>
      <c r="DG10" s="292">
        <f>BQ10</f>
        <v>64</v>
      </c>
      <c r="DH10" s="292">
        <v>0</v>
      </c>
      <c r="DI10" s="292">
        <f>SUM(DJ10:DM10)</f>
        <v>3</v>
      </c>
      <c r="DJ10" s="292">
        <v>0</v>
      </c>
      <c r="DK10" s="292">
        <v>0</v>
      </c>
      <c r="DL10" s="292">
        <v>0</v>
      </c>
      <c r="DM10" s="292">
        <v>3</v>
      </c>
    </row>
    <row r="11" spans="1:117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SUM(E11,AD11,BC11)</f>
        <v>188790</v>
      </c>
      <c r="E11" s="292">
        <f>SUM(F11,J11,N11,R11,V11,Z11)</f>
        <v>129081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113670</v>
      </c>
      <c r="K11" s="292">
        <v>53143</v>
      </c>
      <c r="L11" s="292">
        <v>60527</v>
      </c>
      <c r="M11" s="292">
        <v>0</v>
      </c>
      <c r="N11" s="292">
        <f>SUM(O11:Q11)</f>
        <v>3352</v>
      </c>
      <c r="O11" s="292">
        <v>0</v>
      </c>
      <c r="P11" s="292">
        <v>3352</v>
      </c>
      <c r="Q11" s="292">
        <v>0</v>
      </c>
      <c r="R11" s="292">
        <f>SUM(S11:U11)</f>
        <v>8792</v>
      </c>
      <c r="S11" s="292">
        <v>0</v>
      </c>
      <c r="T11" s="292">
        <v>8792</v>
      </c>
      <c r="U11" s="292">
        <v>0</v>
      </c>
      <c r="V11" s="292">
        <f>SUM(W11:Y11)</f>
        <v>76</v>
      </c>
      <c r="W11" s="292">
        <v>0</v>
      </c>
      <c r="X11" s="292">
        <v>76</v>
      </c>
      <c r="Y11" s="292">
        <v>0</v>
      </c>
      <c r="Z11" s="292">
        <f>SUM(AA11:AC11)</f>
        <v>3191</v>
      </c>
      <c r="AA11" s="292">
        <v>0</v>
      </c>
      <c r="AB11" s="292">
        <v>3154</v>
      </c>
      <c r="AC11" s="292">
        <v>37</v>
      </c>
      <c r="AD11" s="292">
        <f>SUM(AE11,AI11,AM11,AQ11,AU11,AY11)</f>
        <v>48512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46452</v>
      </c>
      <c r="AJ11" s="292">
        <v>0</v>
      </c>
      <c r="AK11" s="292">
        <v>0</v>
      </c>
      <c r="AL11" s="292">
        <v>46452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1551</v>
      </c>
      <c r="AR11" s="292">
        <v>0</v>
      </c>
      <c r="AS11" s="292">
        <v>0</v>
      </c>
      <c r="AT11" s="292">
        <v>1551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509</v>
      </c>
      <c r="AZ11" s="292">
        <v>0</v>
      </c>
      <c r="BA11" s="292">
        <v>0</v>
      </c>
      <c r="BB11" s="292">
        <v>509</v>
      </c>
      <c r="BC11" s="292">
        <f>SUM(BD11,BK11)</f>
        <v>11197</v>
      </c>
      <c r="BD11" s="292">
        <f>SUM(BE11:BJ11)</f>
        <v>6118</v>
      </c>
      <c r="BE11" s="292">
        <v>0</v>
      </c>
      <c r="BF11" s="292">
        <v>1431</v>
      </c>
      <c r="BG11" s="292">
        <v>312</v>
      </c>
      <c r="BH11" s="292">
        <v>26</v>
      </c>
      <c r="BI11" s="292">
        <v>1440</v>
      </c>
      <c r="BJ11" s="292">
        <v>2909</v>
      </c>
      <c r="BK11" s="292">
        <f>SUM(BL11:BQ11)</f>
        <v>5079</v>
      </c>
      <c r="BL11" s="292">
        <v>0</v>
      </c>
      <c r="BM11" s="292">
        <v>2527</v>
      </c>
      <c r="BN11" s="292">
        <v>0</v>
      </c>
      <c r="BO11" s="292">
        <v>13</v>
      </c>
      <c r="BP11" s="292">
        <v>0</v>
      </c>
      <c r="BQ11" s="292">
        <v>2539</v>
      </c>
      <c r="BR11" s="292">
        <f>SUM(BY11,CF11)</f>
        <v>135199</v>
      </c>
      <c r="BS11" s="292">
        <f>SUM(BZ11,CG11)</f>
        <v>0</v>
      </c>
      <c r="BT11" s="292">
        <f>SUM(CA11,CH11)</f>
        <v>115101</v>
      </c>
      <c r="BU11" s="292">
        <f>SUM(CB11,CI11)</f>
        <v>3664</v>
      </c>
      <c r="BV11" s="292">
        <f>SUM(CC11,CJ11)</f>
        <v>8818</v>
      </c>
      <c r="BW11" s="292">
        <f>SUM(CD11,CK11)</f>
        <v>1516</v>
      </c>
      <c r="BX11" s="292">
        <f>SUM(CE11,CL11)</f>
        <v>6100</v>
      </c>
      <c r="BY11" s="292">
        <f>SUM(BZ11:CE11)</f>
        <v>129081</v>
      </c>
      <c r="BZ11" s="292">
        <f>F11</f>
        <v>0</v>
      </c>
      <c r="CA11" s="292">
        <f>J11</f>
        <v>113670</v>
      </c>
      <c r="CB11" s="292">
        <f>N11</f>
        <v>3352</v>
      </c>
      <c r="CC11" s="292">
        <f>R11</f>
        <v>8792</v>
      </c>
      <c r="CD11" s="292">
        <f>V11</f>
        <v>76</v>
      </c>
      <c r="CE11" s="292">
        <f>Z11</f>
        <v>3191</v>
      </c>
      <c r="CF11" s="292">
        <f>SUM(CG11:CL11)</f>
        <v>6118</v>
      </c>
      <c r="CG11" s="292">
        <f>BE11</f>
        <v>0</v>
      </c>
      <c r="CH11" s="292">
        <f>BF11</f>
        <v>1431</v>
      </c>
      <c r="CI11" s="292">
        <f>BG11</f>
        <v>312</v>
      </c>
      <c r="CJ11" s="292">
        <f>BH11</f>
        <v>26</v>
      </c>
      <c r="CK11" s="292">
        <f>BI11</f>
        <v>1440</v>
      </c>
      <c r="CL11" s="292">
        <f>BJ11</f>
        <v>2909</v>
      </c>
      <c r="CM11" s="292">
        <f>SUM(CT11,DA11)</f>
        <v>53591</v>
      </c>
      <c r="CN11" s="292">
        <f>SUM(CU11,DB11)</f>
        <v>0</v>
      </c>
      <c r="CO11" s="292">
        <f>SUM(CV11,DC11)</f>
        <v>48979</v>
      </c>
      <c r="CP11" s="292">
        <f>SUM(CW11,DD11)</f>
        <v>0</v>
      </c>
      <c r="CQ11" s="292">
        <f>SUM(CX11,DE11)</f>
        <v>1564</v>
      </c>
      <c r="CR11" s="292">
        <f>SUM(CY11,DF11)</f>
        <v>0</v>
      </c>
      <c r="CS11" s="292">
        <f>SUM(CZ11,DG11)</f>
        <v>3048</v>
      </c>
      <c r="CT11" s="292">
        <f>SUM(CU11:CZ11)</f>
        <v>48512</v>
      </c>
      <c r="CU11" s="292">
        <f>AE11</f>
        <v>0</v>
      </c>
      <c r="CV11" s="292">
        <f>AI11</f>
        <v>46452</v>
      </c>
      <c r="CW11" s="292">
        <f>AM11</f>
        <v>0</v>
      </c>
      <c r="CX11" s="292">
        <f>AQ11</f>
        <v>1551</v>
      </c>
      <c r="CY11" s="292">
        <f>AU11</f>
        <v>0</v>
      </c>
      <c r="CZ11" s="292">
        <f>AY11</f>
        <v>509</v>
      </c>
      <c r="DA11" s="292">
        <f>SUM(DB11:DG11)</f>
        <v>5079</v>
      </c>
      <c r="DB11" s="292">
        <f>BL11</f>
        <v>0</v>
      </c>
      <c r="DC11" s="292">
        <f>BM11</f>
        <v>2527</v>
      </c>
      <c r="DD11" s="292">
        <f>BN11</f>
        <v>0</v>
      </c>
      <c r="DE11" s="292">
        <f>BO11</f>
        <v>13</v>
      </c>
      <c r="DF11" s="292">
        <f>BP11</f>
        <v>0</v>
      </c>
      <c r="DG11" s="292">
        <f>BQ11</f>
        <v>2539</v>
      </c>
      <c r="DH11" s="292">
        <v>0</v>
      </c>
      <c r="DI11" s="292">
        <f>SUM(DJ11:DM11)</f>
        <v>4</v>
      </c>
      <c r="DJ11" s="292">
        <v>0</v>
      </c>
      <c r="DK11" s="292">
        <v>4</v>
      </c>
      <c r="DL11" s="292">
        <v>0</v>
      </c>
      <c r="DM11" s="292">
        <v>0</v>
      </c>
    </row>
    <row r="12" spans="1:117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SUM(E12,AD12,BC12)</f>
        <v>20414</v>
      </c>
      <c r="E12" s="292">
        <f>SUM(F12,J12,N12,R12,V12,Z12)</f>
        <v>13480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10297</v>
      </c>
      <c r="K12" s="292">
        <v>0</v>
      </c>
      <c r="L12" s="292">
        <v>10297</v>
      </c>
      <c r="M12" s="292">
        <v>0</v>
      </c>
      <c r="N12" s="292">
        <f>SUM(O12:Q12)</f>
        <v>1262</v>
      </c>
      <c r="O12" s="292">
        <v>0</v>
      </c>
      <c r="P12" s="292">
        <v>1262</v>
      </c>
      <c r="Q12" s="292">
        <v>0</v>
      </c>
      <c r="R12" s="292">
        <f>SUM(S12:U12)</f>
        <v>1921</v>
      </c>
      <c r="S12" s="292">
        <v>0</v>
      </c>
      <c r="T12" s="292">
        <v>1921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4457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4423</v>
      </c>
      <c r="AJ12" s="292">
        <v>0</v>
      </c>
      <c r="AK12" s="292">
        <v>0</v>
      </c>
      <c r="AL12" s="292">
        <v>4423</v>
      </c>
      <c r="AM12" s="292">
        <f>SUM(AN12:AP12)</f>
        <v>34</v>
      </c>
      <c r="AN12" s="292">
        <v>0</v>
      </c>
      <c r="AO12" s="292">
        <v>0</v>
      </c>
      <c r="AP12" s="292">
        <v>34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2477</v>
      </c>
      <c r="BD12" s="292">
        <f>SUM(BE12:BJ12)</f>
        <v>1122</v>
      </c>
      <c r="BE12" s="292">
        <v>0</v>
      </c>
      <c r="BF12" s="292">
        <v>728</v>
      </c>
      <c r="BG12" s="292">
        <v>274</v>
      </c>
      <c r="BH12" s="292">
        <v>120</v>
      </c>
      <c r="BI12" s="292">
        <v>0</v>
      </c>
      <c r="BJ12" s="292">
        <v>0</v>
      </c>
      <c r="BK12" s="292">
        <f>SUM(BL12:BQ12)</f>
        <v>1355</v>
      </c>
      <c r="BL12" s="292">
        <v>0</v>
      </c>
      <c r="BM12" s="292">
        <v>1349</v>
      </c>
      <c r="BN12" s="292">
        <v>6</v>
      </c>
      <c r="BO12" s="292">
        <v>0</v>
      </c>
      <c r="BP12" s="292">
        <v>0</v>
      </c>
      <c r="BQ12" s="292">
        <v>0</v>
      </c>
      <c r="BR12" s="292">
        <f>SUM(BY12,CF12)</f>
        <v>14602</v>
      </c>
      <c r="BS12" s="292">
        <f>SUM(BZ12,CG12)</f>
        <v>0</v>
      </c>
      <c r="BT12" s="292">
        <f>SUM(CA12,CH12)</f>
        <v>11025</v>
      </c>
      <c r="BU12" s="292">
        <f>SUM(CB12,CI12)</f>
        <v>1536</v>
      </c>
      <c r="BV12" s="292">
        <f>SUM(CC12,CJ12)</f>
        <v>2041</v>
      </c>
      <c r="BW12" s="292">
        <f>SUM(CD12,CK12)</f>
        <v>0</v>
      </c>
      <c r="BX12" s="292">
        <f>SUM(CE12,CL12)</f>
        <v>0</v>
      </c>
      <c r="BY12" s="292">
        <f>SUM(BZ12:CE12)</f>
        <v>13480</v>
      </c>
      <c r="BZ12" s="292">
        <f>F12</f>
        <v>0</v>
      </c>
      <c r="CA12" s="292">
        <f>J12</f>
        <v>10297</v>
      </c>
      <c r="CB12" s="292">
        <f>N12</f>
        <v>1262</v>
      </c>
      <c r="CC12" s="292">
        <f>R12</f>
        <v>1921</v>
      </c>
      <c r="CD12" s="292">
        <f>V12</f>
        <v>0</v>
      </c>
      <c r="CE12" s="292">
        <f>Z12</f>
        <v>0</v>
      </c>
      <c r="CF12" s="292">
        <f>SUM(CG12:CL12)</f>
        <v>1122</v>
      </c>
      <c r="CG12" s="292">
        <f>BE12</f>
        <v>0</v>
      </c>
      <c r="CH12" s="292">
        <f>BF12</f>
        <v>728</v>
      </c>
      <c r="CI12" s="292">
        <f>BG12</f>
        <v>274</v>
      </c>
      <c r="CJ12" s="292">
        <f>BH12</f>
        <v>120</v>
      </c>
      <c r="CK12" s="292">
        <f>BI12</f>
        <v>0</v>
      </c>
      <c r="CL12" s="292">
        <f>BJ12</f>
        <v>0</v>
      </c>
      <c r="CM12" s="292">
        <f>SUM(CT12,DA12)</f>
        <v>5812</v>
      </c>
      <c r="CN12" s="292">
        <f>SUM(CU12,DB12)</f>
        <v>0</v>
      </c>
      <c r="CO12" s="292">
        <f>SUM(CV12,DC12)</f>
        <v>5772</v>
      </c>
      <c r="CP12" s="292">
        <f>SUM(CW12,DD12)</f>
        <v>40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4457</v>
      </c>
      <c r="CU12" s="292">
        <f>AE12</f>
        <v>0</v>
      </c>
      <c r="CV12" s="292">
        <f>AI12</f>
        <v>4423</v>
      </c>
      <c r="CW12" s="292">
        <f>AM12</f>
        <v>34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1355</v>
      </c>
      <c r="DB12" s="292">
        <f>BL12</f>
        <v>0</v>
      </c>
      <c r="DC12" s="292">
        <f>BM12</f>
        <v>1349</v>
      </c>
      <c r="DD12" s="292">
        <f>BN12</f>
        <v>6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SUM(E13,AD13,BC13)</f>
        <v>58244</v>
      </c>
      <c r="E13" s="292">
        <f>SUM(F13,J13,N13,R13,V13,Z13)</f>
        <v>30272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24377</v>
      </c>
      <c r="K13" s="292">
        <v>0</v>
      </c>
      <c r="L13" s="292">
        <v>24377</v>
      </c>
      <c r="M13" s="292">
        <v>0</v>
      </c>
      <c r="N13" s="292">
        <f>SUM(O13:Q13)</f>
        <v>1040</v>
      </c>
      <c r="O13" s="292">
        <v>1040</v>
      </c>
      <c r="P13" s="292">
        <v>0</v>
      </c>
      <c r="Q13" s="292">
        <v>0</v>
      </c>
      <c r="R13" s="292">
        <f>SUM(S13:U13)</f>
        <v>4701</v>
      </c>
      <c r="S13" s="292">
        <v>1259</v>
      </c>
      <c r="T13" s="292">
        <v>3442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154</v>
      </c>
      <c r="AA13" s="292">
        <v>0</v>
      </c>
      <c r="AB13" s="292">
        <v>154</v>
      </c>
      <c r="AC13" s="292">
        <v>0</v>
      </c>
      <c r="AD13" s="292">
        <f>SUM(AE13,AI13,AM13,AQ13,AU13,AY13)</f>
        <v>22533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21710</v>
      </c>
      <c r="AJ13" s="292">
        <v>1861</v>
      </c>
      <c r="AK13" s="292">
        <v>0</v>
      </c>
      <c r="AL13" s="292">
        <v>19849</v>
      </c>
      <c r="AM13" s="292">
        <f>SUM(AN13:AP13)</f>
        <v>6</v>
      </c>
      <c r="AN13" s="292">
        <v>0</v>
      </c>
      <c r="AO13" s="292">
        <v>0</v>
      </c>
      <c r="AP13" s="292">
        <v>6</v>
      </c>
      <c r="AQ13" s="292">
        <f>SUM(AR13:AT13)</f>
        <v>549</v>
      </c>
      <c r="AR13" s="292">
        <v>0</v>
      </c>
      <c r="AS13" s="292">
        <v>0</v>
      </c>
      <c r="AT13" s="292">
        <v>549</v>
      </c>
      <c r="AU13" s="292">
        <f>SUM(AV13:AX13)</f>
        <v>28</v>
      </c>
      <c r="AV13" s="292">
        <v>0</v>
      </c>
      <c r="AW13" s="292">
        <v>28</v>
      </c>
      <c r="AX13" s="292">
        <v>0</v>
      </c>
      <c r="AY13" s="292">
        <f>SUM(AZ13:BB13)</f>
        <v>240</v>
      </c>
      <c r="AZ13" s="292">
        <v>0</v>
      </c>
      <c r="BA13" s="292">
        <v>0</v>
      </c>
      <c r="BB13" s="292">
        <v>240</v>
      </c>
      <c r="BC13" s="292">
        <f>SUM(BD13,BK13)</f>
        <v>5439</v>
      </c>
      <c r="BD13" s="292">
        <f>SUM(BE13:BJ13)</f>
        <v>3678</v>
      </c>
      <c r="BE13" s="292">
        <v>0</v>
      </c>
      <c r="BF13" s="292">
        <v>1569</v>
      </c>
      <c r="BG13" s="292">
        <v>497</v>
      </c>
      <c r="BH13" s="292">
        <v>11</v>
      </c>
      <c r="BI13" s="292">
        <v>3</v>
      </c>
      <c r="BJ13" s="292">
        <v>1598</v>
      </c>
      <c r="BK13" s="292">
        <f>SUM(BL13:BQ13)</f>
        <v>1761</v>
      </c>
      <c r="BL13" s="292">
        <v>0</v>
      </c>
      <c r="BM13" s="292">
        <v>1428</v>
      </c>
      <c r="BN13" s="292">
        <v>98</v>
      </c>
      <c r="BO13" s="292">
        <v>0</v>
      </c>
      <c r="BP13" s="292">
        <v>0</v>
      </c>
      <c r="BQ13" s="292">
        <v>235</v>
      </c>
      <c r="BR13" s="292">
        <f>SUM(BY13,CF13)</f>
        <v>33950</v>
      </c>
      <c r="BS13" s="292">
        <f>SUM(BZ13,CG13)</f>
        <v>0</v>
      </c>
      <c r="BT13" s="292">
        <f>SUM(CA13,CH13)</f>
        <v>25946</v>
      </c>
      <c r="BU13" s="292">
        <f>SUM(CB13,CI13)</f>
        <v>1537</v>
      </c>
      <c r="BV13" s="292">
        <f>SUM(CC13,CJ13)</f>
        <v>4712</v>
      </c>
      <c r="BW13" s="292">
        <f>SUM(CD13,CK13)</f>
        <v>3</v>
      </c>
      <c r="BX13" s="292">
        <f>SUM(CE13,CL13)</f>
        <v>1752</v>
      </c>
      <c r="BY13" s="292">
        <f>SUM(BZ13:CE13)</f>
        <v>30272</v>
      </c>
      <c r="BZ13" s="292">
        <f>F13</f>
        <v>0</v>
      </c>
      <c r="CA13" s="292">
        <f>J13</f>
        <v>24377</v>
      </c>
      <c r="CB13" s="292">
        <f>N13</f>
        <v>1040</v>
      </c>
      <c r="CC13" s="292">
        <f>R13</f>
        <v>4701</v>
      </c>
      <c r="CD13" s="292">
        <f>V13</f>
        <v>0</v>
      </c>
      <c r="CE13" s="292">
        <f>Z13</f>
        <v>154</v>
      </c>
      <c r="CF13" s="292">
        <f>SUM(CG13:CL13)</f>
        <v>3678</v>
      </c>
      <c r="CG13" s="292">
        <f>BE13</f>
        <v>0</v>
      </c>
      <c r="CH13" s="292">
        <f>BF13</f>
        <v>1569</v>
      </c>
      <c r="CI13" s="292">
        <f>BG13</f>
        <v>497</v>
      </c>
      <c r="CJ13" s="292">
        <f>BH13</f>
        <v>11</v>
      </c>
      <c r="CK13" s="292">
        <f>BI13</f>
        <v>3</v>
      </c>
      <c r="CL13" s="292">
        <f>BJ13</f>
        <v>1598</v>
      </c>
      <c r="CM13" s="292">
        <f>SUM(CT13,DA13)</f>
        <v>24294</v>
      </c>
      <c r="CN13" s="292">
        <f>SUM(CU13,DB13)</f>
        <v>0</v>
      </c>
      <c r="CO13" s="292">
        <f>SUM(CV13,DC13)</f>
        <v>23138</v>
      </c>
      <c r="CP13" s="292">
        <f>SUM(CW13,DD13)</f>
        <v>104</v>
      </c>
      <c r="CQ13" s="292">
        <f>SUM(CX13,DE13)</f>
        <v>549</v>
      </c>
      <c r="CR13" s="292">
        <f>SUM(CY13,DF13)</f>
        <v>28</v>
      </c>
      <c r="CS13" s="292">
        <f>SUM(CZ13,DG13)</f>
        <v>475</v>
      </c>
      <c r="CT13" s="292">
        <f>SUM(CU13:CZ13)</f>
        <v>22533</v>
      </c>
      <c r="CU13" s="292">
        <f>AE13</f>
        <v>0</v>
      </c>
      <c r="CV13" s="292">
        <f>AI13</f>
        <v>21710</v>
      </c>
      <c r="CW13" s="292">
        <f>AM13</f>
        <v>6</v>
      </c>
      <c r="CX13" s="292">
        <f>AQ13</f>
        <v>549</v>
      </c>
      <c r="CY13" s="292">
        <f>AU13</f>
        <v>28</v>
      </c>
      <c r="CZ13" s="292">
        <f>AY13</f>
        <v>240</v>
      </c>
      <c r="DA13" s="292">
        <f>SUM(DB13:DG13)</f>
        <v>1761</v>
      </c>
      <c r="DB13" s="292">
        <f>BL13</f>
        <v>0</v>
      </c>
      <c r="DC13" s="292">
        <f>BM13</f>
        <v>1428</v>
      </c>
      <c r="DD13" s="292">
        <f>BN13</f>
        <v>98</v>
      </c>
      <c r="DE13" s="292">
        <f>BO13</f>
        <v>0</v>
      </c>
      <c r="DF13" s="292">
        <f>BP13</f>
        <v>0</v>
      </c>
      <c r="DG13" s="292">
        <f>BQ13</f>
        <v>235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SUM(E14,AD14,BC14)</f>
        <v>127745</v>
      </c>
      <c r="E14" s="292">
        <f>SUM(F14,J14,N14,R14,V14,Z14)</f>
        <v>89281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62288</v>
      </c>
      <c r="K14" s="292">
        <v>0</v>
      </c>
      <c r="L14" s="292">
        <v>62288</v>
      </c>
      <c r="M14" s="292">
        <v>0</v>
      </c>
      <c r="N14" s="292">
        <f>SUM(O14:Q14)</f>
        <v>7995</v>
      </c>
      <c r="O14" s="292">
        <v>0</v>
      </c>
      <c r="P14" s="292">
        <v>7995</v>
      </c>
      <c r="Q14" s="292">
        <v>0</v>
      </c>
      <c r="R14" s="292">
        <f>SUM(S14:U14)</f>
        <v>17677</v>
      </c>
      <c r="S14" s="292">
        <v>83</v>
      </c>
      <c r="T14" s="292">
        <v>17594</v>
      </c>
      <c r="U14" s="292">
        <v>0</v>
      </c>
      <c r="V14" s="292">
        <f>SUM(W14:Y14)</f>
        <v>111</v>
      </c>
      <c r="W14" s="292">
        <v>0</v>
      </c>
      <c r="X14" s="292">
        <v>111</v>
      </c>
      <c r="Y14" s="292">
        <v>0</v>
      </c>
      <c r="Z14" s="292">
        <f>SUM(AA14:AC14)</f>
        <v>1210</v>
      </c>
      <c r="AA14" s="292">
        <v>0</v>
      </c>
      <c r="AB14" s="292">
        <v>1210</v>
      </c>
      <c r="AC14" s="292">
        <v>0</v>
      </c>
      <c r="AD14" s="292">
        <f>SUM(AE14,AI14,AM14,AQ14,AU14,AY14)</f>
        <v>33775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32966</v>
      </c>
      <c r="AJ14" s="292">
        <v>104</v>
      </c>
      <c r="AK14" s="292">
        <v>0</v>
      </c>
      <c r="AL14" s="292">
        <v>32862</v>
      </c>
      <c r="AM14" s="292">
        <f>SUM(AN14:AP14)</f>
        <v>372</v>
      </c>
      <c r="AN14" s="292">
        <v>1</v>
      </c>
      <c r="AO14" s="292">
        <v>0</v>
      </c>
      <c r="AP14" s="292">
        <v>371</v>
      </c>
      <c r="AQ14" s="292">
        <f>SUM(AR14:AT14)</f>
        <v>205</v>
      </c>
      <c r="AR14" s="292">
        <v>13</v>
      </c>
      <c r="AS14" s="292">
        <v>0</v>
      </c>
      <c r="AT14" s="292">
        <v>192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232</v>
      </c>
      <c r="AZ14" s="292">
        <v>10</v>
      </c>
      <c r="BA14" s="292">
        <v>0</v>
      </c>
      <c r="BB14" s="292">
        <v>222</v>
      </c>
      <c r="BC14" s="292">
        <f>SUM(BD14,BK14)</f>
        <v>4689</v>
      </c>
      <c r="BD14" s="292">
        <f>SUM(BE14:BJ14)</f>
        <v>2386</v>
      </c>
      <c r="BE14" s="292">
        <v>0</v>
      </c>
      <c r="BF14" s="292">
        <v>600</v>
      </c>
      <c r="BG14" s="292">
        <v>22</v>
      </c>
      <c r="BH14" s="292">
        <v>1</v>
      </c>
      <c r="BI14" s="292">
        <v>0</v>
      </c>
      <c r="BJ14" s="292">
        <v>1763</v>
      </c>
      <c r="BK14" s="292">
        <f>SUM(BL14:BQ14)</f>
        <v>2303</v>
      </c>
      <c r="BL14" s="292">
        <v>0</v>
      </c>
      <c r="BM14" s="292">
        <v>2237</v>
      </c>
      <c r="BN14" s="292">
        <v>22</v>
      </c>
      <c r="BO14" s="292">
        <v>12</v>
      </c>
      <c r="BP14" s="292">
        <v>0</v>
      </c>
      <c r="BQ14" s="292">
        <v>32</v>
      </c>
      <c r="BR14" s="292">
        <f>SUM(BY14,CF14)</f>
        <v>91667</v>
      </c>
      <c r="BS14" s="292">
        <f>SUM(BZ14,CG14)</f>
        <v>0</v>
      </c>
      <c r="BT14" s="292">
        <f>SUM(CA14,CH14)</f>
        <v>62888</v>
      </c>
      <c r="BU14" s="292">
        <f>SUM(CB14,CI14)</f>
        <v>8017</v>
      </c>
      <c r="BV14" s="292">
        <f>SUM(CC14,CJ14)</f>
        <v>17678</v>
      </c>
      <c r="BW14" s="292">
        <f>SUM(CD14,CK14)</f>
        <v>111</v>
      </c>
      <c r="BX14" s="292">
        <f>SUM(CE14,CL14)</f>
        <v>2973</v>
      </c>
      <c r="BY14" s="292">
        <f>SUM(BZ14:CE14)</f>
        <v>89281</v>
      </c>
      <c r="BZ14" s="292">
        <f>F14</f>
        <v>0</v>
      </c>
      <c r="CA14" s="292">
        <f>J14</f>
        <v>62288</v>
      </c>
      <c r="CB14" s="292">
        <f>N14</f>
        <v>7995</v>
      </c>
      <c r="CC14" s="292">
        <f>R14</f>
        <v>17677</v>
      </c>
      <c r="CD14" s="292">
        <f>V14</f>
        <v>111</v>
      </c>
      <c r="CE14" s="292">
        <f>Z14</f>
        <v>1210</v>
      </c>
      <c r="CF14" s="292">
        <f>SUM(CG14:CL14)</f>
        <v>2386</v>
      </c>
      <c r="CG14" s="292">
        <f>BE14</f>
        <v>0</v>
      </c>
      <c r="CH14" s="292">
        <f>BF14</f>
        <v>600</v>
      </c>
      <c r="CI14" s="292">
        <f>BG14</f>
        <v>22</v>
      </c>
      <c r="CJ14" s="292">
        <f>BH14</f>
        <v>1</v>
      </c>
      <c r="CK14" s="292">
        <f>BI14</f>
        <v>0</v>
      </c>
      <c r="CL14" s="292">
        <f>BJ14</f>
        <v>1763</v>
      </c>
      <c r="CM14" s="292">
        <f>SUM(CT14,DA14)</f>
        <v>36078</v>
      </c>
      <c r="CN14" s="292">
        <f>SUM(CU14,DB14)</f>
        <v>0</v>
      </c>
      <c r="CO14" s="292">
        <f>SUM(CV14,DC14)</f>
        <v>35203</v>
      </c>
      <c r="CP14" s="292">
        <f>SUM(CW14,DD14)</f>
        <v>394</v>
      </c>
      <c r="CQ14" s="292">
        <f>SUM(CX14,DE14)</f>
        <v>217</v>
      </c>
      <c r="CR14" s="292">
        <f>SUM(CY14,DF14)</f>
        <v>0</v>
      </c>
      <c r="CS14" s="292">
        <f>SUM(CZ14,DG14)</f>
        <v>264</v>
      </c>
      <c r="CT14" s="292">
        <f>SUM(CU14:CZ14)</f>
        <v>33775</v>
      </c>
      <c r="CU14" s="292">
        <f>AE14</f>
        <v>0</v>
      </c>
      <c r="CV14" s="292">
        <f>AI14</f>
        <v>32966</v>
      </c>
      <c r="CW14" s="292">
        <f>AM14</f>
        <v>372</v>
      </c>
      <c r="CX14" s="292">
        <f>AQ14</f>
        <v>205</v>
      </c>
      <c r="CY14" s="292">
        <f>AU14</f>
        <v>0</v>
      </c>
      <c r="CZ14" s="292">
        <f>AY14</f>
        <v>232</v>
      </c>
      <c r="DA14" s="292">
        <f>SUM(DB14:DG14)</f>
        <v>2303</v>
      </c>
      <c r="DB14" s="292">
        <f>BL14</f>
        <v>0</v>
      </c>
      <c r="DC14" s="292">
        <f>BM14</f>
        <v>2237</v>
      </c>
      <c r="DD14" s="292">
        <f>BN14</f>
        <v>22</v>
      </c>
      <c r="DE14" s="292">
        <f>BO14</f>
        <v>12</v>
      </c>
      <c r="DF14" s="292">
        <f>BP14</f>
        <v>0</v>
      </c>
      <c r="DG14" s="292">
        <f>BQ14</f>
        <v>32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SUM(E15,AD15,BC15)</f>
        <v>37736</v>
      </c>
      <c r="E15" s="292">
        <f>SUM(F15,J15,N15,R15,V15,Z15)</f>
        <v>24767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17894</v>
      </c>
      <c r="K15" s="292">
        <v>4877</v>
      </c>
      <c r="L15" s="292">
        <v>13017</v>
      </c>
      <c r="M15" s="292">
        <v>0</v>
      </c>
      <c r="N15" s="292">
        <f>SUM(O15:Q15)</f>
        <v>4877</v>
      </c>
      <c r="O15" s="292">
        <v>2155</v>
      </c>
      <c r="P15" s="292">
        <v>2722</v>
      </c>
      <c r="Q15" s="292">
        <v>0</v>
      </c>
      <c r="R15" s="292">
        <f>SUM(S15:U15)</f>
        <v>1542</v>
      </c>
      <c r="S15" s="292">
        <v>0</v>
      </c>
      <c r="T15" s="292">
        <v>1542</v>
      </c>
      <c r="U15" s="292">
        <v>0</v>
      </c>
      <c r="V15" s="292">
        <f>SUM(W15:Y15)</f>
        <v>58</v>
      </c>
      <c r="W15" s="292">
        <v>0</v>
      </c>
      <c r="X15" s="292">
        <v>58</v>
      </c>
      <c r="Y15" s="292">
        <v>0</v>
      </c>
      <c r="Z15" s="292">
        <f>SUM(AA15:AC15)</f>
        <v>396</v>
      </c>
      <c r="AA15" s="292">
        <v>0</v>
      </c>
      <c r="AB15" s="292">
        <v>396</v>
      </c>
      <c r="AC15" s="292">
        <v>0</v>
      </c>
      <c r="AD15" s="292">
        <f>SUM(AE15,AI15,AM15,AQ15,AU15,AY15)</f>
        <v>7416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7416</v>
      </c>
      <c r="AJ15" s="292">
        <v>0</v>
      </c>
      <c r="AK15" s="292">
        <v>0</v>
      </c>
      <c r="AL15" s="292">
        <v>7416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5553</v>
      </c>
      <c r="BD15" s="292">
        <f>SUM(BE15:BJ15)</f>
        <v>4148</v>
      </c>
      <c r="BE15" s="292">
        <v>0</v>
      </c>
      <c r="BF15" s="292">
        <v>298</v>
      </c>
      <c r="BG15" s="292">
        <v>213</v>
      </c>
      <c r="BH15" s="292">
        <v>2635</v>
      </c>
      <c r="BI15" s="292">
        <v>0</v>
      </c>
      <c r="BJ15" s="292">
        <v>1002</v>
      </c>
      <c r="BK15" s="292">
        <f>SUM(BL15:BQ15)</f>
        <v>1405</v>
      </c>
      <c r="BL15" s="292">
        <v>0</v>
      </c>
      <c r="BM15" s="292">
        <v>766</v>
      </c>
      <c r="BN15" s="292">
        <v>7</v>
      </c>
      <c r="BO15" s="292">
        <v>594</v>
      </c>
      <c r="BP15" s="292">
        <v>0</v>
      </c>
      <c r="BQ15" s="292">
        <v>38</v>
      </c>
      <c r="BR15" s="292">
        <f>SUM(BY15,CF15)</f>
        <v>28915</v>
      </c>
      <c r="BS15" s="292">
        <f>SUM(BZ15,CG15)</f>
        <v>0</v>
      </c>
      <c r="BT15" s="292">
        <f>SUM(CA15,CH15)</f>
        <v>18192</v>
      </c>
      <c r="BU15" s="292">
        <f>SUM(CB15,CI15)</f>
        <v>5090</v>
      </c>
      <c r="BV15" s="292">
        <f>SUM(CC15,CJ15)</f>
        <v>4177</v>
      </c>
      <c r="BW15" s="292">
        <f>SUM(CD15,CK15)</f>
        <v>58</v>
      </c>
      <c r="BX15" s="292">
        <f>SUM(CE15,CL15)</f>
        <v>1398</v>
      </c>
      <c r="BY15" s="292">
        <f>SUM(BZ15:CE15)</f>
        <v>24767</v>
      </c>
      <c r="BZ15" s="292">
        <f>F15</f>
        <v>0</v>
      </c>
      <c r="CA15" s="292">
        <f>J15</f>
        <v>17894</v>
      </c>
      <c r="CB15" s="292">
        <f>N15</f>
        <v>4877</v>
      </c>
      <c r="CC15" s="292">
        <f>R15</f>
        <v>1542</v>
      </c>
      <c r="CD15" s="292">
        <f>V15</f>
        <v>58</v>
      </c>
      <c r="CE15" s="292">
        <f>Z15</f>
        <v>396</v>
      </c>
      <c r="CF15" s="292">
        <f>SUM(CG15:CL15)</f>
        <v>4148</v>
      </c>
      <c r="CG15" s="292">
        <f>BE15</f>
        <v>0</v>
      </c>
      <c r="CH15" s="292">
        <f>BF15</f>
        <v>298</v>
      </c>
      <c r="CI15" s="292">
        <f>BG15</f>
        <v>213</v>
      </c>
      <c r="CJ15" s="292">
        <f>BH15</f>
        <v>2635</v>
      </c>
      <c r="CK15" s="292">
        <f>BI15</f>
        <v>0</v>
      </c>
      <c r="CL15" s="292">
        <f>BJ15</f>
        <v>1002</v>
      </c>
      <c r="CM15" s="292">
        <f>SUM(CT15,DA15)</f>
        <v>8821</v>
      </c>
      <c r="CN15" s="292">
        <f>SUM(CU15,DB15)</f>
        <v>0</v>
      </c>
      <c r="CO15" s="292">
        <f>SUM(CV15,DC15)</f>
        <v>8182</v>
      </c>
      <c r="CP15" s="292">
        <f>SUM(CW15,DD15)</f>
        <v>7</v>
      </c>
      <c r="CQ15" s="292">
        <f>SUM(CX15,DE15)</f>
        <v>594</v>
      </c>
      <c r="CR15" s="292">
        <f>SUM(CY15,DF15)</f>
        <v>0</v>
      </c>
      <c r="CS15" s="292">
        <f>SUM(CZ15,DG15)</f>
        <v>38</v>
      </c>
      <c r="CT15" s="292">
        <f>SUM(CU15:CZ15)</f>
        <v>7416</v>
      </c>
      <c r="CU15" s="292">
        <f>AE15</f>
        <v>0</v>
      </c>
      <c r="CV15" s="292">
        <f>AI15</f>
        <v>7416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1405</v>
      </c>
      <c r="DB15" s="292">
        <f>BL15</f>
        <v>0</v>
      </c>
      <c r="DC15" s="292">
        <f>BM15</f>
        <v>766</v>
      </c>
      <c r="DD15" s="292">
        <f>BN15</f>
        <v>7</v>
      </c>
      <c r="DE15" s="292">
        <f>BO15</f>
        <v>594</v>
      </c>
      <c r="DF15" s="292">
        <f>BP15</f>
        <v>0</v>
      </c>
      <c r="DG15" s="292">
        <f>BQ15</f>
        <v>38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SUM(E16,AD16,BC16)</f>
        <v>35025</v>
      </c>
      <c r="E16" s="292">
        <f>SUM(F16,J16,N16,R16,V16,Z16)</f>
        <v>22798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17462</v>
      </c>
      <c r="K16" s="292">
        <v>0</v>
      </c>
      <c r="L16" s="292">
        <v>17462</v>
      </c>
      <c r="M16" s="292">
        <v>0</v>
      </c>
      <c r="N16" s="292">
        <f>SUM(O16:Q16)</f>
        <v>864</v>
      </c>
      <c r="O16" s="292">
        <v>0</v>
      </c>
      <c r="P16" s="292">
        <v>864</v>
      </c>
      <c r="Q16" s="292">
        <v>0</v>
      </c>
      <c r="R16" s="292">
        <f>SUM(S16:U16)</f>
        <v>3311</v>
      </c>
      <c r="S16" s="292">
        <v>110</v>
      </c>
      <c r="T16" s="292">
        <v>3201</v>
      </c>
      <c r="U16" s="292">
        <v>0</v>
      </c>
      <c r="V16" s="292">
        <f>SUM(W16:Y16)</f>
        <v>22</v>
      </c>
      <c r="W16" s="292">
        <v>0</v>
      </c>
      <c r="X16" s="292">
        <v>22</v>
      </c>
      <c r="Y16" s="292">
        <v>0</v>
      </c>
      <c r="Z16" s="292">
        <f>SUM(AA16:AC16)</f>
        <v>1139</v>
      </c>
      <c r="AA16" s="292">
        <v>0</v>
      </c>
      <c r="AB16" s="292">
        <v>1139</v>
      </c>
      <c r="AC16" s="292">
        <v>0</v>
      </c>
      <c r="AD16" s="292">
        <f>SUM(AE16,AI16,AM16,AQ16,AU16,AY16)</f>
        <v>8541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8335</v>
      </c>
      <c r="AJ16" s="292">
        <v>0</v>
      </c>
      <c r="AK16" s="292">
        <v>0</v>
      </c>
      <c r="AL16" s="292">
        <v>8335</v>
      </c>
      <c r="AM16" s="292">
        <f>SUM(AN16:AP16)</f>
        <v>172</v>
      </c>
      <c r="AN16" s="292">
        <v>0</v>
      </c>
      <c r="AO16" s="292">
        <v>0</v>
      </c>
      <c r="AP16" s="292">
        <v>172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34</v>
      </c>
      <c r="AZ16" s="292">
        <v>0</v>
      </c>
      <c r="BA16" s="292">
        <v>0</v>
      </c>
      <c r="BB16" s="292">
        <v>34</v>
      </c>
      <c r="BC16" s="292">
        <f>SUM(BD16,BK16)</f>
        <v>3686</v>
      </c>
      <c r="BD16" s="292">
        <f>SUM(BE16:BJ16)</f>
        <v>1326</v>
      </c>
      <c r="BE16" s="292">
        <v>0</v>
      </c>
      <c r="BF16" s="292">
        <v>641</v>
      </c>
      <c r="BG16" s="292">
        <v>149</v>
      </c>
      <c r="BH16" s="292">
        <v>0</v>
      </c>
      <c r="BI16" s="292">
        <v>0</v>
      </c>
      <c r="BJ16" s="292">
        <v>536</v>
      </c>
      <c r="BK16" s="292">
        <f>SUM(BL16:BQ16)</f>
        <v>2360</v>
      </c>
      <c r="BL16" s="292">
        <v>0</v>
      </c>
      <c r="BM16" s="292">
        <v>2177</v>
      </c>
      <c r="BN16" s="292">
        <v>49</v>
      </c>
      <c r="BO16" s="292">
        <v>0</v>
      </c>
      <c r="BP16" s="292">
        <v>0</v>
      </c>
      <c r="BQ16" s="292">
        <v>134</v>
      </c>
      <c r="BR16" s="292">
        <f>SUM(BY16,CF16)</f>
        <v>24124</v>
      </c>
      <c r="BS16" s="292">
        <f>SUM(BZ16,CG16)</f>
        <v>0</v>
      </c>
      <c r="BT16" s="292">
        <f>SUM(CA16,CH16)</f>
        <v>18103</v>
      </c>
      <c r="BU16" s="292">
        <f>SUM(CB16,CI16)</f>
        <v>1013</v>
      </c>
      <c r="BV16" s="292">
        <f>SUM(CC16,CJ16)</f>
        <v>3311</v>
      </c>
      <c r="BW16" s="292">
        <f>SUM(CD16,CK16)</f>
        <v>22</v>
      </c>
      <c r="BX16" s="292">
        <f>SUM(CE16,CL16)</f>
        <v>1675</v>
      </c>
      <c r="BY16" s="292">
        <f>SUM(BZ16:CE16)</f>
        <v>22798</v>
      </c>
      <c r="BZ16" s="292">
        <f>F16</f>
        <v>0</v>
      </c>
      <c r="CA16" s="292">
        <f>J16</f>
        <v>17462</v>
      </c>
      <c r="CB16" s="292">
        <f>N16</f>
        <v>864</v>
      </c>
      <c r="CC16" s="292">
        <f>R16</f>
        <v>3311</v>
      </c>
      <c r="CD16" s="292">
        <f>V16</f>
        <v>22</v>
      </c>
      <c r="CE16" s="292">
        <f>Z16</f>
        <v>1139</v>
      </c>
      <c r="CF16" s="292">
        <f>SUM(CG16:CL16)</f>
        <v>1326</v>
      </c>
      <c r="CG16" s="292">
        <f>BE16</f>
        <v>0</v>
      </c>
      <c r="CH16" s="292">
        <f>BF16</f>
        <v>641</v>
      </c>
      <c r="CI16" s="292">
        <f>BG16</f>
        <v>149</v>
      </c>
      <c r="CJ16" s="292">
        <f>BH16</f>
        <v>0</v>
      </c>
      <c r="CK16" s="292">
        <f>BI16</f>
        <v>0</v>
      </c>
      <c r="CL16" s="292">
        <f>BJ16</f>
        <v>536</v>
      </c>
      <c r="CM16" s="292">
        <f>SUM(CT16,DA16)</f>
        <v>10901</v>
      </c>
      <c r="CN16" s="292">
        <f>SUM(CU16,DB16)</f>
        <v>0</v>
      </c>
      <c r="CO16" s="292">
        <f>SUM(CV16,DC16)</f>
        <v>10512</v>
      </c>
      <c r="CP16" s="292">
        <f>SUM(CW16,DD16)</f>
        <v>221</v>
      </c>
      <c r="CQ16" s="292">
        <f>SUM(CX16,DE16)</f>
        <v>0</v>
      </c>
      <c r="CR16" s="292">
        <f>SUM(CY16,DF16)</f>
        <v>0</v>
      </c>
      <c r="CS16" s="292">
        <f>SUM(CZ16,DG16)</f>
        <v>168</v>
      </c>
      <c r="CT16" s="292">
        <f>SUM(CU16:CZ16)</f>
        <v>8541</v>
      </c>
      <c r="CU16" s="292">
        <f>AE16</f>
        <v>0</v>
      </c>
      <c r="CV16" s="292">
        <f>AI16</f>
        <v>8335</v>
      </c>
      <c r="CW16" s="292">
        <f>AM16</f>
        <v>172</v>
      </c>
      <c r="CX16" s="292">
        <f>AQ16</f>
        <v>0</v>
      </c>
      <c r="CY16" s="292">
        <f>AU16</f>
        <v>0</v>
      </c>
      <c r="CZ16" s="292">
        <f>AY16</f>
        <v>34</v>
      </c>
      <c r="DA16" s="292">
        <f>SUM(DB16:DG16)</f>
        <v>2360</v>
      </c>
      <c r="DB16" s="292">
        <f>BL16</f>
        <v>0</v>
      </c>
      <c r="DC16" s="292">
        <f>BM16</f>
        <v>2177</v>
      </c>
      <c r="DD16" s="292">
        <f>BN16</f>
        <v>49</v>
      </c>
      <c r="DE16" s="292">
        <f>BO16</f>
        <v>0</v>
      </c>
      <c r="DF16" s="292">
        <f>BP16</f>
        <v>0</v>
      </c>
      <c r="DG16" s="292">
        <f>BQ16</f>
        <v>134</v>
      </c>
      <c r="DH16" s="292">
        <v>69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SUM(E17,AD17,BC17)</f>
        <v>52226</v>
      </c>
      <c r="E17" s="292">
        <f>SUM(F17,J17,N17,R17,V17,Z17)</f>
        <v>29890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25569</v>
      </c>
      <c r="K17" s="292">
        <v>0</v>
      </c>
      <c r="L17" s="292">
        <v>25569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3147</v>
      </c>
      <c r="S17" s="292">
        <v>0</v>
      </c>
      <c r="T17" s="292">
        <v>3147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1174</v>
      </c>
      <c r="AA17" s="292">
        <v>0</v>
      </c>
      <c r="AB17" s="292">
        <v>1174</v>
      </c>
      <c r="AC17" s="292">
        <v>0</v>
      </c>
      <c r="AD17" s="292">
        <f>SUM(AE17,AI17,AM17,AQ17,AU17,AY17)</f>
        <v>17850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17670</v>
      </c>
      <c r="AJ17" s="292">
        <v>0</v>
      </c>
      <c r="AK17" s="292">
        <v>0</v>
      </c>
      <c r="AL17" s="292">
        <v>17670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98</v>
      </c>
      <c r="AR17" s="292">
        <v>0</v>
      </c>
      <c r="AS17" s="292">
        <v>0</v>
      </c>
      <c r="AT17" s="292">
        <v>98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82</v>
      </c>
      <c r="AZ17" s="292">
        <v>0</v>
      </c>
      <c r="BA17" s="292">
        <v>0</v>
      </c>
      <c r="BB17" s="292">
        <v>82</v>
      </c>
      <c r="BC17" s="292">
        <f>SUM(BD17,BK17)</f>
        <v>4486</v>
      </c>
      <c r="BD17" s="292">
        <f>SUM(BE17:BJ17)</f>
        <v>3639</v>
      </c>
      <c r="BE17" s="292">
        <v>0</v>
      </c>
      <c r="BF17" s="292">
        <v>2731</v>
      </c>
      <c r="BG17" s="292">
        <v>0</v>
      </c>
      <c r="BH17" s="292">
        <v>908</v>
      </c>
      <c r="BI17" s="292">
        <v>0</v>
      </c>
      <c r="BJ17" s="292">
        <v>0</v>
      </c>
      <c r="BK17" s="292">
        <f>SUM(BL17:BQ17)</f>
        <v>847</v>
      </c>
      <c r="BL17" s="292">
        <v>0</v>
      </c>
      <c r="BM17" s="292">
        <v>805</v>
      </c>
      <c r="BN17" s="292">
        <v>0</v>
      </c>
      <c r="BO17" s="292">
        <v>40</v>
      </c>
      <c r="BP17" s="292">
        <v>0</v>
      </c>
      <c r="BQ17" s="292">
        <v>2</v>
      </c>
      <c r="BR17" s="292">
        <f>SUM(BY17,CF17)</f>
        <v>33529</v>
      </c>
      <c r="BS17" s="292">
        <f>SUM(BZ17,CG17)</f>
        <v>0</v>
      </c>
      <c r="BT17" s="292">
        <f>SUM(CA17,CH17)</f>
        <v>28300</v>
      </c>
      <c r="BU17" s="292">
        <f>SUM(CB17,CI17)</f>
        <v>0</v>
      </c>
      <c r="BV17" s="292">
        <f>SUM(CC17,CJ17)</f>
        <v>4055</v>
      </c>
      <c r="BW17" s="292">
        <f>SUM(CD17,CK17)</f>
        <v>0</v>
      </c>
      <c r="BX17" s="292">
        <f>SUM(CE17,CL17)</f>
        <v>1174</v>
      </c>
      <c r="BY17" s="292">
        <f>SUM(BZ17:CE17)</f>
        <v>29890</v>
      </c>
      <c r="BZ17" s="292">
        <f>F17</f>
        <v>0</v>
      </c>
      <c r="CA17" s="292">
        <f>J17</f>
        <v>25569</v>
      </c>
      <c r="CB17" s="292">
        <f>N17</f>
        <v>0</v>
      </c>
      <c r="CC17" s="292">
        <f>R17</f>
        <v>3147</v>
      </c>
      <c r="CD17" s="292">
        <f>V17</f>
        <v>0</v>
      </c>
      <c r="CE17" s="292">
        <f>Z17</f>
        <v>1174</v>
      </c>
      <c r="CF17" s="292">
        <f>SUM(CG17:CL17)</f>
        <v>3639</v>
      </c>
      <c r="CG17" s="292">
        <f>BE17</f>
        <v>0</v>
      </c>
      <c r="CH17" s="292">
        <f>BF17</f>
        <v>2731</v>
      </c>
      <c r="CI17" s="292">
        <f>BG17</f>
        <v>0</v>
      </c>
      <c r="CJ17" s="292">
        <f>BH17</f>
        <v>908</v>
      </c>
      <c r="CK17" s="292">
        <f>BI17</f>
        <v>0</v>
      </c>
      <c r="CL17" s="292">
        <f>BJ17</f>
        <v>0</v>
      </c>
      <c r="CM17" s="292">
        <f>SUM(CT17,DA17)</f>
        <v>18697</v>
      </c>
      <c r="CN17" s="292">
        <f>SUM(CU17,DB17)</f>
        <v>0</v>
      </c>
      <c r="CO17" s="292">
        <f>SUM(CV17,DC17)</f>
        <v>18475</v>
      </c>
      <c r="CP17" s="292">
        <f>SUM(CW17,DD17)</f>
        <v>0</v>
      </c>
      <c r="CQ17" s="292">
        <f>SUM(CX17,DE17)</f>
        <v>138</v>
      </c>
      <c r="CR17" s="292">
        <f>SUM(CY17,DF17)</f>
        <v>0</v>
      </c>
      <c r="CS17" s="292">
        <f>SUM(CZ17,DG17)</f>
        <v>84</v>
      </c>
      <c r="CT17" s="292">
        <f>SUM(CU17:CZ17)</f>
        <v>17850</v>
      </c>
      <c r="CU17" s="292">
        <f>AE17</f>
        <v>0</v>
      </c>
      <c r="CV17" s="292">
        <f>AI17</f>
        <v>17670</v>
      </c>
      <c r="CW17" s="292">
        <f>AM17</f>
        <v>0</v>
      </c>
      <c r="CX17" s="292">
        <f>AQ17</f>
        <v>98</v>
      </c>
      <c r="CY17" s="292">
        <f>AU17</f>
        <v>0</v>
      </c>
      <c r="CZ17" s="292">
        <f>AY17</f>
        <v>82</v>
      </c>
      <c r="DA17" s="292">
        <f>SUM(DB17:DG17)</f>
        <v>847</v>
      </c>
      <c r="DB17" s="292">
        <f>BL17</f>
        <v>0</v>
      </c>
      <c r="DC17" s="292">
        <f>BM17</f>
        <v>805</v>
      </c>
      <c r="DD17" s="292">
        <f>BN17</f>
        <v>0</v>
      </c>
      <c r="DE17" s="292">
        <f>BO17</f>
        <v>40</v>
      </c>
      <c r="DF17" s="292">
        <f>BP17</f>
        <v>0</v>
      </c>
      <c r="DG17" s="292">
        <f>BQ17</f>
        <v>2</v>
      </c>
      <c r="DH17" s="292">
        <v>0</v>
      </c>
      <c r="DI17" s="292">
        <f>SUM(DJ17:DM17)</f>
        <v>3</v>
      </c>
      <c r="DJ17" s="292">
        <v>0</v>
      </c>
      <c r="DK17" s="292">
        <v>3</v>
      </c>
      <c r="DL17" s="292">
        <v>0</v>
      </c>
      <c r="DM17" s="292">
        <v>0</v>
      </c>
    </row>
    <row r="18" spans="1:117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SUM(E18,AD18,BC18)</f>
        <v>49366</v>
      </c>
      <c r="E18" s="292">
        <f>SUM(F18,J18,N18,R18,V18,Z18)</f>
        <v>37454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32708</v>
      </c>
      <c r="K18" s="292">
        <v>163</v>
      </c>
      <c r="L18" s="292">
        <v>32545</v>
      </c>
      <c r="M18" s="292">
        <v>0</v>
      </c>
      <c r="N18" s="292">
        <f>SUM(O18:Q18)</f>
        <v>693</v>
      </c>
      <c r="O18" s="292">
        <v>0</v>
      </c>
      <c r="P18" s="292">
        <v>693</v>
      </c>
      <c r="Q18" s="292">
        <v>0</v>
      </c>
      <c r="R18" s="292">
        <f>SUM(S18:U18)</f>
        <v>3431</v>
      </c>
      <c r="S18" s="292">
        <v>63</v>
      </c>
      <c r="T18" s="292">
        <v>3368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622</v>
      </c>
      <c r="AA18" s="292">
        <v>124</v>
      </c>
      <c r="AB18" s="292">
        <v>498</v>
      </c>
      <c r="AC18" s="292">
        <v>0</v>
      </c>
      <c r="AD18" s="292">
        <f>SUM(AE18,AI18,AM18,AQ18,AU18,AY18)</f>
        <v>9289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9077</v>
      </c>
      <c r="AJ18" s="292">
        <v>0</v>
      </c>
      <c r="AK18" s="292">
        <v>0</v>
      </c>
      <c r="AL18" s="292">
        <v>9077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212</v>
      </c>
      <c r="AZ18" s="292">
        <v>0</v>
      </c>
      <c r="BA18" s="292">
        <v>0</v>
      </c>
      <c r="BB18" s="292">
        <v>212</v>
      </c>
      <c r="BC18" s="292">
        <f>SUM(BD18,BK18)</f>
        <v>2623</v>
      </c>
      <c r="BD18" s="292">
        <f>SUM(BE18:BJ18)</f>
        <v>2481</v>
      </c>
      <c r="BE18" s="292">
        <v>0</v>
      </c>
      <c r="BF18" s="292">
        <v>141</v>
      </c>
      <c r="BG18" s="292">
        <v>0</v>
      </c>
      <c r="BH18" s="292">
        <v>0</v>
      </c>
      <c r="BI18" s="292">
        <v>0</v>
      </c>
      <c r="BJ18" s="292">
        <v>2340</v>
      </c>
      <c r="BK18" s="292">
        <f>SUM(BL18:BQ18)</f>
        <v>142</v>
      </c>
      <c r="BL18" s="292">
        <v>0</v>
      </c>
      <c r="BM18" s="292">
        <v>49</v>
      </c>
      <c r="BN18" s="292">
        <v>0</v>
      </c>
      <c r="BO18" s="292">
        <v>0</v>
      </c>
      <c r="BP18" s="292">
        <v>0</v>
      </c>
      <c r="BQ18" s="292">
        <v>93</v>
      </c>
      <c r="BR18" s="292">
        <f>SUM(BY18,CF18)</f>
        <v>39935</v>
      </c>
      <c r="BS18" s="292">
        <f>SUM(BZ18,CG18)</f>
        <v>0</v>
      </c>
      <c r="BT18" s="292">
        <f>SUM(CA18,CH18)</f>
        <v>32849</v>
      </c>
      <c r="BU18" s="292">
        <f>SUM(CB18,CI18)</f>
        <v>693</v>
      </c>
      <c r="BV18" s="292">
        <f>SUM(CC18,CJ18)</f>
        <v>3431</v>
      </c>
      <c r="BW18" s="292">
        <f>SUM(CD18,CK18)</f>
        <v>0</v>
      </c>
      <c r="BX18" s="292">
        <f>SUM(CE18,CL18)</f>
        <v>2962</v>
      </c>
      <c r="BY18" s="292">
        <f>SUM(BZ18:CE18)</f>
        <v>37454</v>
      </c>
      <c r="BZ18" s="292">
        <f>F18</f>
        <v>0</v>
      </c>
      <c r="CA18" s="292">
        <f>J18</f>
        <v>32708</v>
      </c>
      <c r="CB18" s="292">
        <f>N18</f>
        <v>693</v>
      </c>
      <c r="CC18" s="292">
        <f>R18</f>
        <v>3431</v>
      </c>
      <c r="CD18" s="292">
        <f>V18</f>
        <v>0</v>
      </c>
      <c r="CE18" s="292">
        <f>Z18</f>
        <v>622</v>
      </c>
      <c r="CF18" s="292">
        <f>SUM(CG18:CL18)</f>
        <v>2481</v>
      </c>
      <c r="CG18" s="292">
        <f>BE18</f>
        <v>0</v>
      </c>
      <c r="CH18" s="292">
        <f>BF18</f>
        <v>141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2340</v>
      </c>
      <c r="CM18" s="292">
        <f>SUM(CT18,DA18)</f>
        <v>9431</v>
      </c>
      <c r="CN18" s="292">
        <f>SUM(CU18,DB18)</f>
        <v>0</v>
      </c>
      <c r="CO18" s="292">
        <f>SUM(CV18,DC18)</f>
        <v>9126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305</v>
      </c>
      <c r="CT18" s="292">
        <f>SUM(CU18:CZ18)</f>
        <v>9289</v>
      </c>
      <c r="CU18" s="292">
        <f>AE18</f>
        <v>0</v>
      </c>
      <c r="CV18" s="292">
        <f>AI18</f>
        <v>9077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212</v>
      </c>
      <c r="DA18" s="292">
        <f>SUM(DB18:DG18)</f>
        <v>142</v>
      </c>
      <c r="DB18" s="292">
        <f>BL18</f>
        <v>0</v>
      </c>
      <c r="DC18" s="292">
        <f>BM18</f>
        <v>49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93</v>
      </c>
      <c r="DH18" s="292">
        <v>0</v>
      </c>
      <c r="DI18" s="292">
        <f>SUM(DJ18:DM18)</f>
        <v>5</v>
      </c>
      <c r="DJ18" s="292">
        <v>5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SUM(E19,AD19,BC19)</f>
        <v>20702</v>
      </c>
      <c r="E19" s="292">
        <f>SUM(F19,J19,N19,R19,V19,Z19)</f>
        <v>15052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13262</v>
      </c>
      <c r="K19" s="292">
        <v>0</v>
      </c>
      <c r="L19" s="292">
        <v>13262</v>
      </c>
      <c r="M19" s="292">
        <v>0</v>
      </c>
      <c r="N19" s="292">
        <f>SUM(O19:Q19)</f>
        <v>691</v>
      </c>
      <c r="O19" s="292">
        <v>0</v>
      </c>
      <c r="P19" s="292">
        <v>691</v>
      </c>
      <c r="Q19" s="292">
        <v>0</v>
      </c>
      <c r="R19" s="292">
        <f>SUM(S19:U19)</f>
        <v>944</v>
      </c>
      <c r="S19" s="292">
        <v>0</v>
      </c>
      <c r="T19" s="292">
        <v>944</v>
      </c>
      <c r="U19" s="292">
        <v>0</v>
      </c>
      <c r="V19" s="292">
        <f>SUM(W19:Y19)</f>
        <v>20</v>
      </c>
      <c r="W19" s="292">
        <v>0</v>
      </c>
      <c r="X19" s="292">
        <v>20</v>
      </c>
      <c r="Y19" s="292">
        <v>0</v>
      </c>
      <c r="Z19" s="292">
        <f>SUM(AA19:AC19)</f>
        <v>135</v>
      </c>
      <c r="AA19" s="292">
        <v>0</v>
      </c>
      <c r="AB19" s="292">
        <v>135</v>
      </c>
      <c r="AC19" s="292">
        <v>0</v>
      </c>
      <c r="AD19" s="292">
        <f>SUM(AE19,AI19,AM19,AQ19,AU19,AY19)</f>
        <v>4814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4814</v>
      </c>
      <c r="AJ19" s="292">
        <v>0</v>
      </c>
      <c r="AK19" s="292">
        <v>0</v>
      </c>
      <c r="AL19" s="292">
        <v>4814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836</v>
      </c>
      <c r="BD19" s="292">
        <f>SUM(BE19:BJ19)</f>
        <v>834</v>
      </c>
      <c r="BE19" s="292">
        <v>0</v>
      </c>
      <c r="BF19" s="292">
        <v>15</v>
      </c>
      <c r="BG19" s="292">
        <v>2</v>
      </c>
      <c r="BH19" s="292">
        <v>0</v>
      </c>
      <c r="BI19" s="292">
        <v>0</v>
      </c>
      <c r="BJ19" s="292">
        <v>817</v>
      </c>
      <c r="BK19" s="292">
        <f>SUM(BL19:BQ19)</f>
        <v>2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2</v>
      </c>
      <c r="BR19" s="292">
        <f>SUM(BY19,CF19)</f>
        <v>15886</v>
      </c>
      <c r="BS19" s="292">
        <f>SUM(BZ19,CG19)</f>
        <v>0</v>
      </c>
      <c r="BT19" s="292">
        <f>SUM(CA19,CH19)</f>
        <v>13277</v>
      </c>
      <c r="BU19" s="292">
        <f>SUM(CB19,CI19)</f>
        <v>693</v>
      </c>
      <c r="BV19" s="292">
        <f>SUM(CC19,CJ19)</f>
        <v>944</v>
      </c>
      <c r="BW19" s="292">
        <f>SUM(CD19,CK19)</f>
        <v>20</v>
      </c>
      <c r="BX19" s="292">
        <f>SUM(CE19,CL19)</f>
        <v>952</v>
      </c>
      <c r="BY19" s="292">
        <f>SUM(BZ19:CE19)</f>
        <v>15052</v>
      </c>
      <c r="BZ19" s="292">
        <f>F19</f>
        <v>0</v>
      </c>
      <c r="CA19" s="292">
        <f>J19</f>
        <v>13262</v>
      </c>
      <c r="CB19" s="292">
        <f>N19</f>
        <v>691</v>
      </c>
      <c r="CC19" s="292">
        <f>R19</f>
        <v>944</v>
      </c>
      <c r="CD19" s="292">
        <f>V19</f>
        <v>20</v>
      </c>
      <c r="CE19" s="292">
        <f>Z19</f>
        <v>135</v>
      </c>
      <c r="CF19" s="292">
        <f>SUM(CG19:CL19)</f>
        <v>834</v>
      </c>
      <c r="CG19" s="292">
        <f>BE19</f>
        <v>0</v>
      </c>
      <c r="CH19" s="292">
        <f>BF19</f>
        <v>15</v>
      </c>
      <c r="CI19" s="292">
        <f>BG19</f>
        <v>2</v>
      </c>
      <c r="CJ19" s="292">
        <f>BH19</f>
        <v>0</v>
      </c>
      <c r="CK19" s="292">
        <f>BI19</f>
        <v>0</v>
      </c>
      <c r="CL19" s="292">
        <f>BJ19</f>
        <v>817</v>
      </c>
      <c r="CM19" s="292">
        <f>SUM(CT19,DA19)</f>
        <v>4816</v>
      </c>
      <c r="CN19" s="292">
        <f>SUM(CU19,DB19)</f>
        <v>0</v>
      </c>
      <c r="CO19" s="292">
        <f>SUM(CV19,DC19)</f>
        <v>4814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2</v>
      </c>
      <c r="CT19" s="292">
        <f>SUM(CU19:CZ19)</f>
        <v>4814</v>
      </c>
      <c r="CU19" s="292">
        <f>AE19</f>
        <v>0</v>
      </c>
      <c r="CV19" s="292">
        <f>AI19</f>
        <v>4814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2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SUM(E20,AD20,BC20)</f>
        <v>27258</v>
      </c>
      <c r="E20" s="292">
        <f>SUM(F20,J20,N20,R20,V20,Z20)</f>
        <v>14437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9214</v>
      </c>
      <c r="K20" s="292">
        <v>1193</v>
      </c>
      <c r="L20" s="292">
        <v>8021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2304</v>
      </c>
      <c r="S20" s="292">
        <v>69</v>
      </c>
      <c r="T20" s="292">
        <v>2235</v>
      </c>
      <c r="U20" s="292">
        <v>0</v>
      </c>
      <c r="V20" s="292">
        <f>SUM(W20:Y20)</f>
        <v>1931</v>
      </c>
      <c r="W20" s="292">
        <v>1931</v>
      </c>
      <c r="X20" s="292">
        <v>0</v>
      </c>
      <c r="Y20" s="292">
        <v>0</v>
      </c>
      <c r="Z20" s="292">
        <f>SUM(AA20:AC20)</f>
        <v>988</v>
      </c>
      <c r="AA20" s="292">
        <v>39</v>
      </c>
      <c r="AB20" s="292">
        <v>949</v>
      </c>
      <c r="AC20" s="292">
        <v>0</v>
      </c>
      <c r="AD20" s="292">
        <f>SUM(AE20,AI20,AM20,AQ20,AU20,AY20)</f>
        <v>5450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5441</v>
      </c>
      <c r="AJ20" s="292">
        <v>0</v>
      </c>
      <c r="AK20" s="292">
        <v>0</v>
      </c>
      <c r="AL20" s="292">
        <v>5441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9</v>
      </c>
      <c r="AZ20" s="292">
        <v>0</v>
      </c>
      <c r="BA20" s="292">
        <v>0</v>
      </c>
      <c r="BB20" s="292">
        <v>9</v>
      </c>
      <c r="BC20" s="292">
        <f>SUM(BD20,BK20)</f>
        <v>7371</v>
      </c>
      <c r="BD20" s="292">
        <f>SUM(BE20:BJ20)</f>
        <v>3698</v>
      </c>
      <c r="BE20" s="292">
        <v>0</v>
      </c>
      <c r="BF20" s="292">
        <v>2926</v>
      </c>
      <c r="BG20" s="292">
        <v>0</v>
      </c>
      <c r="BH20" s="292">
        <v>276</v>
      </c>
      <c r="BI20" s="292">
        <v>23</v>
      </c>
      <c r="BJ20" s="292">
        <v>473</v>
      </c>
      <c r="BK20" s="292">
        <f>SUM(BL20:BQ20)</f>
        <v>3673</v>
      </c>
      <c r="BL20" s="292">
        <v>0</v>
      </c>
      <c r="BM20" s="292">
        <v>2926</v>
      </c>
      <c r="BN20" s="292">
        <v>0</v>
      </c>
      <c r="BO20" s="292">
        <v>275</v>
      </c>
      <c r="BP20" s="292">
        <v>0</v>
      </c>
      <c r="BQ20" s="292">
        <v>472</v>
      </c>
      <c r="BR20" s="292">
        <f>SUM(BY20,CF20)</f>
        <v>18135</v>
      </c>
      <c r="BS20" s="292">
        <f>SUM(BZ20,CG20)</f>
        <v>0</v>
      </c>
      <c r="BT20" s="292">
        <f>SUM(CA20,CH20)</f>
        <v>12140</v>
      </c>
      <c r="BU20" s="292">
        <f>SUM(CB20,CI20)</f>
        <v>0</v>
      </c>
      <c r="BV20" s="292">
        <f>SUM(CC20,CJ20)</f>
        <v>2580</v>
      </c>
      <c r="BW20" s="292">
        <f>SUM(CD20,CK20)</f>
        <v>1954</v>
      </c>
      <c r="BX20" s="292">
        <f>SUM(CE20,CL20)</f>
        <v>1461</v>
      </c>
      <c r="BY20" s="292">
        <f>SUM(BZ20:CE20)</f>
        <v>14437</v>
      </c>
      <c r="BZ20" s="292">
        <f>F20</f>
        <v>0</v>
      </c>
      <c r="CA20" s="292">
        <f>J20</f>
        <v>9214</v>
      </c>
      <c r="CB20" s="292">
        <f>N20</f>
        <v>0</v>
      </c>
      <c r="CC20" s="292">
        <f>R20</f>
        <v>2304</v>
      </c>
      <c r="CD20" s="292">
        <f>V20</f>
        <v>1931</v>
      </c>
      <c r="CE20" s="292">
        <f>Z20</f>
        <v>988</v>
      </c>
      <c r="CF20" s="292">
        <f>SUM(CG20:CL20)</f>
        <v>3698</v>
      </c>
      <c r="CG20" s="292">
        <f>BE20</f>
        <v>0</v>
      </c>
      <c r="CH20" s="292">
        <f>BF20</f>
        <v>2926</v>
      </c>
      <c r="CI20" s="292">
        <f>BG20</f>
        <v>0</v>
      </c>
      <c r="CJ20" s="292">
        <f>BH20</f>
        <v>276</v>
      </c>
      <c r="CK20" s="292">
        <f>BI20</f>
        <v>23</v>
      </c>
      <c r="CL20" s="292">
        <f>BJ20</f>
        <v>473</v>
      </c>
      <c r="CM20" s="292">
        <f>SUM(CT20,DA20)</f>
        <v>9123</v>
      </c>
      <c r="CN20" s="292">
        <f>SUM(CU20,DB20)</f>
        <v>0</v>
      </c>
      <c r="CO20" s="292">
        <f>SUM(CV20,DC20)</f>
        <v>8367</v>
      </c>
      <c r="CP20" s="292">
        <f>SUM(CW20,DD20)</f>
        <v>0</v>
      </c>
      <c r="CQ20" s="292">
        <f>SUM(CX20,DE20)</f>
        <v>275</v>
      </c>
      <c r="CR20" s="292">
        <f>SUM(CY20,DF20)</f>
        <v>0</v>
      </c>
      <c r="CS20" s="292">
        <f>SUM(CZ20,DG20)</f>
        <v>481</v>
      </c>
      <c r="CT20" s="292">
        <f>SUM(CU20:CZ20)</f>
        <v>5450</v>
      </c>
      <c r="CU20" s="292">
        <f>AE20</f>
        <v>0</v>
      </c>
      <c r="CV20" s="292">
        <f>AI20</f>
        <v>5441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9</v>
      </c>
      <c r="DA20" s="292">
        <f>SUM(DB20:DG20)</f>
        <v>3673</v>
      </c>
      <c r="DB20" s="292">
        <f>BL20</f>
        <v>0</v>
      </c>
      <c r="DC20" s="292">
        <f>BM20</f>
        <v>2926</v>
      </c>
      <c r="DD20" s="292">
        <f>BN20</f>
        <v>0</v>
      </c>
      <c r="DE20" s="292">
        <f>BO20</f>
        <v>275</v>
      </c>
      <c r="DF20" s="292">
        <f>BP20</f>
        <v>0</v>
      </c>
      <c r="DG20" s="292">
        <f>BQ20</f>
        <v>472</v>
      </c>
      <c r="DH20" s="292">
        <v>0</v>
      </c>
      <c r="DI20" s="292">
        <f>SUM(DJ20:DM20)</f>
        <v>23</v>
      </c>
      <c r="DJ20" s="292">
        <v>0</v>
      </c>
      <c r="DK20" s="292">
        <v>0</v>
      </c>
      <c r="DL20" s="292">
        <v>0</v>
      </c>
      <c r="DM20" s="292">
        <v>23</v>
      </c>
    </row>
    <row r="21" spans="1:117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SUM(E21,AD21,BC21)</f>
        <v>58430</v>
      </c>
      <c r="E21" s="292">
        <f>SUM(F21,J21,N21,R21,V21,Z21)</f>
        <v>36733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30063</v>
      </c>
      <c r="K21" s="292">
        <v>69</v>
      </c>
      <c r="L21" s="292">
        <v>29994</v>
      </c>
      <c r="M21" s="292">
        <v>0</v>
      </c>
      <c r="N21" s="292">
        <f>SUM(O21:Q21)</f>
        <v>1144</v>
      </c>
      <c r="O21" s="292">
        <v>1144</v>
      </c>
      <c r="P21" s="292">
        <v>0</v>
      </c>
      <c r="Q21" s="292">
        <v>0</v>
      </c>
      <c r="R21" s="292">
        <f>SUM(S21:U21)</f>
        <v>4995</v>
      </c>
      <c r="S21" s="292">
        <v>0</v>
      </c>
      <c r="T21" s="292">
        <v>4995</v>
      </c>
      <c r="U21" s="292">
        <v>0</v>
      </c>
      <c r="V21" s="292">
        <f>SUM(W21:Y21)</f>
        <v>112</v>
      </c>
      <c r="W21" s="292">
        <v>112</v>
      </c>
      <c r="X21" s="292">
        <v>0</v>
      </c>
      <c r="Y21" s="292">
        <v>0</v>
      </c>
      <c r="Z21" s="292">
        <f>SUM(AA21:AC21)</f>
        <v>419</v>
      </c>
      <c r="AA21" s="292">
        <v>1</v>
      </c>
      <c r="AB21" s="292">
        <v>418</v>
      </c>
      <c r="AC21" s="292">
        <v>0</v>
      </c>
      <c r="AD21" s="292">
        <f>SUM(AE21,AI21,AM21,AQ21,AU21,AY21)</f>
        <v>12979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12431</v>
      </c>
      <c r="AJ21" s="292">
        <v>291</v>
      </c>
      <c r="AK21" s="292">
        <v>1006</v>
      </c>
      <c r="AL21" s="292">
        <v>11134</v>
      </c>
      <c r="AM21" s="292">
        <f>SUM(AN21:AP21)</f>
        <v>82</v>
      </c>
      <c r="AN21" s="292">
        <v>1</v>
      </c>
      <c r="AO21" s="292">
        <v>5</v>
      </c>
      <c r="AP21" s="292">
        <v>76</v>
      </c>
      <c r="AQ21" s="292">
        <f>SUM(AR21:AT21)</f>
        <v>49</v>
      </c>
      <c r="AR21" s="292">
        <v>0</v>
      </c>
      <c r="AS21" s="292">
        <v>49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417</v>
      </c>
      <c r="AZ21" s="292">
        <v>128</v>
      </c>
      <c r="BA21" s="292">
        <v>287</v>
      </c>
      <c r="BB21" s="292">
        <v>2</v>
      </c>
      <c r="BC21" s="292">
        <f>SUM(BD21,BK21)</f>
        <v>8718</v>
      </c>
      <c r="BD21" s="292">
        <f>SUM(BE21:BJ21)</f>
        <v>3724</v>
      </c>
      <c r="BE21" s="292">
        <v>0</v>
      </c>
      <c r="BF21" s="292">
        <v>69</v>
      </c>
      <c r="BG21" s="292">
        <v>15</v>
      </c>
      <c r="BH21" s="292">
        <v>0</v>
      </c>
      <c r="BI21" s="292">
        <v>2601</v>
      </c>
      <c r="BJ21" s="292">
        <v>1039</v>
      </c>
      <c r="BK21" s="292">
        <f>SUM(BL21:BQ21)</f>
        <v>4994</v>
      </c>
      <c r="BL21" s="292">
        <v>0</v>
      </c>
      <c r="BM21" s="292">
        <v>1743</v>
      </c>
      <c r="BN21" s="292">
        <v>6</v>
      </c>
      <c r="BO21" s="292">
        <v>0</v>
      </c>
      <c r="BP21" s="292">
        <v>2600</v>
      </c>
      <c r="BQ21" s="292">
        <v>645</v>
      </c>
      <c r="BR21" s="292">
        <f>SUM(BY21,CF21)</f>
        <v>40457</v>
      </c>
      <c r="BS21" s="292">
        <f>SUM(BZ21,CG21)</f>
        <v>0</v>
      </c>
      <c r="BT21" s="292">
        <f>SUM(CA21,CH21)</f>
        <v>30132</v>
      </c>
      <c r="BU21" s="292">
        <f>SUM(CB21,CI21)</f>
        <v>1159</v>
      </c>
      <c r="BV21" s="292">
        <f>SUM(CC21,CJ21)</f>
        <v>4995</v>
      </c>
      <c r="BW21" s="292">
        <f>SUM(CD21,CK21)</f>
        <v>2713</v>
      </c>
      <c r="BX21" s="292">
        <f>SUM(CE21,CL21)</f>
        <v>1458</v>
      </c>
      <c r="BY21" s="292">
        <f>SUM(BZ21:CE21)</f>
        <v>36733</v>
      </c>
      <c r="BZ21" s="292">
        <f>F21</f>
        <v>0</v>
      </c>
      <c r="CA21" s="292">
        <f>J21</f>
        <v>30063</v>
      </c>
      <c r="CB21" s="292">
        <f>N21</f>
        <v>1144</v>
      </c>
      <c r="CC21" s="292">
        <f>R21</f>
        <v>4995</v>
      </c>
      <c r="CD21" s="292">
        <f>V21</f>
        <v>112</v>
      </c>
      <c r="CE21" s="292">
        <f>Z21</f>
        <v>419</v>
      </c>
      <c r="CF21" s="292">
        <f>SUM(CG21:CL21)</f>
        <v>3724</v>
      </c>
      <c r="CG21" s="292">
        <f>BE21</f>
        <v>0</v>
      </c>
      <c r="CH21" s="292">
        <f>BF21</f>
        <v>69</v>
      </c>
      <c r="CI21" s="292">
        <f>BG21</f>
        <v>15</v>
      </c>
      <c r="CJ21" s="292">
        <f>BH21</f>
        <v>0</v>
      </c>
      <c r="CK21" s="292">
        <f>BI21</f>
        <v>2601</v>
      </c>
      <c r="CL21" s="292">
        <f>BJ21</f>
        <v>1039</v>
      </c>
      <c r="CM21" s="292">
        <f>SUM(CT21,DA21)</f>
        <v>17973</v>
      </c>
      <c r="CN21" s="292">
        <f>SUM(CU21,DB21)</f>
        <v>0</v>
      </c>
      <c r="CO21" s="292">
        <f>SUM(CV21,DC21)</f>
        <v>14174</v>
      </c>
      <c r="CP21" s="292">
        <f>SUM(CW21,DD21)</f>
        <v>88</v>
      </c>
      <c r="CQ21" s="292">
        <f>SUM(CX21,DE21)</f>
        <v>49</v>
      </c>
      <c r="CR21" s="292">
        <f>SUM(CY21,DF21)</f>
        <v>2600</v>
      </c>
      <c r="CS21" s="292">
        <f>SUM(CZ21,DG21)</f>
        <v>1062</v>
      </c>
      <c r="CT21" s="292">
        <f>SUM(CU21:CZ21)</f>
        <v>12979</v>
      </c>
      <c r="CU21" s="292">
        <f>AE21</f>
        <v>0</v>
      </c>
      <c r="CV21" s="292">
        <f>AI21</f>
        <v>12431</v>
      </c>
      <c r="CW21" s="292">
        <f>AM21</f>
        <v>82</v>
      </c>
      <c r="CX21" s="292">
        <f>AQ21</f>
        <v>49</v>
      </c>
      <c r="CY21" s="292">
        <f>AU21</f>
        <v>0</v>
      </c>
      <c r="CZ21" s="292">
        <f>AY21</f>
        <v>417</v>
      </c>
      <c r="DA21" s="292">
        <f>SUM(DB21:DG21)</f>
        <v>4994</v>
      </c>
      <c r="DB21" s="292">
        <f>BL21</f>
        <v>0</v>
      </c>
      <c r="DC21" s="292">
        <f>BM21</f>
        <v>1743</v>
      </c>
      <c r="DD21" s="292">
        <f>BN21</f>
        <v>6</v>
      </c>
      <c r="DE21" s="292">
        <f>BO21</f>
        <v>0</v>
      </c>
      <c r="DF21" s="292">
        <f>BP21</f>
        <v>2600</v>
      </c>
      <c r="DG21" s="292">
        <f>BQ21</f>
        <v>645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SUM(E22,AD22,BC22)</f>
        <v>138084</v>
      </c>
      <c r="E22" s="292">
        <f>SUM(F22,J22,N22,R22,V22,Z22)</f>
        <v>91377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57217</v>
      </c>
      <c r="K22" s="292">
        <v>42194</v>
      </c>
      <c r="L22" s="292">
        <v>15023</v>
      </c>
      <c r="M22" s="292">
        <v>0</v>
      </c>
      <c r="N22" s="292">
        <f>SUM(O22:Q22)</f>
        <v>6758</v>
      </c>
      <c r="O22" s="292">
        <v>125</v>
      </c>
      <c r="P22" s="292">
        <v>6633</v>
      </c>
      <c r="Q22" s="292">
        <v>0</v>
      </c>
      <c r="R22" s="292">
        <f>SUM(S22:U22)</f>
        <v>26661</v>
      </c>
      <c r="S22" s="292">
        <v>3607</v>
      </c>
      <c r="T22" s="292">
        <v>23054</v>
      </c>
      <c r="U22" s="292">
        <v>0</v>
      </c>
      <c r="V22" s="292">
        <f>SUM(W22:Y22)</f>
        <v>125</v>
      </c>
      <c r="W22" s="292">
        <v>0</v>
      </c>
      <c r="X22" s="292">
        <v>125</v>
      </c>
      <c r="Y22" s="292">
        <v>0</v>
      </c>
      <c r="Z22" s="292">
        <f>SUM(AA22:AC22)</f>
        <v>616</v>
      </c>
      <c r="AA22" s="292">
        <v>0</v>
      </c>
      <c r="AB22" s="292">
        <v>616</v>
      </c>
      <c r="AC22" s="292">
        <v>0</v>
      </c>
      <c r="AD22" s="292">
        <f>SUM(AE22,AI22,AM22,AQ22,AU22,AY22)</f>
        <v>37650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36899</v>
      </c>
      <c r="AJ22" s="292">
        <v>0</v>
      </c>
      <c r="AK22" s="292">
        <v>0</v>
      </c>
      <c r="AL22" s="292">
        <v>36899</v>
      </c>
      <c r="AM22" s="292">
        <f>SUM(AN22:AP22)</f>
        <v>521</v>
      </c>
      <c r="AN22" s="292">
        <v>0</v>
      </c>
      <c r="AO22" s="292">
        <v>0</v>
      </c>
      <c r="AP22" s="292">
        <v>521</v>
      </c>
      <c r="AQ22" s="292">
        <f>SUM(AR22:AT22)</f>
        <v>70</v>
      </c>
      <c r="AR22" s="292">
        <v>0</v>
      </c>
      <c r="AS22" s="292">
        <v>0</v>
      </c>
      <c r="AT22" s="292">
        <v>70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160</v>
      </c>
      <c r="AZ22" s="292">
        <v>0</v>
      </c>
      <c r="BA22" s="292">
        <v>0</v>
      </c>
      <c r="BB22" s="292">
        <v>160</v>
      </c>
      <c r="BC22" s="292">
        <f>SUM(BD22,BK22)</f>
        <v>9057</v>
      </c>
      <c r="BD22" s="292">
        <f>SUM(BE22:BJ22)</f>
        <v>2742</v>
      </c>
      <c r="BE22" s="292">
        <v>0</v>
      </c>
      <c r="BF22" s="292">
        <v>1479</v>
      </c>
      <c r="BG22" s="292">
        <v>1036</v>
      </c>
      <c r="BH22" s="292">
        <v>1</v>
      </c>
      <c r="BI22" s="292">
        <v>0</v>
      </c>
      <c r="BJ22" s="292">
        <v>226</v>
      </c>
      <c r="BK22" s="292">
        <f>SUM(BL22:BQ22)</f>
        <v>6315</v>
      </c>
      <c r="BL22" s="292">
        <v>0</v>
      </c>
      <c r="BM22" s="292">
        <v>6233</v>
      </c>
      <c r="BN22" s="292">
        <v>82</v>
      </c>
      <c r="BO22" s="292">
        <v>0</v>
      </c>
      <c r="BP22" s="292">
        <v>0</v>
      </c>
      <c r="BQ22" s="292">
        <v>0</v>
      </c>
      <c r="BR22" s="292">
        <f>SUM(BY22,CF22)</f>
        <v>94119</v>
      </c>
      <c r="BS22" s="292">
        <f>SUM(BZ22,CG22)</f>
        <v>0</v>
      </c>
      <c r="BT22" s="292">
        <f>SUM(CA22,CH22)</f>
        <v>58696</v>
      </c>
      <c r="BU22" s="292">
        <f>SUM(CB22,CI22)</f>
        <v>7794</v>
      </c>
      <c r="BV22" s="292">
        <f>SUM(CC22,CJ22)</f>
        <v>26662</v>
      </c>
      <c r="BW22" s="292">
        <f>SUM(CD22,CK22)</f>
        <v>125</v>
      </c>
      <c r="BX22" s="292">
        <f>SUM(CE22,CL22)</f>
        <v>842</v>
      </c>
      <c r="BY22" s="292">
        <f>SUM(BZ22:CE22)</f>
        <v>91377</v>
      </c>
      <c r="BZ22" s="292">
        <f>F22</f>
        <v>0</v>
      </c>
      <c r="CA22" s="292">
        <f>J22</f>
        <v>57217</v>
      </c>
      <c r="CB22" s="292">
        <f>N22</f>
        <v>6758</v>
      </c>
      <c r="CC22" s="292">
        <f>R22</f>
        <v>26661</v>
      </c>
      <c r="CD22" s="292">
        <f>V22</f>
        <v>125</v>
      </c>
      <c r="CE22" s="292">
        <f>Z22</f>
        <v>616</v>
      </c>
      <c r="CF22" s="292">
        <f>SUM(CG22:CL22)</f>
        <v>2742</v>
      </c>
      <c r="CG22" s="292">
        <f>BE22</f>
        <v>0</v>
      </c>
      <c r="CH22" s="292">
        <f>BF22</f>
        <v>1479</v>
      </c>
      <c r="CI22" s="292">
        <f>BG22</f>
        <v>1036</v>
      </c>
      <c r="CJ22" s="292">
        <f>BH22</f>
        <v>1</v>
      </c>
      <c r="CK22" s="292">
        <f>BI22</f>
        <v>0</v>
      </c>
      <c r="CL22" s="292">
        <f>BJ22</f>
        <v>226</v>
      </c>
      <c r="CM22" s="292">
        <f>SUM(CT22,DA22)</f>
        <v>43965</v>
      </c>
      <c r="CN22" s="292">
        <f>SUM(CU22,DB22)</f>
        <v>0</v>
      </c>
      <c r="CO22" s="292">
        <f>SUM(CV22,DC22)</f>
        <v>43132</v>
      </c>
      <c r="CP22" s="292">
        <f>SUM(CW22,DD22)</f>
        <v>603</v>
      </c>
      <c r="CQ22" s="292">
        <f>SUM(CX22,DE22)</f>
        <v>70</v>
      </c>
      <c r="CR22" s="292">
        <f>SUM(CY22,DF22)</f>
        <v>0</v>
      </c>
      <c r="CS22" s="292">
        <f>SUM(CZ22,DG22)</f>
        <v>160</v>
      </c>
      <c r="CT22" s="292">
        <f>SUM(CU22:CZ22)</f>
        <v>37650</v>
      </c>
      <c r="CU22" s="292">
        <f>AE22</f>
        <v>0</v>
      </c>
      <c r="CV22" s="292">
        <f>AI22</f>
        <v>36899</v>
      </c>
      <c r="CW22" s="292">
        <f>AM22</f>
        <v>521</v>
      </c>
      <c r="CX22" s="292">
        <f>AQ22</f>
        <v>70</v>
      </c>
      <c r="CY22" s="292">
        <f>AU22</f>
        <v>0</v>
      </c>
      <c r="CZ22" s="292">
        <f>AY22</f>
        <v>160</v>
      </c>
      <c r="DA22" s="292">
        <f>SUM(DB22:DG22)</f>
        <v>6315</v>
      </c>
      <c r="DB22" s="292">
        <f>BL22</f>
        <v>0</v>
      </c>
      <c r="DC22" s="292">
        <f>BM22</f>
        <v>6233</v>
      </c>
      <c r="DD22" s="292">
        <f>BN22</f>
        <v>82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SUM(E23,AD23,BC23)</f>
        <v>6795</v>
      </c>
      <c r="E23" s="292">
        <f>SUM(F23,J23,N23,R23,V23,Z23)</f>
        <v>3844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2879</v>
      </c>
      <c r="K23" s="292">
        <v>0</v>
      </c>
      <c r="L23" s="292">
        <v>2879</v>
      </c>
      <c r="M23" s="292">
        <v>0</v>
      </c>
      <c r="N23" s="292">
        <f>SUM(O23:Q23)</f>
        <v>37</v>
      </c>
      <c r="O23" s="292">
        <v>0</v>
      </c>
      <c r="P23" s="292">
        <v>37</v>
      </c>
      <c r="Q23" s="292">
        <v>0</v>
      </c>
      <c r="R23" s="292">
        <f>SUM(S23:U23)</f>
        <v>905</v>
      </c>
      <c r="S23" s="292">
        <v>0</v>
      </c>
      <c r="T23" s="292">
        <v>905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23</v>
      </c>
      <c r="AA23" s="292">
        <v>0</v>
      </c>
      <c r="AB23" s="292">
        <v>23</v>
      </c>
      <c r="AC23" s="292">
        <v>0</v>
      </c>
      <c r="AD23" s="292">
        <f>SUM(AE23,AI23,AM23,AQ23,AU23,AY23)</f>
        <v>944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926</v>
      </c>
      <c r="AJ23" s="292">
        <v>0</v>
      </c>
      <c r="AK23" s="292">
        <v>0</v>
      </c>
      <c r="AL23" s="292">
        <v>926</v>
      </c>
      <c r="AM23" s="292">
        <f>SUM(AN23:AP23)</f>
        <v>5</v>
      </c>
      <c r="AN23" s="292">
        <v>0</v>
      </c>
      <c r="AO23" s="292">
        <v>0</v>
      </c>
      <c r="AP23" s="292">
        <v>5</v>
      </c>
      <c r="AQ23" s="292">
        <f>SUM(AR23:AT23)</f>
        <v>13</v>
      </c>
      <c r="AR23" s="292">
        <v>0</v>
      </c>
      <c r="AS23" s="292">
        <v>0</v>
      </c>
      <c r="AT23" s="292">
        <v>13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2007</v>
      </c>
      <c r="BD23" s="292">
        <f>SUM(BE23:BJ23)</f>
        <v>851</v>
      </c>
      <c r="BE23" s="292">
        <v>0</v>
      </c>
      <c r="BF23" s="292">
        <v>548</v>
      </c>
      <c r="BG23" s="292">
        <v>15</v>
      </c>
      <c r="BH23" s="292">
        <v>135</v>
      </c>
      <c r="BI23" s="292">
        <v>0</v>
      </c>
      <c r="BJ23" s="292">
        <v>153</v>
      </c>
      <c r="BK23" s="292">
        <f>SUM(BL23:BQ23)</f>
        <v>1156</v>
      </c>
      <c r="BL23" s="292">
        <v>0</v>
      </c>
      <c r="BM23" s="292">
        <v>1086</v>
      </c>
      <c r="BN23" s="292">
        <v>11</v>
      </c>
      <c r="BO23" s="292">
        <v>42</v>
      </c>
      <c r="BP23" s="292">
        <v>0</v>
      </c>
      <c r="BQ23" s="292">
        <v>17</v>
      </c>
      <c r="BR23" s="292">
        <f>SUM(BY23,CF23)</f>
        <v>4695</v>
      </c>
      <c r="BS23" s="292">
        <f>SUM(BZ23,CG23)</f>
        <v>0</v>
      </c>
      <c r="BT23" s="292">
        <f>SUM(CA23,CH23)</f>
        <v>3427</v>
      </c>
      <c r="BU23" s="292">
        <f>SUM(CB23,CI23)</f>
        <v>52</v>
      </c>
      <c r="BV23" s="292">
        <f>SUM(CC23,CJ23)</f>
        <v>1040</v>
      </c>
      <c r="BW23" s="292">
        <f>SUM(CD23,CK23)</f>
        <v>0</v>
      </c>
      <c r="BX23" s="292">
        <f>SUM(CE23,CL23)</f>
        <v>176</v>
      </c>
      <c r="BY23" s="292">
        <f>SUM(BZ23:CE23)</f>
        <v>3844</v>
      </c>
      <c r="BZ23" s="292">
        <f>F23</f>
        <v>0</v>
      </c>
      <c r="CA23" s="292">
        <f>J23</f>
        <v>2879</v>
      </c>
      <c r="CB23" s="292">
        <f>N23</f>
        <v>37</v>
      </c>
      <c r="CC23" s="292">
        <f>R23</f>
        <v>905</v>
      </c>
      <c r="CD23" s="292">
        <f>V23</f>
        <v>0</v>
      </c>
      <c r="CE23" s="292">
        <f>Z23</f>
        <v>23</v>
      </c>
      <c r="CF23" s="292">
        <f>SUM(CG23:CL23)</f>
        <v>851</v>
      </c>
      <c r="CG23" s="292">
        <f>BE23</f>
        <v>0</v>
      </c>
      <c r="CH23" s="292">
        <f>BF23</f>
        <v>548</v>
      </c>
      <c r="CI23" s="292">
        <f>BG23</f>
        <v>15</v>
      </c>
      <c r="CJ23" s="292">
        <f>BH23</f>
        <v>135</v>
      </c>
      <c r="CK23" s="292">
        <f>BI23</f>
        <v>0</v>
      </c>
      <c r="CL23" s="292">
        <f>BJ23</f>
        <v>153</v>
      </c>
      <c r="CM23" s="292">
        <f>SUM(CT23,DA23)</f>
        <v>2100</v>
      </c>
      <c r="CN23" s="292">
        <f>SUM(CU23,DB23)</f>
        <v>0</v>
      </c>
      <c r="CO23" s="292">
        <f>SUM(CV23,DC23)</f>
        <v>2012</v>
      </c>
      <c r="CP23" s="292">
        <f>SUM(CW23,DD23)</f>
        <v>16</v>
      </c>
      <c r="CQ23" s="292">
        <f>SUM(CX23,DE23)</f>
        <v>55</v>
      </c>
      <c r="CR23" s="292">
        <f>SUM(CY23,DF23)</f>
        <v>0</v>
      </c>
      <c r="CS23" s="292">
        <f>SUM(CZ23,DG23)</f>
        <v>17</v>
      </c>
      <c r="CT23" s="292">
        <f>SUM(CU23:CZ23)</f>
        <v>944</v>
      </c>
      <c r="CU23" s="292">
        <f>AE23</f>
        <v>0</v>
      </c>
      <c r="CV23" s="292">
        <f>AI23</f>
        <v>926</v>
      </c>
      <c r="CW23" s="292">
        <f>AM23</f>
        <v>5</v>
      </c>
      <c r="CX23" s="292">
        <f>AQ23</f>
        <v>13</v>
      </c>
      <c r="CY23" s="292">
        <f>AU23</f>
        <v>0</v>
      </c>
      <c r="CZ23" s="292">
        <f>AY23</f>
        <v>0</v>
      </c>
      <c r="DA23" s="292">
        <f>SUM(DB23:DG23)</f>
        <v>1156</v>
      </c>
      <c r="DB23" s="292">
        <f>BL23</f>
        <v>0</v>
      </c>
      <c r="DC23" s="292">
        <f>BM23</f>
        <v>1086</v>
      </c>
      <c r="DD23" s="292">
        <f>BN23</f>
        <v>11</v>
      </c>
      <c r="DE23" s="292">
        <f>BO23</f>
        <v>42</v>
      </c>
      <c r="DF23" s="292">
        <f>BP23</f>
        <v>0</v>
      </c>
      <c r="DG23" s="292">
        <f>BQ23</f>
        <v>17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SUM(E24,AD24,BC24)</f>
        <v>94610</v>
      </c>
      <c r="E24" s="292">
        <f>SUM(F24,J24,N24,R24,V24,Z24)</f>
        <v>68081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56477</v>
      </c>
      <c r="K24" s="292">
        <v>0</v>
      </c>
      <c r="L24" s="292">
        <v>56477</v>
      </c>
      <c r="M24" s="292">
        <v>0</v>
      </c>
      <c r="N24" s="292">
        <f>SUM(O24:Q24)</f>
        <v>3581</v>
      </c>
      <c r="O24" s="292">
        <v>3581</v>
      </c>
      <c r="P24" s="292">
        <v>0</v>
      </c>
      <c r="Q24" s="292">
        <v>0</v>
      </c>
      <c r="R24" s="292">
        <f>SUM(S24:U24)</f>
        <v>7799</v>
      </c>
      <c r="S24" s="292">
        <v>28</v>
      </c>
      <c r="T24" s="292">
        <v>7771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224</v>
      </c>
      <c r="AA24" s="292">
        <v>224</v>
      </c>
      <c r="AB24" s="292">
        <v>0</v>
      </c>
      <c r="AC24" s="292">
        <v>0</v>
      </c>
      <c r="AD24" s="292">
        <f>SUM(AE24,AI24,AM24,AQ24,AU24,AY24)</f>
        <v>22405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22297</v>
      </c>
      <c r="AJ24" s="292">
        <v>41</v>
      </c>
      <c r="AK24" s="292">
        <v>0</v>
      </c>
      <c r="AL24" s="292">
        <v>22256</v>
      </c>
      <c r="AM24" s="292">
        <f>SUM(AN24:AP24)</f>
        <v>57</v>
      </c>
      <c r="AN24" s="292">
        <v>0</v>
      </c>
      <c r="AO24" s="292">
        <v>0</v>
      </c>
      <c r="AP24" s="292">
        <v>57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51</v>
      </c>
      <c r="AZ24" s="292">
        <v>50</v>
      </c>
      <c r="BA24" s="292">
        <v>0</v>
      </c>
      <c r="BB24" s="292">
        <v>1</v>
      </c>
      <c r="BC24" s="292">
        <f>SUM(BD24,BK24)</f>
        <v>4124</v>
      </c>
      <c r="BD24" s="292">
        <f>SUM(BE24:BJ24)</f>
        <v>3347</v>
      </c>
      <c r="BE24" s="292">
        <v>0</v>
      </c>
      <c r="BF24" s="292">
        <v>740</v>
      </c>
      <c r="BG24" s="292">
        <v>725</v>
      </c>
      <c r="BH24" s="292">
        <v>0</v>
      </c>
      <c r="BI24" s="292">
        <v>0</v>
      </c>
      <c r="BJ24" s="292">
        <v>1882</v>
      </c>
      <c r="BK24" s="292">
        <f>SUM(BL24:BQ24)</f>
        <v>777</v>
      </c>
      <c r="BL24" s="292">
        <v>0</v>
      </c>
      <c r="BM24" s="292">
        <v>386</v>
      </c>
      <c r="BN24" s="292">
        <v>156</v>
      </c>
      <c r="BO24" s="292">
        <v>0</v>
      </c>
      <c r="BP24" s="292">
        <v>18</v>
      </c>
      <c r="BQ24" s="292">
        <v>217</v>
      </c>
      <c r="BR24" s="292">
        <f>SUM(BY24,CF24)</f>
        <v>71428</v>
      </c>
      <c r="BS24" s="292">
        <f>SUM(BZ24,CG24)</f>
        <v>0</v>
      </c>
      <c r="BT24" s="292">
        <f>SUM(CA24,CH24)</f>
        <v>57217</v>
      </c>
      <c r="BU24" s="292">
        <f>SUM(CB24,CI24)</f>
        <v>4306</v>
      </c>
      <c r="BV24" s="292">
        <f>SUM(CC24,CJ24)</f>
        <v>7799</v>
      </c>
      <c r="BW24" s="292">
        <f>SUM(CD24,CK24)</f>
        <v>0</v>
      </c>
      <c r="BX24" s="292">
        <f>SUM(CE24,CL24)</f>
        <v>2106</v>
      </c>
      <c r="BY24" s="292">
        <f>SUM(BZ24:CE24)</f>
        <v>68081</v>
      </c>
      <c r="BZ24" s="292">
        <f>F24</f>
        <v>0</v>
      </c>
      <c r="CA24" s="292">
        <f>J24</f>
        <v>56477</v>
      </c>
      <c r="CB24" s="292">
        <f>N24</f>
        <v>3581</v>
      </c>
      <c r="CC24" s="292">
        <f>R24</f>
        <v>7799</v>
      </c>
      <c r="CD24" s="292">
        <f>V24</f>
        <v>0</v>
      </c>
      <c r="CE24" s="292">
        <f>Z24</f>
        <v>224</v>
      </c>
      <c r="CF24" s="292">
        <f>SUM(CG24:CL24)</f>
        <v>3347</v>
      </c>
      <c r="CG24" s="292">
        <f>BE24</f>
        <v>0</v>
      </c>
      <c r="CH24" s="292">
        <f>BF24</f>
        <v>740</v>
      </c>
      <c r="CI24" s="292">
        <f>BG24</f>
        <v>725</v>
      </c>
      <c r="CJ24" s="292">
        <f>BH24</f>
        <v>0</v>
      </c>
      <c r="CK24" s="292">
        <f>BI24</f>
        <v>0</v>
      </c>
      <c r="CL24" s="292">
        <f>BJ24</f>
        <v>1882</v>
      </c>
      <c r="CM24" s="292">
        <f>SUM(CT24,DA24)</f>
        <v>23182</v>
      </c>
      <c r="CN24" s="292">
        <f>SUM(CU24,DB24)</f>
        <v>0</v>
      </c>
      <c r="CO24" s="292">
        <f>SUM(CV24,DC24)</f>
        <v>22683</v>
      </c>
      <c r="CP24" s="292">
        <f>SUM(CW24,DD24)</f>
        <v>213</v>
      </c>
      <c r="CQ24" s="292">
        <f>SUM(CX24,DE24)</f>
        <v>0</v>
      </c>
      <c r="CR24" s="292">
        <f>SUM(CY24,DF24)</f>
        <v>18</v>
      </c>
      <c r="CS24" s="292">
        <f>SUM(CZ24,DG24)</f>
        <v>268</v>
      </c>
      <c r="CT24" s="292">
        <f>SUM(CU24:CZ24)</f>
        <v>22405</v>
      </c>
      <c r="CU24" s="292">
        <f>AE24</f>
        <v>0</v>
      </c>
      <c r="CV24" s="292">
        <f>AI24</f>
        <v>22297</v>
      </c>
      <c r="CW24" s="292">
        <f>AM24</f>
        <v>57</v>
      </c>
      <c r="CX24" s="292">
        <f>AQ24</f>
        <v>0</v>
      </c>
      <c r="CY24" s="292">
        <f>AU24</f>
        <v>0</v>
      </c>
      <c r="CZ24" s="292">
        <f>AY24</f>
        <v>51</v>
      </c>
      <c r="DA24" s="292">
        <f>SUM(DB24:DG24)</f>
        <v>777</v>
      </c>
      <c r="DB24" s="292">
        <f>BL24</f>
        <v>0</v>
      </c>
      <c r="DC24" s="292">
        <f>BM24</f>
        <v>386</v>
      </c>
      <c r="DD24" s="292">
        <f>BN24</f>
        <v>156</v>
      </c>
      <c r="DE24" s="292">
        <f>BO24</f>
        <v>0</v>
      </c>
      <c r="DF24" s="292">
        <f>BP24</f>
        <v>18</v>
      </c>
      <c r="DG24" s="292">
        <f>BQ24</f>
        <v>217</v>
      </c>
      <c r="DH24" s="292">
        <v>0</v>
      </c>
      <c r="DI24" s="292">
        <f>SUM(DJ24:DM24)</f>
        <v>12</v>
      </c>
      <c r="DJ24" s="292">
        <v>3</v>
      </c>
      <c r="DK24" s="292">
        <v>0</v>
      </c>
      <c r="DL24" s="292">
        <v>0</v>
      </c>
      <c r="DM24" s="292">
        <v>9</v>
      </c>
    </row>
    <row r="25" spans="1:117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SUM(E25,AD25,BC25)</f>
        <v>52004</v>
      </c>
      <c r="E25" s="292">
        <f>SUM(F25,J25,N25,R25,V25,Z25)</f>
        <v>32360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25637</v>
      </c>
      <c r="K25" s="292">
        <v>0</v>
      </c>
      <c r="L25" s="292">
        <v>25637</v>
      </c>
      <c r="M25" s="292">
        <v>0</v>
      </c>
      <c r="N25" s="292">
        <f>SUM(O25:Q25)</f>
        <v>2267</v>
      </c>
      <c r="O25" s="292">
        <v>0</v>
      </c>
      <c r="P25" s="292">
        <v>2267</v>
      </c>
      <c r="Q25" s="292">
        <v>0</v>
      </c>
      <c r="R25" s="292">
        <f>SUM(S25:U25)</f>
        <v>4189</v>
      </c>
      <c r="S25" s="292">
        <v>0</v>
      </c>
      <c r="T25" s="292">
        <v>4189</v>
      </c>
      <c r="U25" s="292">
        <v>0</v>
      </c>
      <c r="V25" s="292">
        <f>SUM(W25:Y25)</f>
        <v>3</v>
      </c>
      <c r="W25" s="292">
        <v>2</v>
      </c>
      <c r="X25" s="292">
        <v>1</v>
      </c>
      <c r="Y25" s="292">
        <v>0</v>
      </c>
      <c r="Z25" s="292">
        <f>SUM(AA25:AC25)</f>
        <v>264</v>
      </c>
      <c r="AA25" s="292">
        <v>0</v>
      </c>
      <c r="AB25" s="292">
        <v>264</v>
      </c>
      <c r="AC25" s="292">
        <v>0</v>
      </c>
      <c r="AD25" s="292">
        <f>SUM(AE25,AI25,AM25,AQ25,AU25,AY25)</f>
        <v>12103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11648</v>
      </c>
      <c r="AJ25" s="292">
        <v>0</v>
      </c>
      <c r="AK25" s="292">
        <v>371</v>
      </c>
      <c r="AL25" s="292">
        <v>11277</v>
      </c>
      <c r="AM25" s="292">
        <f>SUM(AN25:AP25)</f>
        <v>138</v>
      </c>
      <c r="AN25" s="292">
        <v>0</v>
      </c>
      <c r="AO25" s="292">
        <v>39</v>
      </c>
      <c r="AP25" s="292">
        <v>99</v>
      </c>
      <c r="AQ25" s="292">
        <f>SUM(AR25:AT25)</f>
        <v>168</v>
      </c>
      <c r="AR25" s="292">
        <v>0</v>
      </c>
      <c r="AS25" s="292">
        <v>168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149</v>
      </c>
      <c r="AZ25" s="292">
        <v>0</v>
      </c>
      <c r="BA25" s="292">
        <v>1</v>
      </c>
      <c r="BB25" s="292">
        <v>148</v>
      </c>
      <c r="BC25" s="292">
        <f>SUM(BD25,BK25)</f>
        <v>7541</v>
      </c>
      <c r="BD25" s="292">
        <f>SUM(BE25:BJ25)</f>
        <v>3470</v>
      </c>
      <c r="BE25" s="292">
        <v>0</v>
      </c>
      <c r="BF25" s="292">
        <v>447</v>
      </c>
      <c r="BG25" s="292">
        <v>675</v>
      </c>
      <c r="BH25" s="292">
        <v>38</v>
      </c>
      <c r="BI25" s="292">
        <v>858</v>
      </c>
      <c r="BJ25" s="292">
        <v>1452</v>
      </c>
      <c r="BK25" s="292">
        <f>SUM(BL25:BQ25)</f>
        <v>4071</v>
      </c>
      <c r="BL25" s="292">
        <v>0</v>
      </c>
      <c r="BM25" s="292">
        <v>118</v>
      </c>
      <c r="BN25" s="292">
        <v>114</v>
      </c>
      <c r="BO25" s="292">
        <v>1</v>
      </c>
      <c r="BP25" s="292">
        <v>3675</v>
      </c>
      <c r="BQ25" s="292">
        <v>163</v>
      </c>
      <c r="BR25" s="292">
        <f>SUM(BY25,CF25)</f>
        <v>35830</v>
      </c>
      <c r="BS25" s="292">
        <f>SUM(BZ25,CG25)</f>
        <v>0</v>
      </c>
      <c r="BT25" s="292">
        <f>SUM(CA25,CH25)</f>
        <v>26084</v>
      </c>
      <c r="BU25" s="292">
        <f>SUM(CB25,CI25)</f>
        <v>2942</v>
      </c>
      <c r="BV25" s="292">
        <f>SUM(CC25,CJ25)</f>
        <v>4227</v>
      </c>
      <c r="BW25" s="292">
        <f>SUM(CD25,CK25)</f>
        <v>861</v>
      </c>
      <c r="BX25" s="292">
        <f>SUM(CE25,CL25)</f>
        <v>1716</v>
      </c>
      <c r="BY25" s="292">
        <f>SUM(BZ25:CE25)</f>
        <v>32360</v>
      </c>
      <c r="BZ25" s="292">
        <f>F25</f>
        <v>0</v>
      </c>
      <c r="CA25" s="292">
        <f>J25</f>
        <v>25637</v>
      </c>
      <c r="CB25" s="292">
        <f>N25</f>
        <v>2267</v>
      </c>
      <c r="CC25" s="292">
        <f>R25</f>
        <v>4189</v>
      </c>
      <c r="CD25" s="292">
        <f>V25</f>
        <v>3</v>
      </c>
      <c r="CE25" s="292">
        <f>Z25</f>
        <v>264</v>
      </c>
      <c r="CF25" s="292">
        <f>SUM(CG25:CL25)</f>
        <v>3470</v>
      </c>
      <c r="CG25" s="292">
        <f>BE25</f>
        <v>0</v>
      </c>
      <c r="CH25" s="292">
        <f>BF25</f>
        <v>447</v>
      </c>
      <c r="CI25" s="292">
        <f>BG25</f>
        <v>675</v>
      </c>
      <c r="CJ25" s="292">
        <f>BH25</f>
        <v>38</v>
      </c>
      <c r="CK25" s="292">
        <f>BI25</f>
        <v>858</v>
      </c>
      <c r="CL25" s="292">
        <f>BJ25</f>
        <v>1452</v>
      </c>
      <c r="CM25" s="292">
        <f>SUM(CT25,DA25)</f>
        <v>16174</v>
      </c>
      <c r="CN25" s="292">
        <f>SUM(CU25,DB25)</f>
        <v>0</v>
      </c>
      <c r="CO25" s="292">
        <f>SUM(CV25,DC25)</f>
        <v>11766</v>
      </c>
      <c r="CP25" s="292">
        <f>SUM(CW25,DD25)</f>
        <v>252</v>
      </c>
      <c r="CQ25" s="292">
        <f>SUM(CX25,DE25)</f>
        <v>169</v>
      </c>
      <c r="CR25" s="292">
        <f>SUM(CY25,DF25)</f>
        <v>3675</v>
      </c>
      <c r="CS25" s="292">
        <f>SUM(CZ25,DG25)</f>
        <v>312</v>
      </c>
      <c r="CT25" s="292">
        <f>SUM(CU25:CZ25)</f>
        <v>12103</v>
      </c>
      <c r="CU25" s="292">
        <f>AE25</f>
        <v>0</v>
      </c>
      <c r="CV25" s="292">
        <f>AI25</f>
        <v>11648</v>
      </c>
      <c r="CW25" s="292">
        <f>AM25</f>
        <v>138</v>
      </c>
      <c r="CX25" s="292">
        <f>AQ25</f>
        <v>168</v>
      </c>
      <c r="CY25" s="292">
        <f>AU25</f>
        <v>0</v>
      </c>
      <c r="CZ25" s="292">
        <f>AY25</f>
        <v>149</v>
      </c>
      <c r="DA25" s="292">
        <f>SUM(DB25:DG25)</f>
        <v>4071</v>
      </c>
      <c r="DB25" s="292">
        <f>BL25</f>
        <v>0</v>
      </c>
      <c r="DC25" s="292">
        <f>BM25</f>
        <v>118</v>
      </c>
      <c r="DD25" s="292">
        <f>BN25</f>
        <v>114</v>
      </c>
      <c r="DE25" s="292">
        <f>BO25</f>
        <v>1</v>
      </c>
      <c r="DF25" s="292">
        <f>BP25</f>
        <v>3675</v>
      </c>
      <c r="DG25" s="292">
        <f>BQ25</f>
        <v>163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SUM(E26,AD26,BC26)</f>
        <v>54582</v>
      </c>
      <c r="E26" s="292">
        <f>SUM(F26,J26,N26,R26,V26,Z26)</f>
        <v>41607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33942</v>
      </c>
      <c r="K26" s="292">
        <v>0</v>
      </c>
      <c r="L26" s="292">
        <v>33942</v>
      </c>
      <c r="M26" s="292">
        <v>0</v>
      </c>
      <c r="N26" s="292">
        <f>SUM(O26:Q26)</f>
        <v>719</v>
      </c>
      <c r="O26" s="292">
        <v>719</v>
      </c>
      <c r="P26" s="292">
        <v>0</v>
      </c>
      <c r="Q26" s="292">
        <v>0</v>
      </c>
      <c r="R26" s="292">
        <f>SUM(S26:U26)</f>
        <v>6171</v>
      </c>
      <c r="S26" s="292">
        <v>0</v>
      </c>
      <c r="T26" s="292">
        <v>6171</v>
      </c>
      <c r="U26" s="292">
        <v>0</v>
      </c>
      <c r="V26" s="292">
        <f>SUM(W26:Y26)</f>
        <v>106</v>
      </c>
      <c r="W26" s="292">
        <v>106</v>
      </c>
      <c r="X26" s="292">
        <v>0</v>
      </c>
      <c r="Y26" s="292">
        <v>0</v>
      </c>
      <c r="Z26" s="292">
        <f>SUM(AA26:AC26)</f>
        <v>669</v>
      </c>
      <c r="AA26" s="292">
        <v>0</v>
      </c>
      <c r="AB26" s="292">
        <v>669</v>
      </c>
      <c r="AC26" s="292">
        <v>0</v>
      </c>
      <c r="AD26" s="292">
        <f>SUM(AE26,AI26,AM26,AQ26,AU26,AY26)</f>
        <v>10874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10874</v>
      </c>
      <c r="AJ26" s="292">
        <v>0</v>
      </c>
      <c r="AK26" s="292">
        <v>0</v>
      </c>
      <c r="AL26" s="292">
        <v>10874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2101</v>
      </c>
      <c r="BD26" s="292">
        <f>SUM(BE26:BJ26)</f>
        <v>905</v>
      </c>
      <c r="BE26" s="292">
        <v>0</v>
      </c>
      <c r="BF26" s="292">
        <v>225</v>
      </c>
      <c r="BG26" s="292">
        <v>138</v>
      </c>
      <c r="BH26" s="292">
        <v>67</v>
      </c>
      <c r="BI26" s="292">
        <v>3</v>
      </c>
      <c r="BJ26" s="292">
        <v>472</v>
      </c>
      <c r="BK26" s="292">
        <f>SUM(BL26:BQ26)</f>
        <v>1196</v>
      </c>
      <c r="BL26" s="292">
        <v>0</v>
      </c>
      <c r="BM26" s="292">
        <v>814</v>
      </c>
      <c r="BN26" s="292">
        <v>2</v>
      </c>
      <c r="BO26" s="292">
        <v>0</v>
      </c>
      <c r="BP26" s="292">
        <v>2</v>
      </c>
      <c r="BQ26" s="292">
        <v>378</v>
      </c>
      <c r="BR26" s="292">
        <f>SUM(BY26,CF26)</f>
        <v>42512</v>
      </c>
      <c r="BS26" s="292">
        <f>SUM(BZ26,CG26)</f>
        <v>0</v>
      </c>
      <c r="BT26" s="292">
        <f>SUM(CA26,CH26)</f>
        <v>34167</v>
      </c>
      <c r="BU26" s="292">
        <f>SUM(CB26,CI26)</f>
        <v>857</v>
      </c>
      <c r="BV26" s="292">
        <f>SUM(CC26,CJ26)</f>
        <v>6238</v>
      </c>
      <c r="BW26" s="292">
        <f>SUM(CD26,CK26)</f>
        <v>109</v>
      </c>
      <c r="BX26" s="292">
        <f>SUM(CE26,CL26)</f>
        <v>1141</v>
      </c>
      <c r="BY26" s="292">
        <f>SUM(BZ26:CE26)</f>
        <v>41607</v>
      </c>
      <c r="BZ26" s="292">
        <f>F26</f>
        <v>0</v>
      </c>
      <c r="CA26" s="292">
        <f>J26</f>
        <v>33942</v>
      </c>
      <c r="CB26" s="292">
        <f>N26</f>
        <v>719</v>
      </c>
      <c r="CC26" s="292">
        <f>R26</f>
        <v>6171</v>
      </c>
      <c r="CD26" s="292">
        <f>V26</f>
        <v>106</v>
      </c>
      <c r="CE26" s="292">
        <f>Z26</f>
        <v>669</v>
      </c>
      <c r="CF26" s="292">
        <f>SUM(CG26:CL26)</f>
        <v>905</v>
      </c>
      <c r="CG26" s="292">
        <f>BE26</f>
        <v>0</v>
      </c>
      <c r="CH26" s="292">
        <f>BF26</f>
        <v>225</v>
      </c>
      <c r="CI26" s="292">
        <f>BG26</f>
        <v>138</v>
      </c>
      <c r="CJ26" s="292">
        <f>BH26</f>
        <v>67</v>
      </c>
      <c r="CK26" s="292">
        <f>BI26</f>
        <v>3</v>
      </c>
      <c r="CL26" s="292">
        <f>BJ26</f>
        <v>472</v>
      </c>
      <c r="CM26" s="292">
        <f>SUM(CT26,DA26)</f>
        <v>12070</v>
      </c>
      <c r="CN26" s="292">
        <f>SUM(CU26,DB26)</f>
        <v>0</v>
      </c>
      <c r="CO26" s="292">
        <f>SUM(CV26,DC26)</f>
        <v>11688</v>
      </c>
      <c r="CP26" s="292">
        <f>SUM(CW26,DD26)</f>
        <v>2</v>
      </c>
      <c r="CQ26" s="292">
        <f>SUM(CX26,DE26)</f>
        <v>0</v>
      </c>
      <c r="CR26" s="292">
        <f>SUM(CY26,DF26)</f>
        <v>2</v>
      </c>
      <c r="CS26" s="292">
        <f>SUM(CZ26,DG26)</f>
        <v>378</v>
      </c>
      <c r="CT26" s="292">
        <f>SUM(CU26:CZ26)</f>
        <v>10874</v>
      </c>
      <c r="CU26" s="292">
        <f>AE26</f>
        <v>0</v>
      </c>
      <c r="CV26" s="292">
        <f>AI26</f>
        <v>10874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1196</v>
      </c>
      <c r="DB26" s="292">
        <f>BL26</f>
        <v>0</v>
      </c>
      <c r="DC26" s="292">
        <f>BM26</f>
        <v>814</v>
      </c>
      <c r="DD26" s="292">
        <f>BN26</f>
        <v>2</v>
      </c>
      <c r="DE26" s="292">
        <f>BO26</f>
        <v>0</v>
      </c>
      <c r="DF26" s="292">
        <f>BP26</f>
        <v>2</v>
      </c>
      <c r="DG26" s="292">
        <f>BQ26</f>
        <v>378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SUM(E27,AD27,BC27)</f>
        <v>40925</v>
      </c>
      <c r="E27" s="292">
        <f>SUM(F27,J27,N27,R27,V27,Z27)</f>
        <v>30857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18171</v>
      </c>
      <c r="K27" s="292">
        <v>0</v>
      </c>
      <c r="L27" s="292">
        <v>18171</v>
      </c>
      <c r="M27" s="292">
        <v>0</v>
      </c>
      <c r="N27" s="292">
        <f>SUM(O27:Q27)</f>
        <v>858</v>
      </c>
      <c r="O27" s="292">
        <v>3</v>
      </c>
      <c r="P27" s="292">
        <v>855</v>
      </c>
      <c r="Q27" s="292">
        <v>0</v>
      </c>
      <c r="R27" s="292">
        <f>SUM(S27:U27)</f>
        <v>8360</v>
      </c>
      <c r="S27" s="292">
        <v>0</v>
      </c>
      <c r="T27" s="292">
        <v>8360</v>
      </c>
      <c r="U27" s="292">
        <v>0</v>
      </c>
      <c r="V27" s="292">
        <f>SUM(W27:Y27)</f>
        <v>3256</v>
      </c>
      <c r="W27" s="292">
        <v>0</v>
      </c>
      <c r="X27" s="292">
        <v>3256</v>
      </c>
      <c r="Y27" s="292">
        <v>0</v>
      </c>
      <c r="Z27" s="292">
        <f>SUM(AA27:AC27)</f>
        <v>212</v>
      </c>
      <c r="AA27" s="292">
        <v>0</v>
      </c>
      <c r="AB27" s="292">
        <v>212</v>
      </c>
      <c r="AC27" s="292">
        <v>0</v>
      </c>
      <c r="AD27" s="292">
        <f>SUM(AE27,AI27,AM27,AQ27,AU27,AY27)</f>
        <v>6068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5818</v>
      </c>
      <c r="AJ27" s="292">
        <v>0</v>
      </c>
      <c r="AK27" s="292">
        <v>0</v>
      </c>
      <c r="AL27" s="292">
        <v>5818</v>
      </c>
      <c r="AM27" s="292">
        <f>SUM(AN27:AP27)</f>
        <v>58</v>
      </c>
      <c r="AN27" s="292">
        <v>0</v>
      </c>
      <c r="AO27" s="292">
        <v>0</v>
      </c>
      <c r="AP27" s="292">
        <v>58</v>
      </c>
      <c r="AQ27" s="292">
        <f>SUM(AR27:AT27)</f>
        <v>106</v>
      </c>
      <c r="AR27" s="292">
        <v>0</v>
      </c>
      <c r="AS27" s="292">
        <v>106</v>
      </c>
      <c r="AT27" s="292">
        <v>0</v>
      </c>
      <c r="AU27" s="292">
        <f>SUM(AV27:AX27)</f>
        <v>86</v>
      </c>
      <c r="AV27" s="292">
        <v>0</v>
      </c>
      <c r="AW27" s="292">
        <v>0</v>
      </c>
      <c r="AX27" s="292">
        <v>86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4000</v>
      </c>
      <c r="BD27" s="292">
        <f>SUM(BE27:BJ27)</f>
        <v>1143</v>
      </c>
      <c r="BE27" s="292">
        <v>0</v>
      </c>
      <c r="BF27" s="292">
        <v>168</v>
      </c>
      <c r="BG27" s="292">
        <v>669</v>
      </c>
      <c r="BH27" s="292">
        <v>0</v>
      </c>
      <c r="BI27" s="292">
        <v>306</v>
      </c>
      <c r="BJ27" s="292">
        <v>0</v>
      </c>
      <c r="BK27" s="292">
        <f>SUM(BL27:BQ27)</f>
        <v>2857</v>
      </c>
      <c r="BL27" s="292">
        <v>0</v>
      </c>
      <c r="BM27" s="292">
        <v>607</v>
      </c>
      <c r="BN27" s="292">
        <v>183</v>
      </c>
      <c r="BO27" s="292">
        <v>0</v>
      </c>
      <c r="BP27" s="292">
        <v>2067</v>
      </c>
      <c r="BQ27" s="292">
        <v>0</v>
      </c>
      <c r="BR27" s="292">
        <f>SUM(BY27,CF27)</f>
        <v>32000</v>
      </c>
      <c r="BS27" s="292">
        <f>SUM(BZ27,CG27)</f>
        <v>0</v>
      </c>
      <c r="BT27" s="292">
        <f>SUM(CA27,CH27)</f>
        <v>18339</v>
      </c>
      <c r="BU27" s="292">
        <f>SUM(CB27,CI27)</f>
        <v>1527</v>
      </c>
      <c r="BV27" s="292">
        <f>SUM(CC27,CJ27)</f>
        <v>8360</v>
      </c>
      <c r="BW27" s="292">
        <f>SUM(CD27,CK27)</f>
        <v>3562</v>
      </c>
      <c r="BX27" s="292">
        <f>SUM(CE27,CL27)</f>
        <v>212</v>
      </c>
      <c r="BY27" s="292">
        <f>SUM(BZ27:CE27)</f>
        <v>30857</v>
      </c>
      <c r="BZ27" s="292">
        <f>F27</f>
        <v>0</v>
      </c>
      <c r="CA27" s="292">
        <f>J27</f>
        <v>18171</v>
      </c>
      <c r="CB27" s="292">
        <f>N27</f>
        <v>858</v>
      </c>
      <c r="CC27" s="292">
        <f>R27</f>
        <v>8360</v>
      </c>
      <c r="CD27" s="292">
        <f>V27</f>
        <v>3256</v>
      </c>
      <c r="CE27" s="292">
        <f>Z27</f>
        <v>212</v>
      </c>
      <c r="CF27" s="292">
        <f>SUM(CG27:CL27)</f>
        <v>1143</v>
      </c>
      <c r="CG27" s="292">
        <f>BE27</f>
        <v>0</v>
      </c>
      <c r="CH27" s="292">
        <f>BF27</f>
        <v>168</v>
      </c>
      <c r="CI27" s="292">
        <f>BG27</f>
        <v>669</v>
      </c>
      <c r="CJ27" s="292">
        <f>BH27</f>
        <v>0</v>
      </c>
      <c r="CK27" s="292">
        <f>BI27</f>
        <v>306</v>
      </c>
      <c r="CL27" s="292">
        <f>BJ27</f>
        <v>0</v>
      </c>
      <c r="CM27" s="292">
        <f>SUM(CT27,DA27)</f>
        <v>8925</v>
      </c>
      <c r="CN27" s="292">
        <f>SUM(CU27,DB27)</f>
        <v>0</v>
      </c>
      <c r="CO27" s="292">
        <f>SUM(CV27,DC27)</f>
        <v>6425</v>
      </c>
      <c r="CP27" s="292">
        <f>SUM(CW27,DD27)</f>
        <v>241</v>
      </c>
      <c r="CQ27" s="292">
        <f>SUM(CX27,DE27)</f>
        <v>106</v>
      </c>
      <c r="CR27" s="292">
        <f>SUM(CY27,DF27)</f>
        <v>2153</v>
      </c>
      <c r="CS27" s="292">
        <f>SUM(CZ27,DG27)</f>
        <v>0</v>
      </c>
      <c r="CT27" s="292">
        <f>SUM(CU27:CZ27)</f>
        <v>6068</v>
      </c>
      <c r="CU27" s="292">
        <f>AE27</f>
        <v>0</v>
      </c>
      <c r="CV27" s="292">
        <f>AI27</f>
        <v>5818</v>
      </c>
      <c r="CW27" s="292">
        <f>AM27</f>
        <v>58</v>
      </c>
      <c r="CX27" s="292">
        <f>AQ27</f>
        <v>106</v>
      </c>
      <c r="CY27" s="292">
        <f>AU27</f>
        <v>86</v>
      </c>
      <c r="CZ27" s="292">
        <f>AY27</f>
        <v>0</v>
      </c>
      <c r="DA27" s="292">
        <f>SUM(DB27:DG27)</f>
        <v>2857</v>
      </c>
      <c r="DB27" s="292">
        <f>BL27</f>
        <v>0</v>
      </c>
      <c r="DC27" s="292">
        <f>BM27</f>
        <v>607</v>
      </c>
      <c r="DD27" s="292">
        <f>BN27</f>
        <v>183</v>
      </c>
      <c r="DE27" s="292">
        <f>BO27</f>
        <v>0</v>
      </c>
      <c r="DF27" s="292">
        <f>BP27</f>
        <v>2067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SUM(E28,AD28,BC28)</f>
        <v>13417</v>
      </c>
      <c r="E28" s="292">
        <f>SUM(F28,J28,N28,R28,V28,Z28)</f>
        <v>7697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6016</v>
      </c>
      <c r="K28" s="292">
        <v>6016</v>
      </c>
      <c r="L28" s="292">
        <v>0</v>
      </c>
      <c r="M28" s="292">
        <v>0</v>
      </c>
      <c r="N28" s="292">
        <f>SUM(O28:Q28)</f>
        <v>94</v>
      </c>
      <c r="O28" s="292">
        <v>32</v>
      </c>
      <c r="P28" s="292">
        <v>62</v>
      </c>
      <c r="Q28" s="292">
        <v>0</v>
      </c>
      <c r="R28" s="292">
        <f>SUM(S28:U28)</f>
        <v>1477</v>
      </c>
      <c r="S28" s="292">
        <v>688</v>
      </c>
      <c r="T28" s="292">
        <v>789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110</v>
      </c>
      <c r="AA28" s="292">
        <v>38</v>
      </c>
      <c r="AB28" s="292">
        <v>0</v>
      </c>
      <c r="AC28" s="292">
        <v>72</v>
      </c>
      <c r="AD28" s="292">
        <f>SUM(AE28,AI28,AM28,AQ28,AU28,AY28)</f>
        <v>4053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4053</v>
      </c>
      <c r="AJ28" s="292">
        <v>0</v>
      </c>
      <c r="AK28" s="292">
        <v>0</v>
      </c>
      <c r="AL28" s="292">
        <v>4053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1667</v>
      </c>
      <c r="BD28" s="292">
        <f>SUM(BE28:BJ28)</f>
        <v>680</v>
      </c>
      <c r="BE28" s="292">
        <v>0</v>
      </c>
      <c r="BF28" s="292">
        <v>658</v>
      </c>
      <c r="BG28" s="292">
        <v>0</v>
      </c>
      <c r="BH28" s="292">
        <v>0</v>
      </c>
      <c r="BI28" s="292">
        <v>0</v>
      </c>
      <c r="BJ28" s="292">
        <v>22</v>
      </c>
      <c r="BK28" s="292">
        <f>SUM(BL28:BQ28)</f>
        <v>987</v>
      </c>
      <c r="BL28" s="292">
        <v>0</v>
      </c>
      <c r="BM28" s="292">
        <v>987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8377</v>
      </c>
      <c r="BS28" s="292">
        <f>SUM(BZ28,CG28)</f>
        <v>0</v>
      </c>
      <c r="BT28" s="292">
        <f>SUM(CA28,CH28)</f>
        <v>6674</v>
      </c>
      <c r="BU28" s="292">
        <f>SUM(CB28,CI28)</f>
        <v>94</v>
      </c>
      <c r="BV28" s="292">
        <f>SUM(CC28,CJ28)</f>
        <v>1477</v>
      </c>
      <c r="BW28" s="292">
        <f>SUM(CD28,CK28)</f>
        <v>0</v>
      </c>
      <c r="BX28" s="292">
        <f>SUM(CE28,CL28)</f>
        <v>132</v>
      </c>
      <c r="BY28" s="292">
        <f>SUM(BZ28:CE28)</f>
        <v>7697</v>
      </c>
      <c r="BZ28" s="292">
        <f>F28</f>
        <v>0</v>
      </c>
      <c r="CA28" s="292">
        <f>J28</f>
        <v>6016</v>
      </c>
      <c r="CB28" s="292">
        <f>N28</f>
        <v>94</v>
      </c>
      <c r="CC28" s="292">
        <f>R28</f>
        <v>1477</v>
      </c>
      <c r="CD28" s="292">
        <f>V28</f>
        <v>0</v>
      </c>
      <c r="CE28" s="292">
        <f>Z28</f>
        <v>110</v>
      </c>
      <c r="CF28" s="292">
        <f>SUM(CG28:CL28)</f>
        <v>680</v>
      </c>
      <c r="CG28" s="292">
        <f>BE28</f>
        <v>0</v>
      </c>
      <c r="CH28" s="292">
        <f>BF28</f>
        <v>658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22</v>
      </c>
      <c r="CM28" s="292">
        <f>SUM(CT28,DA28)</f>
        <v>5040</v>
      </c>
      <c r="CN28" s="292">
        <f>SUM(CU28,DB28)</f>
        <v>0</v>
      </c>
      <c r="CO28" s="292">
        <f>SUM(CV28,DC28)</f>
        <v>5040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4053</v>
      </c>
      <c r="CU28" s="292">
        <f>AE28</f>
        <v>0</v>
      </c>
      <c r="CV28" s="292">
        <f>AI28</f>
        <v>4053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987</v>
      </c>
      <c r="DB28" s="292">
        <f>BL28</f>
        <v>0</v>
      </c>
      <c r="DC28" s="292">
        <f>BM28</f>
        <v>987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SUM(E29,AD29,BC29)</f>
        <v>31085</v>
      </c>
      <c r="E29" s="292">
        <f>SUM(F29,J29,N29,R29,V29,Z29)</f>
        <v>23017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15908</v>
      </c>
      <c r="K29" s="292">
        <v>0</v>
      </c>
      <c r="L29" s="292">
        <v>15908</v>
      </c>
      <c r="M29" s="292">
        <v>0</v>
      </c>
      <c r="N29" s="292">
        <f>SUM(O29:Q29)</f>
        <v>1421</v>
      </c>
      <c r="O29" s="292">
        <v>0</v>
      </c>
      <c r="P29" s="292">
        <v>1421</v>
      </c>
      <c r="Q29" s="292">
        <v>0</v>
      </c>
      <c r="R29" s="292">
        <f>SUM(S29:U29)</f>
        <v>5462</v>
      </c>
      <c r="S29" s="292">
        <v>0</v>
      </c>
      <c r="T29" s="292">
        <v>5462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226</v>
      </c>
      <c r="AA29" s="292">
        <v>0</v>
      </c>
      <c r="AB29" s="292">
        <v>226</v>
      </c>
      <c r="AC29" s="292">
        <v>0</v>
      </c>
      <c r="AD29" s="292">
        <f>SUM(AE29,AI29,AM29,AQ29,AU29,AY29)</f>
        <v>5809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5770</v>
      </c>
      <c r="AJ29" s="292">
        <v>0</v>
      </c>
      <c r="AK29" s="292">
        <v>0</v>
      </c>
      <c r="AL29" s="292">
        <v>5770</v>
      </c>
      <c r="AM29" s="292">
        <f>SUM(AN29:AP29)</f>
        <v>39</v>
      </c>
      <c r="AN29" s="292">
        <v>0</v>
      </c>
      <c r="AO29" s="292">
        <v>0</v>
      </c>
      <c r="AP29" s="292">
        <v>39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2259</v>
      </c>
      <c r="BD29" s="292">
        <f>SUM(BE29:BJ29)</f>
        <v>818</v>
      </c>
      <c r="BE29" s="292">
        <v>0</v>
      </c>
      <c r="BF29" s="292">
        <v>143</v>
      </c>
      <c r="BG29" s="292">
        <v>265</v>
      </c>
      <c r="BH29" s="292">
        <v>0</v>
      </c>
      <c r="BI29" s="292">
        <v>0</v>
      </c>
      <c r="BJ29" s="292">
        <v>410</v>
      </c>
      <c r="BK29" s="292">
        <f>SUM(BL29:BQ29)</f>
        <v>1441</v>
      </c>
      <c r="BL29" s="292">
        <v>0</v>
      </c>
      <c r="BM29" s="292">
        <v>915</v>
      </c>
      <c r="BN29" s="292">
        <v>526</v>
      </c>
      <c r="BO29" s="292">
        <v>0</v>
      </c>
      <c r="BP29" s="292">
        <v>0</v>
      </c>
      <c r="BQ29" s="292">
        <v>0</v>
      </c>
      <c r="BR29" s="292">
        <f>SUM(BY29,CF29)</f>
        <v>23835</v>
      </c>
      <c r="BS29" s="292">
        <f>SUM(BZ29,CG29)</f>
        <v>0</v>
      </c>
      <c r="BT29" s="292">
        <f>SUM(CA29,CH29)</f>
        <v>16051</v>
      </c>
      <c r="BU29" s="292">
        <f>SUM(CB29,CI29)</f>
        <v>1686</v>
      </c>
      <c r="BV29" s="292">
        <f>SUM(CC29,CJ29)</f>
        <v>5462</v>
      </c>
      <c r="BW29" s="292">
        <f>SUM(CD29,CK29)</f>
        <v>0</v>
      </c>
      <c r="BX29" s="292">
        <f>SUM(CE29,CL29)</f>
        <v>636</v>
      </c>
      <c r="BY29" s="292">
        <f>SUM(BZ29:CE29)</f>
        <v>23017</v>
      </c>
      <c r="BZ29" s="292">
        <f>F29</f>
        <v>0</v>
      </c>
      <c r="CA29" s="292">
        <f>J29</f>
        <v>15908</v>
      </c>
      <c r="CB29" s="292">
        <f>N29</f>
        <v>1421</v>
      </c>
      <c r="CC29" s="292">
        <f>R29</f>
        <v>5462</v>
      </c>
      <c r="CD29" s="292">
        <f>V29</f>
        <v>0</v>
      </c>
      <c r="CE29" s="292">
        <f>Z29</f>
        <v>226</v>
      </c>
      <c r="CF29" s="292">
        <f>SUM(CG29:CL29)</f>
        <v>818</v>
      </c>
      <c r="CG29" s="292">
        <f>BE29</f>
        <v>0</v>
      </c>
      <c r="CH29" s="292">
        <f>BF29</f>
        <v>143</v>
      </c>
      <c r="CI29" s="292">
        <f>BG29</f>
        <v>265</v>
      </c>
      <c r="CJ29" s="292">
        <f>BH29</f>
        <v>0</v>
      </c>
      <c r="CK29" s="292">
        <f>BI29</f>
        <v>0</v>
      </c>
      <c r="CL29" s="292">
        <f>BJ29</f>
        <v>410</v>
      </c>
      <c r="CM29" s="292">
        <f>SUM(CT29,DA29)</f>
        <v>7250</v>
      </c>
      <c r="CN29" s="292">
        <f>SUM(CU29,DB29)</f>
        <v>0</v>
      </c>
      <c r="CO29" s="292">
        <f>SUM(CV29,DC29)</f>
        <v>6685</v>
      </c>
      <c r="CP29" s="292">
        <f>SUM(CW29,DD29)</f>
        <v>565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5809</v>
      </c>
      <c r="CU29" s="292">
        <f>AE29</f>
        <v>0</v>
      </c>
      <c r="CV29" s="292">
        <f>AI29</f>
        <v>5770</v>
      </c>
      <c r="CW29" s="292">
        <f>AM29</f>
        <v>39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1441</v>
      </c>
      <c r="DB29" s="292">
        <f>BL29</f>
        <v>0</v>
      </c>
      <c r="DC29" s="292">
        <f>BM29</f>
        <v>915</v>
      </c>
      <c r="DD29" s="292">
        <f>BN29</f>
        <v>526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SUM(E30,AD30,BC30)</f>
        <v>28851</v>
      </c>
      <c r="E30" s="292">
        <f>SUM(F30,J30,N30,R30,V30,Z30)</f>
        <v>16758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12981</v>
      </c>
      <c r="K30" s="292">
        <v>0</v>
      </c>
      <c r="L30" s="292">
        <v>12981</v>
      </c>
      <c r="M30" s="292">
        <v>0</v>
      </c>
      <c r="N30" s="292">
        <f>SUM(O30:Q30)</f>
        <v>698</v>
      </c>
      <c r="O30" s="292">
        <v>304</v>
      </c>
      <c r="P30" s="292">
        <v>394</v>
      </c>
      <c r="Q30" s="292">
        <v>0</v>
      </c>
      <c r="R30" s="292">
        <f>SUM(S30:U30)</f>
        <v>3004</v>
      </c>
      <c r="S30" s="292">
        <v>0</v>
      </c>
      <c r="T30" s="292">
        <v>3004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75</v>
      </c>
      <c r="AA30" s="292">
        <v>75</v>
      </c>
      <c r="AB30" s="292">
        <v>0</v>
      </c>
      <c r="AC30" s="292">
        <v>0</v>
      </c>
      <c r="AD30" s="292">
        <f>SUM(AE30,AI30,AM30,AQ30,AU30,AY30)</f>
        <v>10311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9951</v>
      </c>
      <c r="AJ30" s="292">
        <v>3</v>
      </c>
      <c r="AK30" s="292">
        <v>0</v>
      </c>
      <c r="AL30" s="292">
        <v>9948</v>
      </c>
      <c r="AM30" s="292">
        <f>SUM(AN30:AP30)</f>
        <v>54</v>
      </c>
      <c r="AN30" s="292">
        <v>0</v>
      </c>
      <c r="AO30" s="292">
        <v>0</v>
      </c>
      <c r="AP30" s="292">
        <v>54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295</v>
      </c>
      <c r="AV30" s="292">
        <v>183</v>
      </c>
      <c r="AW30" s="292">
        <v>0</v>
      </c>
      <c r="AX30" s="292">
        <v>112</v>
      </c>
      <c r="AY30" s="292">
        <f>SUM(AZ30:BB30)</f>
        <v>11</v>
      </c>
      <c r="AZ30" s="292">
        <v>0</v>
      </c>
      <c r="BA30" s="292">
        <v>0</v>
      </c>
      <c r="BB30" s="292">
        <v>11</v>
      </c>
      <c r="BC30" s="292">
        <f>SUM(BD30,BK30)</f>
        <v>1782</v>
      </c>
      <c r="BD30" s="292">
        <f>SUM(BE30:BJ30)</f>
        <v>1364</v>
      </c>
      <c r="BE30" s="292">
        <v>0</v>
      </c>
      <c r="BF30" s="292">
        <v>455</v>
      </c>
      <c r="BG30" s="292">
        <v>201</v>
      </c>
      <c r="BH30" s="292">
        <v>246</v>
      </c>
      <c r="BI30" s="292">
        <v>77</v>
      </c>
      <c r="BJ30" s="292">
        <v>385</v>
      </c>
      <c r="BK30" s="292">
        <f>SUM(BL30:BQ30)</f>
        <v>418</v>
      </c>
      <c r="BL30" s="292">
        <v>0</v>
      </c>
      <c r="BM30" s="292">
        <v>290</v>
      </c>
      <c r="BN30" s="292">
        <v>31</v>
      </c>
      <c r="BO30" s="292">
        <v>0</v>
      </c>
      <c r="BP30" s="292">
        <v>80</v>
      </c>
      <c r="BQ30" s="292">
        <v>17</v>
      </c>
      <c r="BR30" s="292">
        <f>SUM(BY30,CF30)</f>
        <v>18122</v>
      </c>
      <c r="BS30" s="292">
        <f>SUM(BZ30,CG30)</f>
        <v>0</v>
      </c>
      <c r="BT30" s="292">
        <f>SUM(CA30,CH30)</f>
        <v>13436</v>
      </c>
      <c r="BU30" s="292">
        <f>SUM(CB30,CI30)</f>
        <v>899</v>
      </c>
      <c r="BV30" s="292">
        <f>SUM(CC30,CJ30)</f>
        <v>3250</v>
      </c>
      <c r="BW30" s="292">
        <f>SUM(CD30,CK30)</f>
        <v>77</v>
      </c>
      <c r="BX30" s="292">
        <f>SUM(CE30,CL30)</f>
        <v>460</v>
      </c>
      <c r="BY30" s="292">
        <f>SUM(BZ30:CE30)</f>
        <v>16758</v>
      </c>
      <c r="BZ30" s="292">
        <f>F30</f>
        <v>0</v>
      </c>
      <c r="CA30" s="292">
        <f>J30</f>
        <v>12981</v>
      </c>
      <c r="CB30" s="292">
        <f>N30</f>
        <v>698</v>
      </c>
      <c r="CC30" s="292">
        <f>R30</f>
        <v>3004</v>
      </c>
      <c r="CD30" s="292">
        <f>V30</f>
        <v>0</v>
      </c>
      <c r="CE30" s="292">
        <f>Z30</f>
        <v>75</v>
      </c>
      <c r="CF30" s="292">
        <f>SUM(CG30:CL30)</f>
        <v>1364</v>
      </c>
      <c r="CG30" s="292">
        <f>BE30</f>
        <v>0</v>
      </c>
      <c r="CH30" s="292">
        <f>BF30</f>
        <v>455</v>
      </c>
      <c r="CI30" s="292">
        <f>BG30</f>
        <v>201</v>
      </c>
      <c r="CJ30" s="292">
        <f>BH30</f>
        <v>246</v>
      </c>
      <c r="CK30" s="292">
        <f>BI30</f>
        <v>77</v>
      </c>
      <c r="CL30" s="292">
        <f>BJ30</f>
        <v>385</v>
      </c>
      <c r="CM30" s="292">
        <f>SUM(CT30,DA30)</f>
        <v>10729</v>
      </c>
      <c r="CN30" s="292">
        <f>SUM(CU30,DB30)</f>
        <v>0</v>
      </c>
      <c r="CO30" s="292">
        <f>SUM(CV30,DC30)</f>
        <v>10241</v>
      </c>
      <c r="CP30" s="292">
        <f>SUM(CW30,DD30)</f>
        <v>85</v>
      </c>
      <c r="CQ30" s="292">
        <f>SUM(CX30,DE30)</f>
        <v>0</v>
      </c>
      <c r="CR30" s="292">
        <f>SUM(CY30,DF30)</f>
        <v>375</v>
      </c>
      <c r="CS30" s="292">
        <f>SUM(CZ30,DG30)</f>
        <v>28</v>
      </c>
      <c r="CT30" s="292">
        <f>SUM(CU30:CZ30)</f>
        <v>10311</v>
      </c>
      <c r="CU30" s="292">
        <f>AE30</f>
        <v>0</v>
      </c>
      <c r="CV30" s="292">
        <f>AI30</f>
        <v>9951</v>
      </c>
      <c r="CW30" s="292">
        <f>AM30</f>
        <v>54</v>
      </c>
      <c r="CX30" s="292">
        <f>AQ30</f>
        <v>0</v>
      </c>
      <c r="CY30" s="292">
        <f>AU30</f>
        <v>295</v>
      </c>
      <c r="CZ30" s="292">
        <f>AY30</f>
        <v>11</v>
      </c>
      <c r="DA30" s="292">
        <f>SUM(DB30:DG30)</f>
        <v>418</v>
      </c>
      <c r="DB30" s="292">
        <f>BL30</f>
        <v>0</v>
      </c>
      <c r="DC30" s="292">
        <f>BM30</f>
        <v>290</v>
      </c>
      <c r="DD30" s="292">
        <f>BN30</f>
        <v>31</v>
      </c>
      <c r="DE30" s="292">
        <f>BO30</f>
        <v>0</v>
      </c>
      <c r="DF30" s="292">
        <f>BP30</f>
        <v>80</v>
      </c>
      <c r="DG30" s="292">
        <f>BQ30</f>
        <v>17</v>
      </c>
      <c r="DH30" s="292">
        <v>0</v>
      </c>
      <c r="DI30" s="292">
        <f>SUM(DJ30:DM30)</f>
        <v>1</v>
      </c>
      <c r="DJ30" s="292">
        <v>1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SUM(E31,AD31,BC31)</f>
        <v>17283</v>
      </c>
      <c r="E31" s="292">
        <f>SUM(F31,J31,N31,R31,V31,Z31)</f>
        <v>9868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7982</v>
      </c>
      <c r="K31" s="292">
        <v>0</v>
      </c>
      <c r="L31" s="292">
        <v>7982</v>
      </c>
      <c r="M31" s="292">
        <v>0</v>
      </c>
      <c r="N31" s="292">
        <f>SUM(O31:Q31)</f>
        <v>506</v>
      </c>
      <c r="O31" s="292">
        <v>0</v>
      </c>
      <c r="P31" s="292">
        <v>506</v>
      </c>
      <c r="Q31" s="292">
        <v>0</v>
      </c>
      <c r="R31" s="292">
        <f>SUM(S31:U31)</f>
        <v>1324</v>
      </c>
      <c r="S31" s="292">
        <v>0</v>
      </c>
      <c r="T31" s="292">
        <v>1324</v>
      </c>
      <c r="U31" s="292">
        <v>0</v>
      </c>
      <c r="V31" s="292">
        <f>SUM(W31:Y31)</f>
        <v>17</v>
      </c>
      <c r="W31" s="292">
        <v>0</v>
      </c>
      <c r="X31" s="292">
        <v>17</v>
      </c>
      <c r="Y31" s="292">
        <v>0</v>
      </c>
      <c r="Z31" s="292">
        <f>SUM(AA31:AC31)</f>
        <v>39</v>
      </c>
      <c r="AA31" s="292">
        <v>39</v>
      </c>
      <c r="AB31" s="292">
        <v>0</v>
      </c>
      <c r="AC31" s="292">
        <v>0</v>
      </c>
      <c r="AD31" s="292">
        <f>SUM(AE31,AI31,AM31,AQ31,AU31,AY31)</f>
        <v>6105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6026</v>
      </c>
      <c r="AJ31" s="292">
        <v>0</v>
      </c>
      <c r="AK31" s="292">
        <v>0</v>
      </c>
      <c r="AL31" s="292">
        <v>6026</v>
      </c>
      <c r="AM31" s="292">
        <f>SUM(AN31:AP31)</f>
        <v>1</v>
      </c>
      <c r="AN31" s="292">
        <v>0</v>
      </c>
      <c r="AO31" s="292">
        <v>0</v>
      </c>
      <c r="AP31" s="292">
        <v>1</v>
      </c>
      <c r="AQ31" s="292">
        <f>SUM(AR31:AT31)</f>
        <v>55</v>
      </c>
      <c r="AR31" s="292">
        <v>0</v>
      </c>
      <c r="AS31" s="292">
        <v>0</v>
      </c>
      <c r="AT31" s="292">
        <v>55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23</v>
      </c>
      <c r="AZ31" s="292">
        <v>0</v>
      </c>
      <c r="BA31" s="292">
        <v>0</v>
      </c>
      <c r="BB31" s="292">
        <v>23</v>
      </c>
      <c r="BC31" s="292">
        <f>SUM(BD31,BK31)</f>
        <v>1310</v>
      </c>
      <c r="BD31" s="292">
        <f>SUM(BE31:BJ31)</f>
        <v>881</v>
      </c>
      <c r="BE31" s="292">
        <v>0</v>
      </c>
      <c r="BF31" s="292">
        <v>442</v>
      </c>
      <c r="BG31" s="292">
        <v>117</v>
      </c>
      <c r="BH31" s="292">
        <v>0</v>
      </c>
      <c r="BI31" s="292">
        <v>0</v>
      </c>
      <c r="BJ31" s="292">
        <v>322</v>
      </c>
      <c r="BK31" s="292">
        <f>SUM(BL31:BQ31)</f>
        <v>429</v>
      </c>
      <c r="BL31" s="292">
        <v>0</v>
      </c>
      <c r="BM31" s="292">
        <v>311</v>
      </c>
      <c r="BN31" s="292">
        <v>46</v>
      </c>
      <c r="BO31" s="292">
        <v>2</v>
      </c>
      <c r="BP31" s="292">
        <v>0</v>
      </c>
      <c r="BQ31" s="292">
        <v>70</v>
      </c>
      <c r="BR31" s="292">
        <f>SUM(BY31,CF31)</f>
        <v>10749</v>
      </c>
      <c r="BS31" s="292">
        <f>SUM(BZ31,CG31)</f>
        <v>0</v>
      </c>
      <c r="BT31" s="292">
        <f>SUM(CA31,CH31)</f>
        <v>8424</v>
      </c>
      <c r="BU31" s="292">
        <f>SUM(CB31,CI31)</f>
        <v>623</v>
      </c>
      <c r="BV31" s="292">
        <f>SUM(CC31,CJ31)</f>
        <v>1324</v>
      </c>
      <c r="BW31" s="292">
        <f>SUM(CD31,CK31)</f>
        <v>17</v>
      </c>
      <c r="BX31" s="292">
        <f>SUM(CE31,CL31)</f>
        <v>361</v>
      </c>
      <c r="BY31" s="292">
        <f>SUM(BZ31:CE31)</f>
        <v>9868</v>
      </c>
      <c r="BZ31" s="292">
        <f>F31</f>
        <v>0</v>
      </c>
      <c r="CA31" s="292">
        <f>J31</f>
        <v>7982</v>
      </c>
      <c r="CB31" s="292">
        <f>N31</f>
        <v>506</v>
      </c>
      <c r="CC31" s="292">
        <f>R31</f>
        <v>1324</v>
      </c>
      <c r="CD31" s="292">
        <f>V31</f>
        <v>17</v>
      </c>
      <c r="CE31" s="292">
        <f>Z31</f>
        <v>39</v>
      </c>
      <c r="CF31" s="292">
        <f>SUM(CG31:CL31)</f>
        <v>881</v>
      </c>
      <c r="CG31" s="292">
        <f>BE31</f>
        <v>0</v>
      </c>
      <c r="CH31" s="292">
        <f>BF31</f>
        <v>442</v>
      </c>
      <c r="CI31" s="292">
        <f>BG31</f>
        <v>117</v>
      </c>
      <c r="CJ31" s="292">
        <f>BH31</f>
        <v>0</v>
      </c>
      <c r="CK31" s="292">
        <f>BI31</f>
        <v>0</v>
      </c>
      <c r="CL31" s="292">
        <f>BJ31</f>
        <v>322</v>
      </c>
      <c r="CM31" s="292">
        <f>SUM(CT31,DA31)</f>
        <v>6534</v>
      </c>
      <c r="CN31" s="292">
        <f>SUM(CU31,DB31)</f>
        <v>0</v>
      </c>
      <c r="CO31" s="292">
        <f>SUM(CV31,DC31)</f>
        <v>6337</v>
      </c>
      <c r="CP31" s="292">
        <f>SUM(CW31,DD31)</f>
        <v>47</v>
      </c>
      <c r="CQ31" s="292">
        <f>SUM(CX31,DE31)</f>
        <v>57</v>
      </c>
      <c r="CR31" s="292">
        <f>SUM(CY31,DF31)</f>
        <v>0</v>
      </c>
      <c r="CS31" s="292">
        <f>SUM(CZ31,DG31)</f>
        <v>93</v>
      </c>
      <c r="CT31" s="292">
        <f>SUM(CU31:CZ31)</f>
        <v>6105</v>
      </c>
      <c r="CU31" s="292">
        <f>AE31</f>
        <v>0</v>
      </c>
      <c r="CV31" s="292">
        <f>AI31</f>
        <v>6026</v>
      </c>
      <c r="CW31" s="292">
        <f>AM31</f>
        <v>1</v>
      </c>
      <c r="CX31" s="292">
        <f>AQ31</f>
        <v>55</v>
      </c>
      <c r="CY31" s="292">
        <f>AU31</f>
        <v>0</v>
      </c>
      <c r="CZ31" s="292">
        <f>AY31</f>
        <v>23</v>
      </c>
      <c r="DA31" s="292">
        <f>SUM(DB31:DG31)</f>
        <v>429</v>
      </c>
      <c r="DB31" s="292">
        <f>BL31</f>
        <v>0</v>
      </c>
      <c r="DC31" s="292">
        <f>BM31</f>
        <v>311</v>
      </c>
      <c r="DD31" s="292">
        <f>BN31</f>
        <v>46</v>
      </c>
      <c r="DE31" s="292">
        <f>BO31</f>
        <v>2</v>
      </c>
      <c r="DF31" s="292">
        <f>BP31</f>
        <v>0</v>
      </c>
      <c r="DG31" s="292">
        <f>BQ31</f>
        <v>70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SUM(E32,AD32,BC32)</f>
        <v>57407</v>
      </c>
      <c r="E32" s="292">
        <f>SUM(F32,J32,N32,R32,V32,Z32)</f>
        <v>33527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27252</v>
      </c>
      <c r="K32" s="292">
        <v>0</v>
      </c>
      <c r="L32" s="292">
        <v>27252</v>
      </c>
      <c r="M32" s="292">
        <v>0</v>
      </c>
      <c r="N32" s="292">
        <f>SUM(O32:Q32)</f>
        <v>1043</v>
      </c>
      <c r="O32" s="292">
        <v>0</v>
      </c>
      <c r="P32" s="292">
        <v>1043</v>
      </c>
      <c r="Q32" s="292">
        <v>0</v>
      </c>
      <c r="R32" s="292">
        <f>SUM(S32:U32)</f>
        <v>4756</v>
      </c>
      <c r="S32" s="292">
        <v>0</v>
      </c>
      <c r="T32" s="292">
        <v>4756</v>
      </c>
      <c r="U32" s="292">
        <v>0</v>
      </c>
      <c r="V32" s="292">
        <f>SUM(W32:Y32)</f>
        <v>2</v>
      </c>
      <c r="W32" s="292">
        <v>0</v>
      </c>
      <c r="X32" s="292">
        <v>2</v>
      </c>
      <c r="Y32" s="292">
        <v>0</v>
      </c>
      <c r="Z32" s="292">
        <f>SUM(AA32:AC32)</f>
        <v>474</v>
      </c>
      <c r="AA32" s="292">
        <v>0</v>
      </c>
      <c r="AB32" s="292">
        <v>474</v>
      </c>
      <c r="AC32" s="292">
        <v>0</v>
      </c>
      <c r="AD32" s="292">
        <f>SUM(AE32,AI32,AM32,AQ32,AU32,AY32)</f>
        <v>19676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19105</v>
      </c>
      <c r="AJ32" s="292">
        <v>0</v>
      </c>
      <c r="AK32" s="292">
        <v>0</v>
      </c>
      <c r="AL32" s="292">
        <v>19105</v>
      </c>
      <c r="AM32" s="292">
        <f>SUM(AN32:AP32)</f>
        <v>516</v>
      </c>
      <c r="AN32" s="292">
        <v>0</v>
      </c>
      <c r="AO32" s="292">
        <v>0</v>
      </c>
      <c r="AP32" s="292">
        <v>516</v>
      </c>
      <c r="AQ32" s="292">
        <f>SUM(AR32:AT32)</f>
        <v>51</v>
      </c>
      <c r="AR32" s="292">
        <v>0</v>
      </c>
      <c r="AS32" s="292">
        <v>0</v>
      </c>
      <c r="AT32" s="292">
        <v>51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4</v>
      </c>
      <c r="AZ32" s="292">
        <v>0</v>
      </c>
      <c r="BA32" s="292">
        <v>0</v>
      </c>
      <c r="BB32" s="292">
        <v>4</v>
      </c>
      <c r="BC32" s="292">
        <f>SUM(BD32,BK32)</f>
        <v>4204</v>
      </c>
      <c r="BD32" s="292">
        <f>SUM(BE32:BJ32)</f>
        <v>1619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1619</v>
      </c>
      <c r="BK32" s="292">
        <f>SUM(BL32:BQ32)</f>
        <v>2585</v>
      </c>
      <c r="BL32" s="292">
        <v>0</v>
      </c>
      <c r="BM32" s="292">
        <v>2420</v>
      </c>
      <c r="BN32" s="292">
        <v>50</v>
      </c>
      <c r="BO32" s="292">
        <v>5</v>
      </c>
      <c r="BP32" s="292">
        <v>0</v>
      </c>
      <c r="BQ32" s="292">
        <v>110</v>
      </c>
      <c r="BR32" s="292">
        <f>SUM(BY32,CF32)</f>
        <v>35146</v>
      </c>
      <c r="BS32" s="292">
        <f>SUM(BZ32,CG32)</f>
        <v>0</v>
      </c>
      <c r="BT32" s="292">
        <f>SUM(CA32,CH32)</f>
        <v>27252</v>
      </c>
      <c r="BU32" s="292">
        <f>SUM(CB32,CI32)</f>
        <v>1043</v>
      </c>
      <c r="BV32" s="292">
        <f>SUM(CC32,CJ32)</f>
        <v>4756</v>
      </c>
      <c r="BW32" s="292">
        <f>SUM(CD32,CK32)</f>
        <v>2</v>
      </c>
      <c r="BX32" s="292">
        <f>SUM(CE32,CL32)</f>
        <v>2093</v>
      </c>
      <c r="BY32" s="292">
        <f>SUM(BZ32:CE32)</f>
        <v>33527</v>
      </c>
      <c r="BZ32" s="292">
        <f>F32</f>
        <v>0</v>
      </c>
      <c r="CA32" s="292">
        <f>J32</f>
        <v>27252</v>
      </c>
      <c r="CB32" s="292">
        <f>N32</f>
        <v>1043</v>
      </c>
      <c r="CC32" s="292">
        <f>R32</f>
        <v>4756</v>
      </c>
      <c r="CD32" s="292">
        <f>V32</f>
        <v>2</v>
      </c>
      <c r="CE32" s="292">
        <f>Z32</f>
        <v>474</v>
      </c>
      <c r="CF32" s="292">
        <f>SUM(CG32:CL32)</f>
        <v>1619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1619</v>
      </c>
      <c r="CM32" s="292">
        <f>SUM(CT32,DA32)</f>
        <v>22261</v>
      </c>
      <c r="CN32" s="292">
        <f>SUM(CU32,DB32)</f>
        <v>0</v>
      </c>
      <c r="CO32" s="292">
        <f>SUM(CV32,DC32)</f>
        <v>21525</v>
      </c>
      <c r="CP32" s="292">
        <f>SUM(CW32,DD32)</f>
        <v>566</v>
      </c>
      <c r="CQ32" s="292">
        <f>SUM(CX32,DE32)</f>
        <v>56</v>
      </c>
      <c r="CR32" s="292">
        <f>SUM(CY32,DF32)</f>
        <v>0</v>
      </c>
      <c r="CS32" s="292">
        <f>SUM(CZ32,DG32)</f>
        <v>114</v>
      </c>
      <c r="CT32" s="292">
        <f>SUM(CU32:CZ32)</f>
        <v>19676</v>
      </c>
      <c r="CU32" s="292">
        <f>AE32</f>
        <v>0</v>
      </c>
      <c r="CV32" s="292">
        <f>AI32</f>
        <v>19105</v>
      </c>
      <c r="CW32" s="292">
        <f>AM32</f>
        <v>516</v>
      </c>
      <c r="CX32" s="292">
        <f>AQ32</f>
        <v>51</v>
      </c>
      <c r="CY32" s="292">
        <f>AU32</f>
        <v>0</v>
      </c>
      <c r="CZ32" s="292">
        <f>AY32</f>
        <v>4</v>
      </c>
      <c r="DA32" s="292">
        <f>SUM(DB32:DG32)</f>
        <v>2585</v>
      </c>
      <c r="DB32" s="292">
        <f>BL32</f>
        <v>0</v>
      </c>
      <c r="DC32" s="292">
        <f>BM32</f>
        <v>2420</v>
      </c>
      <c r="DD32" s="292">
        <f>BN32</f>
        <v>50</v>
      </c>
      <c r="DE32" s="292">
        <f>BO32</f>
        <v>5</v>
      </c>
      <c r="DF32" s="292">
        <f>BP32</f>
        <v>0</v>
      </c>
      <c r="DG32" s="292">
        <f>BQ32</f>
        <v>110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746</v>
      </c>
      <c r="B33" s="291" t="s">
        <v>812</v>
      </c>
      <c r="C33" s="290" t="s">
        <v>813</v>
      </c>
      <c r="D33" s="292">
        <f>SUM(E33,AD33,BC33)</f>
        <v>27358</v>
      </c>
      <c r="E33" s="292">
        <f>SUM(F33,J33,N33,R33,V33,Z33)</f>
        <v>21411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15646</v>
      </c>
      <c r="K33" s="292">
        <v>0</v>
      </c>
      <c r="L33" s="292">
        <v>15646</v>
      </c>
      <c r="M33" s="292">
        <v>0</v>
      </c>
      <c r="N33" s="292">
        <f>SUM(O33:Q33)</f>
        <v>2228</v>
      </c>
      <c r="O33" s="292">
        <v>0</v>
      </c>
      <c r="P33" s="292">
        <v>2228</v>
      </c>
      <c r="Q33" s="292">
        <v>0</v>
      </c>
      <c r="R33" s="292">
        <f>SUM(S33:U33)</f>
        <v>3338</v>
      </c>
      <c r="S33" s="292">
        <v>0</v>
      </c>
      <c r="T33" s="292">
        <v>3338</v>
      </c>
      <c r="U33" s="292">
        <v>0</v>
      </c>
      <c r="V33" s="292">
        <f>SUM(W33:Y33)</f>
        <v>27</v>
      </c>
      <c r="W33" s="292">
        <v>0</v>
      </c>
      <c r="X33" s="292">
        <v>27</v>
      </c>
      <c r="Y33" s="292">
        <v>0</v>
      </c>
      <c r="Z33" s="292">
        <f>SUM(AA33:AC33)</f>
        <v>172</v>
      </c>
      <c r="AA33" s="292">
        <v>0</v>
      </c>
      <c r="AB33" s="292">
        <v>172</v>
      </c>
      <c r="AC33" s="292">
        <v>0</v>
      </c>
      <c r="AD33" s="292">
        <f>SUM(AE33,AI33,AM33,AQ33,AU33,AY33)</f>
        <v>4765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4765</v>
      </c>
      <c r="AJ33" s="292">
        <v>0</v>
      </c>
      <c r="AK33" s="292">
        <v>0</v>
      </c>
      <c r="AL33" s="292">
        <v>4765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1182</v>
      </c>
      <c r="BD33" s="292">
        <f>SUM(BE33:BJ33)</f>
        <v>1097</v>
      </c>
      <c r="BE33" s="292">
        <v>0</v>
      </c>
      <c r="BF33" s="292">
        <v>0</v>
      </c>
      <c r="BG33" s="292">
        <v>0</v>
      </c>
      <c r="BH33" s="292">
        <v>0</v>
      </c>
      <c r="BI33" s="292">
        <v>11</v>
      </c>
      <c r="BJ33" s="292">
        <v>1086</v>
      </c>
      <c r="BK33" s="292">
        <f>SUM(BL33:BQ33)</f>
        <v>85</v>
      </c>
      <c r="BL33" s="292">
        <v>0</v>
      </c>
      <c r="BM33" s="292">
        <v>85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22508</v>
      </c>
      <c r="BS33" s="292">
        <f>SUM(BZ33,CG33)</f>
        <v>0</v>
      </c>
      <c r="BT33" s="292">
        <f>SUM(CA33,CH33)</f>
        <v>15646</v>
      </c>
      <c r="BU33" s="292">
        <f>SUM(CB33,CI33)</f>
        <v>2228</v>
      </c>
      <c r="BV33" s="292">
        <f>SUM(CC33,CJ33)</f>
        <v>3338</v>
      </c>
      <c r="BW33" s="292">
        <f>SUM(CD33,CK33)</f>
        <v>38</v>
      </c>
      <c r="BX33" s="292">
        <f>SUM(CE33,CL33)</f>
        <v>1258</v>
      </c>
      <c r="BY33" s="292">
        <f>SUM(BZ33:CE33)</f>
        <v>21411</v>
      </c>
      <c r="BZ33" s="292">
        <f>F33</f>
        <v>0</v>
      </c>
      <c r="CA33" s="292">
        <f>J33</f>
        <v>15646</v>
      </c>
      <c r="CB33" s="292">
        <f>N33</f>
        <v>2228</v>
      </c>
      <c r="CC33" s="292">
        <f>R33</f>
        <v>3338</v>
      </c>
      <c r="CD33" s="292">
        <f>V33</f>
        <v>27</v>
      </c>
      <c r="CE33" s="292">
        <f>Z33</f>
        <v>172</v>
      </c>
      <c r="CF33" s="292">
        <f>SUM(CG33:CL33)</f>
        <v>1097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11</v>
      </c>
      <c r="CL33" s="292">
        <f>BJ33</f>
        <v>1086</v>
      </c>
      <c r="CM33" s="292">
        <f>SUM(CT33,DA33)</f>
        <v>4850</v>
      </c>
      <c r="CN33" s="292">
        <f>SUM(CU33,DB33)</f>
        <v>0</v>
      </c>
      <c r="CO33" s="292">
        <f>SUM(CV33,DC33)</f>
        <v>4850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4765</v>
      </c>
      <c r="CU33" s="292">
        <f>AE33</f>
        <v>0</v>
      </c>
      <c r="CV33" s="292">
        <f>AI33</f>
        <v>4765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85</v>
      </c>
      <c r="DB33" s="292">
        <f>BL33</f>
        <v>0</v>
      </c>
      <c r="DC33" s="292">
        <f>BM33</f>
        <v>85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4</v>
      </c>
      <c r="DJ33" s="292">
        <v>0</v>
      </c>
      <c r="DK33" s="292">
        <v>0</v>
      </c>
      <c r="DL33" s="292">
        <v>0</v>
      </c>
      <c r="DM33" s="292">
        <v>4</v>
      </c>
    </row>
    <row r="34" spans="1:117" s="224" customFormat="1" ht="13.5" customHeight="1">
      <c r="A34" s="290" t="s">
        <v>746</v>
      </c>
      <c r="B34" s="291" t="s">
        <v>814</v>
      </c>
      <c r="C34" s="290" t="s">
        <v>815</v>
      </c>
      <c r="D34" s="292">
        <f>SUM(E34,AD34,BC34)</f>
        <v>21673</v>
      </c>
      <c r="E34" s="292">
        <f>SUM(F34,J34,N34,R34,V34,Z34)</f>
        <v>15480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12554</v>
      </c>
      <c r="K34" s="292">
        <v>0</v>
      </c>
      <c r="L34" s="292">
        <v>12554</v>
      </c>
      <c r="M34" s="292">
        <v>0</v>
      </c>
      <c r="N34" s="292">
        <f>SUM(O34:Q34)</f>
        <v>32</v>
      </c>
      <c r="O34" s="292">
        <v>0</v>
      </c>
      <c r="P34" s="292">
        <v>32</v>
      </c>
      <c r="Q34" s="292">
        <v>0</v>
      </c>
      <c r="R34" s="292">
        <f>SUM(S34:U34)</f>
        <v>2817</v>
      </c>
      <c r="S34" s="292">
        <v>0</v>
      </c>
      <c r="T34" s="292">
        <v>2817</v>
      </c>
      <c r="U34" s="292">
        <v>0</v>
      </c>
      <c r="V34" s="292">
        <f>SUM(W34:Y34)</f>
        <v>10</v>
      </c>
      <c r="W34" s="292">
        <v>0</v>
      </c>
      <c r="X34" s="292">
        <v>10</v>
      </c>
      <c r="Y34" s="292">
        <v>0</v>
      </c>
      <c r="Z34" s="292">
        <f>SUM(AA34:AC34)</f>
        <v>67</v>
      </c>
      <c r="AA34" s="292">
        <v>0</v>
      </c>
      <c r="AB34" s="292">
        <v>67</v>
      </c>
      <c r="AC34" s="292">
        <v>0</v>
      </c>
      <c r="AD34" s="292">
        <f>SUM(AE34,AI34,AM34,AQ34,AU34,AY34)</f>
        <v>5053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4900</v>
      </c>
      <c r="AJ34" s="292">
        <v>0</v>
      </c>
      <c r="AK34" s="292">
        <v>0</v>
      </c>
      <c r="AL34" s="292">
        <v>4900</v>
      </c>
      <c r="AM34" s="292">
        <f>SUM(AN34:AP34)</f>
        <v>153</v>
      </c>
      <c r="AN34" s="292">
        <v>0</v>
      </c>
      <c r="AO34" s="292">
        <v>0</v>
      </c>
      <c r="AP34" s="292">
        <v>153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1140</v>
      </c>
      <c r="BD34" s="292">
        <f>SUM(BE34:BJ34)</f>
        <v>997</v>
      </c>
      <c r="BE34" s="292">
        <v>0</v>
      </c>
      <c r="BF34" s="292">
        <v>177</v>
      </c>
      <c r="BG34" s="292">
        <v>141</v>
      </c>
      <c r="BH34" s="292">
        <v>0</v>
      </c>
      <c r="BI34" s="292">
        <v>0</v>
      </c>
      <c r="BJ34" s="292">
        <v>679</v>
      </c>
      <c r="BK34" s="292">
        <f>SUM(BL34:BQ34)</f>
        <v>143</v>
      </c>
      <c r="BL34" s="292">
        <v>0</v>
      </c>
      <c r="BM34" s="292">
        <v>140</v>
      </c>
      <c r="BN34" s="292">
        <v>3</v>
      </c>
      <c r="BO34" s="292">
        <v>0</v>
      </c>
      <c r="BP34" s="292">
        <v>0</v>
      </c>
      <c r="BQ34" s="292">
        <v>0</v>
      </c>
      <c r="BR34" s="292">
        <f>SUM(BY34,CF34)</f>
        <v>16477</v>
      </c>
      <c r="BS34" s="292">
        <f>SUM(BZ34,CG34)</f>
        <v>0</v>
      </c>
      <c r="BT34" s="292">
        <f>SUM(CA34,CH34)</f>
        <v>12731</v>
      </c>
      <c r="BU34" s="292">
        <f>SUM(CB34,CI34)</f>
        <v>173</v>
      </c>
      <c r="BV34" s="292">
        <f>SUM(CC34,CJ34)</f>
        <v>2817</v>
      </c>
      <c r="BW34" s="292">
        <f>SUM(CD34,CK34)</f>
        <v>10</v>
      </c>
      <c r="BX34" s="292">
        <f>SUM(CE34,CL34)</f>
        <v>746</v>
      </c>
      <c r="BY34" s="292">
        <f>SUM(BZ34:CE34)</f>
        <v>15480</v>
      </c>
      <c r="BZ34" s="292">
        <f>F34</f>
        <v>0</v>
      </c>
      <c r="CA34" s="292">
        <f>J34</f>
        <v>12554</v>
      </c>
      <c r="CB34" s="292">
        <f>N34</f>
        <v>32</v>
      </c>
      <c r="CC34" s="292">
        <f>R34</f>
        <v>2817</v>
      </c>
      <c r="CD34" s="292">
        <f>V34</f>
        <v>10</v>
      </c>
      <c r="CE34" s="292">
        <f>Z34</f>
        <v>67</v>
      </c>
      <c r="CF34" s="292">
        <f>SUM(CG34:CL34)</f>
        <v>997</v>
      </c>
      <c r="CG34" s="292">
        <f>BE34</f>
        <v>0</v>
      </c>
      <c r="CH34" s="292">
        <f>BF34</f>
        <v>177</v>
      </c>
      <c r="CI34" s="292">
        <f>BG34</f>
        <v>141</v>
      </c>
      <c r="CJ34" s="292">
        <f>BH34</f>
        <v>0</v>
      </c>
      <c r="CK34" s="292">
        <f>BI34</f>
        <v>0</v>
      </c>
      <c r="CL34" s="292">
        <f>BJ34</f>
        <v>679</v>
      </c>
      <c r="CM34" s="292">
        <f>SUM(CT34,DA34)</f>
        <v>5196</v>
      </c>
      <c r="CN34" s="292">
        <f>SUM(CU34,DB34)</f>
        <v>0</v>
      </c>
      <c r="CO34" s="292">
        <f>SUM(CV34,DC34)</f>
        <v>5040</v>
      </c>
      <c r="CP34" s="292">
        <f>SUM(CW34,DD34)</f>
        <v>156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5053</v>
      </c>
      <c r="CU34" s="292">
        <f>AE34</f>
        <v>0</v>
      </c>
      <c r="CV34" s="292">
        <f>AI34</f>
        <v>4900</v>
      </c>
      <c r="CW34" s="292">
        <f>AM34</f>
        <v>153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143</v>
      </c>
      <c r="DB34" s="292">
        <f>BL34</f>
        <v>0</v>
      </c>
      <c r="DC34" s="292">
        <f>BM34</f>
        <v>140</v>
      </c>
      <c r="DD34" s="292">
        <f>BN34</f>
        <v>3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746</v>
      </c>
      <c r="B35" s="291" t="s">
        <v>816</v>
      </c>
      <c r="C35" s="290" t="s">
        <v>817</v>
      </c>
      <c r="D35" s="292">
        <f>SUM(E35,AD35,BC35)</f>
        <v>23267</v>
      </c>
      <c r="E35" s="292">
        <f>SUM(F35,J35,N35,R35,V35,Z35)</f>
        <v>16022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13493</v>
      </c>
      <c r="K35" s="292">
        <v>18</v>
      </c>
      <c r="L35" s="292">
        <v>13475</v>
      </c>
      <c r="M35" s="292">
        <v>0</v>
      </c>
      <c r="N35" s="292">
        <f>SUM(O35:Q35)</f>
        <v>311</v>
      </c>
      <c r="O35" s="292">
        <v>11</v>
      </c>
      <c r="P35" s="292">
        <v>300</v>
      </c>
      <c r="Q35" s="292">
        <v>0</v>
      </c>
      <c r="R35" s="292">
        <f>SUM(S35:U35)</f>
        <v>2144</v>
      </c>
      <c r="S35" s="292">
        <v>0</v>
      </c>
      <c r="T35" s="292">
        <v>2144</v>
      </c>
      <c r="U35" s="292">
        <v>0</v>
      </c>
      <c r="V35" s="292">
        <f>SUM(W35:Y35)</f>
        <v>20</v>
      </c>
      <c r="W35" s="292">
        <v>0</v>
      </c>
      <c r="X35" s="292">
        <v>20</v>
      </c>
      <c r="Y35" s="292">
        <v>0</v>
      </c>
      <c r="Z35" s="292">
        <f>SUM(AA35:AC35)</f>
        <v>54</v>
      </c>
      <c r="AA35" s="292">
        <v>11</v>
      </c>
      <c r="AB35" s="292">
        <v>43</v>
      </c>
      <c r="AC35" s="292">
        <v>0</v>
      </c>
      <c r="AD35" s="292">
        <f>SUM(AE35,AI35,AM35,AQ35,AU35,AY35)</f>
        <v>3389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3388</v>
      </c>
      <c r="AJ35" s="292">
        <v>0</v>
      </c>
      <c r="AK35" s="292">
        <v>0</v>
      </c>
      <c r="AL35" s="292">
        <v>3388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1</v>
      </c>
      <c r="AR35" s="292">
        <v>0</v>
      </c>
      <c r="AS35" s="292">
        <v>0</v>
      </c>
      <c r="AT35" s="292">
        <v>1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3856</v>
      </c>
      <c r="BD35" s="292">
        <f>SUM(BE35:BJ35)</f>
        <v>3204</v>
      </c>
      <c r="BE35" s="292">
        <v>0</v>
      </c>
      <c r="BF35" s="292">
        <v>1967</v>
      </c>
      <c r="BG35" s="292">
        <v>370</v>
      </c>
      <c r="BH35" s="292">
        <v>842</v>
      </c>
      <c r="BI35" s="292">
        <v>25</v>
      </c>
      <c r="BJ35" s="292">
        <v>0</v>
      </c>
      <c r="BK35" s="292">
        <f>SUM(BL35:BQ35)</f>
        <v>652</v>
      </c>
      <c r="BL35" s="292">
        <v>0</v>
      </c>
      <c r="BM35" s="292">
        <v>603</v>
      </c>
      <c r="BN35" s="292">
        <v>45</v>
      </c>
      <c r="BO35" s="292">
        <v>4</v>
      </c>
      <c r="BP35" s="292">
        <v>0</v>
      </c>
      <c r="BQ35" s="292">
        <v>0</v>
      </c>
      <c r="BR35" s="292">
        <f>SUM(BY35,CF35)</f>
        <v>19226</v>
      </c>
      <c r="BS35" s="292">
        <f>SUM(BZ35,CG35)</f>
        <v>0</v>
      </c>
      <c r="BT35" s="292">
        <f>SUM(CA35,CH35)</f>
        <v>15460</v>
      </c>
      <c r="BU35" s="292">
        <f>SUM(CB35,CI35)</f>
        <v>681</v>
      </c>
      <c r="BV35" s="292">
        <f>SUM(CC35,CJ35)</f>
        <v>2986</v>
      </c>
      <c r="BW35" s="292">
        <f>SUM(CD35,CK35)</f>
        <v>45</v>
      </c>
      <c r="BX35" s="292">
        <f>SUM(CE35,CL35)</f>
        <v>54</v>
      </c>
      <c r="BY35" s="292">
        <f>SUM(BZ35:CE35)</f>
        <v>16022</v>
      </c>
      <c r="BZ35" s="292">
        <f>F35</f>
        <v>0</v>
      </c>
      <c r="CA35" s="292">
        <f>J35</f>
        <v>13493</v>
      </c>
      <c r="CB35" s="292">
        <f>N35</f>
        <v>311</v>
      </c>
      <c r="CC35" s="292">
        <f>R35</f>
        <v>2144</v>
      </c>
      <c r="CD35" s="292">
        <f>V35</f>
        <v>20</v>
      </c>
      <c r="CE35" s="292">
        <f>Z35</f>
        <v>54</v>
      </c>
      <c r="CF35" s="292">
        <f>SUM(CG35:CL35)</f>
        <v>3204</v>
      </c>
      <c r="CG35" s="292">
        <f>BE35</f>
        <v>0</v>
      </c>
      <c r="CH35" s="292">
        <f>BF35</f>
        <v>1967</v>
      </c>
      <c r="CI35" s="292">
        <f>BG35</f>
        <v>370</v>
      </c>
      <c r="CJ35" s="292">
        <f>BH35</f>
        <v>842</v>
      </c>
      <c r="CK35" s="292">
        <f>BI35</f>
        <v>25</v>
      </c>
      <c r="CL35" s="292">
        <f>BJ35</f>
        <v>0</v>
      </c>
      <c r="CM35" s="292">
        <f>SUM(CT35,DA35)</f>
        <v>4041</v>
      </c>
      <c r="CN35" s="292">
        <f>SUM(CU35,DB35)</f>
        <v>0</v>
      </c>
      <c r="CO35" s="292">
        <f>SUM(CV35,DC35)</f>
        <v>3991</v>
      </c>
      <c r="CP35" s="292">
        <f>SUM(CW35,DD35)</f>
        <v>45</v>
      </c>
      <c r="CQ35" s="292">
        <f>SUM(CX35,DE35)</f>
        <v>5</v>
      </c>
      <c r="CR35" s="292">
        <f>SUM(CY35,DF35)</f>
        <v>0</v>
      </c>
      <c r="CS35" s="292">
        <f>SUM(CZ35,DG35)</f>
        <v>0</v>
      </c>
      <c r="CT35" s="292">
        <f>SUM(CU35:CZ35)</f>
        <v>3389</v>
      </c>
      <c r="CU35" s="292">
        <f>AE35</f>
        <v>0</v>
      </c>
      <c r="CV35" s="292">
        <f>AI35</f>
        <v>3388</v>
      </c>
      <c r="CW35" s="292">
        <f>AM35</f>
        <v>0</v>
      </c>
      <c r="CX35" s="292">
        <f>AQ35</f>
        <v>1</v>
      </c>
      <c r="CY35" s="292">
        <f>AU35</f>
        <v>0</v>
      </c>
      <c r="CZ35" s="292">
        <f>AY35</f>
        <v>0</v>
      </c>
      <c r="DA35" s="292">
        <f>SUM(DB35:DG35)</f>
        <v>652</v>
      </c>
      <c r="DB35" s="292">
        <f>BL35</f>
        <v>0</v>
      </c>
      <c r="DC35" s="292">
        <f>BM35</f>
        <v>603</v>
      </c>
      <c r="DD35" s="292">
        <f>BN35</f>
        <v>45</v>
      </c>
      <c r="DE35" s="292">
        <f>BO35</f>
        <v>4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5</v>
      </c>
      <c r="DJ35" s="292">
        <v>5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746</v>
      </c>
      <c r="B36" s="291" t="s">
        <v>818</v>
      </c>
      <c r="C36" s="290" t="s">
        <v>819</v>
      </c>
      <c r="D36" s="292">
        <f>SUM(E36,AD36,BC36)</f>
        <v>31666</v>
      </c>
      <c r="E36" s="292">
        <f>SUM(F36,J36,N36,R36,V36,Z36)</f>
        <v>23393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17687</v>
      </c>
      <c r="K36" s="292">
        <v>25</v>
      </c>
      <c r="L36" s="292">
        <v>17662</v>
      </c>
      <c r="M36" s="292">
        <v>0</v>
      </c>
      <c r="N36" s="292">
        <f>SUM(O36:Q36)</f>
        <v>543</v>
      </c>
      <c r="O36" s="292">
        <v>3</v>
      </c>
      <c r="P36" s="292">
        <v>540</v>
      </c>
      <c r="Q36" s="292">
        <v>0</v>
      </c>
      <c r="R36" s="292">
        <f>SUM(S36:U36)</f>
        <v>4176</v>
      </c>
      <c r="S36" s="292">
        <v>7</v>
      </c>
      <c r="T36" s="292">
        <v>4169</v>
      </c>
      <c r="U36" s="292">
        <v>0</v>
      </c>
      <c r="V36" s="292">
        <f>SUM(W36:Y36)</f>
        <v>36</v>
      </c>
      <c r="W36" s="292">
        <v>0</v>
      </c>
      <c r="X36" s="292">
        <v>36</v>
      </c>
      <c r="Y36" s="292">
        <v>0</v>
      </c>
      <c r="Z36" s="292">
        <f>SUM(AA36:AC36)</f>
        <v>951</v>
      </c>
      <c r="AA36" s="292">
        <v>2</v>
      </c>
      <c r="AB36" s="292">
        <v>949</v>
      </c>
      <c r="AC36" s="292">
        <v>0</v>
      </c>
      <c r="AD36" s="292">
        <f>SUM(AE36,AI36,AM36,AQ36,AU36,AY36)</f>
        <v>7088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7078</v>
      </c>
      <c r="AJ36" s="292">
        <v>0</v>
      </c>
      <c r="AK36" s="292">
        <v>0</v>
      </c>
      <c r="AL36" s="292">
        <v>7078</v>
      </c>
      <c r="AM36" s="292">
        <f>SUM(AN36:AP36)</f>
        <v>10</v>
      </c>
      <c r="AN36" s="292">
        <v>0</v>
      </c>
      <c r="AO36" s="292">
        <v>0</v>
      </c>
      <c r="AP36" s="292">
        <v>10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1185</v>
      </c>
      <c r="BD36" s="292">
        <f>SUM(BE36:BJ36)</f>
        <v>773</v>
      </c>
      <c r="BE36" s="292">
        <v>0</v>
      </c>
      <c r="BF36" s="292">
        <v>231</v>
      </c>
      <c r="BG36" s="292">
        <v>66</v>
      </c>
      <c r="BH36" s="292">
        <v>0</v>
      </c>
      <c r="BI36" s="292">
        <v>0</v>
      </c>
      <c r="BJ36" s="292">
        <v>476</v>
      </c>
      <c r="BK36" s="292">
        <f>SUM(BL36:BQ36)</f>
        <v>412</v>
      </c>
      <c r="BL36" s="292">
        <v>0</v>
      </c>
      <c r="BM36" s="292">
        <v>409</v>
      </c>
      <c r="BN36" s="292">
        <v>0</v>
      </c>
      <c r="BO36" s="292">
        <v>0</v>
      </c>
      <c r="BP36" s="292">
        <v>0</v>
      </c>
      <c r="BQ36" s="292">
        <v>3</v>
      </c>
      <c r="BR36" s="292">
        <f>SUM(BY36,CF36)</f>
        <v>24166</v>
      </c>
      <c r="BS36" s="292">
        <f>SUM(BZ36,CG36)</f>
        <v>0</v>
      </c>
      <c r="BT36" s="292">
        <f>SUM(CA36,CH36)</f>
        <v>17918</v>
      </c>
      <c r="BU36" s="292">
        <f>SUM(CB36,CI36)</f>
        <v>609</v>
      </c>
      <c r="BV36" s="292">
        <f>SUM(CC36,CJ36)</f>
        <v>4176</v>
      </c>
      <c r="BW36" s="292">
        <f>SUM(CD36,CK36)</f>
        <v>36</v>
      </c>
      <c r="BX36" s="292">
        <f>SUM(CE36,CL36)</f>
        <v>1427</v>
      </c>
      <c r="BY36" s="292">
        <f>SUM(BZ36:CE36)</f>
        <v>23393</v>
      </c>
      <c r="BZ36" s="292">
        <f>F36</f>
        <v>0</v>
      </c>
      <c r="CA36" s="292">
        <f>J36</f>
        <v>17687</v>
      </c>
      <c r="CB36" s="292">
        <f>N36</f>
        <v>543</v>
      </c>
      <c r="CC36" s="292">
        <f>R36</f>
        <v>4176</v>
      </c>
      <c r="CD36" s="292">
        <f>V36</f>
        <v>36</v>
      </c>
      <c r="CE36" s="292">
        <f>Z36</f>
        <v>951</v>
      </c>
      <c r="CF36" s="292">
        <f>SUM(CG36:CL36)</f>
        <v>773</v>
      </c>
      <c r="CG36" s="292">
        <f>BE36</f>
        <v>0</v>
      </c>
      <c r="CH36" s="292">
        <f>BF36</f>
        <v>231</v>
      </c>
      <c r="CI36" s="292">
        <f>BG36</f>
        <v>66</v>
      </c>
      <c r="CJ36" s="292">
        <f>BH36</f>
        <v>0</v>
      </c>
      <c r="CK36" s="292">
        <f>BI36</f>
        <v>0</v>
      </c>
      <c r="CL36" s="292">
        <f>BJ36</f>
        <v>476</v>
      </c>
      <c r="CM36" s="292">
        <f>SUM(CT36,DA36)</f>
        <v>7500</v>
      </c>
      <c r="CN36" s="292">
        <f>SUM(CU36,DB36)</f>
        <v>0</v>
      </c>
      <c r="CO36" s="292">
        <f>SUM(CV36,DC36)</f>
        <v>7487</v>
      </c>
      <c r="CP36" s="292">
        <f>SUM(CW36,DD36)</f>
        <v>10</v>
      </c>
      <c r="CQ36" s="292">
        <f>SUM(CX36,DE36)</f>
        <v>0</v>
      </c>
      <c r="CR36" s="292">
        <f>SUM(CY36,DF36)</f>
        <v>0</v>
      </c>
      <c r="CS36" s="292">
        <f>SUM(CZ36,DG36)</f>
        <v>3</v>
      </c>
      <c r="CT36" s="292">
        <f>SUM(CU36:CZ36)</f>
        <v>7088</v>
      </c>
      <c r="CU36" s="292">
        <f>AE36</f>
        <v>0</v>
      </c>
      <c r="CV36" s="292">
        <f>AI36</f>
        <v>7078</v>
      </c>
      <c r="CW36" s="292">
        <f>AM36</f>
        <v>10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412</v>
      </c>
      <c r="DB36" s="292">
        <f>BL36</f>
        <v>0</v>
      </c>
      <c r="DC36" s="292">
        <f>BM36</f>
        <v>409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3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746</v>
      </c>
      <c r="B37" s="291" t="s">
        <v>820</v>
      </c>
      <c r="C37" s="290" t="s">
        <v>821</v>
      </c>
      <c r="D37" s="292">
        <f>SUM(E37,AD37,BC37)</f>
        <v>19111</v>
      </c>
      <c r="E37" s="292">
        <f>SUM(F37,J37,N37,R37,V37,Z37)</f>
        <v>13928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10894</v>
      </c>
      <c r="K37" s="292">
        <v>16</v>
      </c>
      <c r="L37" s="292">
        <v>10878</v>
      </c>
      <c r="M37" s="292">
        <v>0</v>
      </c>
      <c r="N37" s="292">
        <f>SUM(O37:Q37)</f>
        <v>334</v>
      </c>
      <c r="O37" s="292">
        <v>1</v>
      </c>
      <c r="P37" s="292">
        <v>333</v>
      </c>
      <c r="Q37" s="292">
        <v>0</v>
      </c>
      <c r="R37" s="292">
        <f>SUM(S37:U37)</f>
        <v>2476</v>
      </c>
      <c r="S37" s="292">
        <v>0</v>
      </c>
      <c r="T37" s="292">
        <v>2476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224</v>
      </c>
      <c r="AA37" s="292">
        <v>1</v>
      </c>
      <c r="AB37" s="292">
        <v>223</v>
      </c>
      <c r="AC37" s="292">
        <v>0</v>
      </c>
      <c r="AD37" s="292">
        <f>SUM(AE37,AI37,AM37,AQ37,AU37,AY37)</f>
        <v>3989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3935</v>
      </c>
      <c r="AJ37" s="292">
        <v>0</v>
      </c>
      <c r="AK37" s="292">
        <v>0</v>
      </c>
      <c r="AL37" s="292">
        <v>3935</v>
      </c>
      <c r="AM37" s="292">
        <f>SUM(AN37:AP37)</f>
        <v>4</v>
      </c>
      <c r="AN37" s="292">
        <v>0</v>
      </c>
      <c r="AO37" s="292">
        <v>0</v>
      </c>
      <c r="AP37" s="292">
        <v>4</v>
      </c>
      <c r="AQ37" s="292">
        <f>SUM(AR37:AT37)</f>
        <v>48</v>
      </c>
      <c r="AR37" s="292">
        <v>0</v>
      </c>
      <c r="AS37" s="292">
        <v>48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</v>
      </c>
      <c r="AZ37" s="292">
        <v>0</v>
      </c>
      <c r="BA37" s="292">
        <v>0</v>
      </c>
      <c r="BB37" s="292">
        <v>2</v>
      </c>
      <c r="BC37" s="292">
        <f>SUM(BD37,BK37)</f>
        <v>1194</v>
      </c>
      <c r="BD37" s="292">
        <f>SUM(BE37:BJ37)</f>
        <v>200</v>
      </c>
      <c r="BE37" s="292">
        <v>0</v>
      </c>
      <c r="BF37" s="292">
        <v>38</v>
      </c>
      <c r="BG37" s="292">
        <v>8</v>
      </c>
      <c r="BH37" s="292">
        <v>0</v>
      </c>
      <c r="BI37" s="292">
        <v>0</v>
      </c>
      <c r="BJ37" s="292">
        <v>154</v>
      </c>
      <c r="BK37" s="292">
        <f>SUM(BL37:BQ37)</f>
        <v>994</v>
      </c>
      <c r="BL37" s="292">
        <v>0</v>
      </c>
      <c r="BM37" s="292">
        <v>992</v>
      </c>
      <c r="BN37" s="292">
        <v>0</v>
      </c>
      <c r="BO37" s="292">
        <v>0</v>
      </c>
      <c r="BP37" s="292">
        <v>0</v>
      </c>
      <c r="BQ37" s="292">
        <v>2</v>
      </c>
      <c r="BR37" s="292">
        <f>SUM(BY37,CF37)</f>
        <v>14128</v>
      </c>
      <c r="BS37" s="292">
        <f>SUM(BZ37,CG37)</f>
        <v>0</v>
      </c>
      <c r="BT37" s="292">
        <f>SUM(CA37,CH37)</f>
        <v>10932</v>
      </c>
      <c r="BU37" s="292">
        <f>SUM(CB37,CI37)</f>
        <v>342</v>
      </c>
      <c r="BV37" s="292">
        <f>SUM(CC37,CJ37)</f>
        <v>2476</v>
      </c>
      <c r="BW37" s="292">
        <f>SUM(CD37,CK37)</f>
        <v>0</v>
      </c>
      <c r="BX37" s="292">
        <f>SUM(CE37,CL37)</f>
        <v>378</v>
      </c>
      <c r="BY37" s="292">
        <f>SUM(BZ37:CE37)</f>
        <v>13928</v>
      </c>
      <c r="BZ37" s="292">
        <f>F37</f>
        <v>0</v>
      </c>
      <c r="CA37" s="292">
        <f>J37</f>
        <v>10894</v>
      </c>
      <c r="CB37" s="292">
        <f>N37</f>
        <v>334</v>
      </c>
      <c r="CC37" s="292">
        <f>R37</f>
        <v>2476</v>
      </c>
      <c r="CD37" s="292">
        <f>V37</f>
        <v>0</v>
      </c>
      <c r="CE37" s="292">
        <f>Z37</f>
        <v>224</v>
      </c>
      <c r="CF37" s="292">
        <f>SUM(CG37:CL37)</f>
        <v>200</v>
      </c>
      <c r="CG37" s="292">
        <f>BE37</f>
        <v>0</v>
      </c>
      <c r="CH37" s="292">
        <f>BF37</f>
        <v>38</v>
      </c>
      <c r="CI37" s="292">
        <f>BG37</f>
        <v>8</v>
      </c>
      <c r="CJ37" s="292">
        <f>BH37</f>
        <v>0</v>
      </c>
      <c r="CK37" s="292">
        <f>BI37</f>
        <v>0</v>
      </c>
      <c r="CL37" s="292">
        <f>BJ37</f>
        <v>154</v>
      </c>
      <c r="CM37" s="292">
        <f>SUM(CT37,DA37)</f>
        <v>4983</v>
      </c>
      <c r="CN37" s="292">
        <f>SUM(CU37,DB37)</f>
        <v>0</v>
      </c>
      <c r="CO37" s="292">
        <f>SUM(CV37,DC37)</f>
        <v>4927</v>
      </c>
      <c r="CP37" s="292">
        <f>SUM(CW37,DD37)</f>
        <v>4</v>
      </c>
      <c r="CQ37" s="292">
        <f>SUM(CX37,DE37)</f>
        <v>48</v>
      </c>
      <c r="CR37" s="292">
        <f>SUM(CY37,DF37)</f>
        <v>0</v>
      </c>
      <c r="CS37" s="292">
        <f>SUM(CZ37,DG37)</f>
        <v>4</v>
      </c>
      <c r="CT37" s="292">
        <f>SUM(CU37:CZ37)</f>
        <v>3989</v>
      </c>
      <c r="CU37" s="292">
        <f>AE37</f>
        <v>0</v>
      </c>
      <c r="CV37" s="292">
        <f>AI37</f>
        <v>3935</v>
      </c>
      <c r="CW37" s="292">
        <f>AM37</f>
        <v>4</v>
      </c>
      <c r="CX37" s="292">
        <f>AQ37</f>
        <v>48</v>
      </c>
      <c r="CY37" s="292">
        <f>AU37</f>
        <v>0</v>
      </c>
      <c r="CZ37" s="292">
        <f>AY37</f>
        <v>2</v>
      </c>
      <c r="DA37" s="292">
        <f>SUM(DB37:DG37)</f>
        <v>994</v>
      </c>
      <c r="DB37" s="292">
        <f>BL37</f>
        <v>0</v>
      </c>
      <c r="DC37" s="292">
        <f>BM37</f>
        <v>992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2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746</v>
      </c>
      <c r="B38" s="291" t="s">
        <v>822</v>
      </c>
      <c r="C38" s="290" t="s">
        <v>823</v>
      </c>
      <c r="D38" s="292">
        <f>SUM(E38,AD38,BC38)</f>
        <v>18150</v>
      </c>
      <c r="E38" s="292">
        <f>SUM(F38,J38,N38,R38,V38,Z38)</f>
        <v>10257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9345</v>
      </c>
      <c r="K38" s="292">
        <v>0</v>
      </c>
      <c r="L38" s="292">
        <v>9345</v>
      </c>
      <c r="M38" s="292">
        <v>0</v>
      </c>
      <c r="N38" s="292">
        <f>SUM(O38:Q38)</f>
        <v>330</v>
      </c>
      <c r="O38" s="292">
        <v>0</v>
      </c>
      <c r="P38" s="292">
        <v>330</v>
      </c>
      <c r="Q38" s="292">
        <v>0</v>
      </c>
      <c r="R38" s="292">
        <f>SUM(S38:U38)</f>
        <v>404</v>
      </c>
      <c r="S38" s="292">
        <v>0</v>
      </c>
      <c r="T38" s="292">
        <v>404</v>
      </c>
      <c r="U38" s="292">
        <v>0</v>
      </c>
      <c r="V38" s="292">
        <f>SUM(W38:Y38)</f>
        <v>9</v>
      </c>
      <c r="W38" s="292">
        <v>0</v>
      </c>
      <c r="X38" s="292">
        <v>9</v>
      </c>
      <c r="Y38" s="292">
        <v>0</v>
      </c>
      <c r="Z38" s="292">
        <f>SUM(AA38:AC38)</f>
        <v>169</v>
      </c>
      <c r="AA38" s="292">
        <v>0</v>
      </c>
      <c r="AB38" s="292">
        <v>169</v>
      </c>
      <c r="AC38" s="292">
        <v>0</v>
      </c>
      <c r="AD38" s="292">
        <f>SUM(AE38,AI38,AM38,AQ38,AU38,AY38)</f>
        <v>4933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4876</v>
      </c>
      <c r="AJ38" s="292">
        <v>0</v>
      </c>
      <c r="AK38" s="292">
        <v>0</v>
      </c>
      <c r="AL38" s="292">
        <v>4876</v>
      </c>
      <c r="AM38" s="292">
        <f>SUM(AN38:AP38)</f>
        <v>5</v>
      </c>
      <c r="AN38" s="292">
        <v>0</v>
      </c>
      <c r="AO38" s="292">
        <v>0</v>
      </c>
      <c r="AP38" s="292">
        <v>5</v>
      </c>
      <c r="AQ38" s="292">
        <f>SUM(AR38:AT38)</f>
        <v>3</v>
      </c>
      <c r="AR38" s="292">
        <v>0</v>
      </c>
      <c r="AS38" s="292">
        <v>0</v>
      </c>
      <c r="AT38" s="292">
        <v>3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49</v>
      </c>
      <c r="AZ38" s="292">
        <v>0</v>
      </c>
      <c r="BA38" s="292">
        <v>0</v>
      </c>
      <c r="BB38" s="292">
        <v>49</v>
      </c>
      <c r="BC38" s="292">
        <f>SUM(BD38,BK38)</f>
        <v>2960</v>
      </c>
      <c r="BD38" s="292">
        <f>SUM(BE38:BJ38)</f>
        <v>2610</v>
      </c>
      <c r="BE38" s="292">
        <v>0</v>
      </c>
      <c r="BF38" s="292">
        <v>493</v>
      </c>
      <c r="BG38" s="292">
        <v>331</v>
      </c>
      <c r="BH38" s="292">
        <v>85</v>
      </c>
      <c r="BI38" s="292">
        <v>9</v>
      </c>
      <c r="BJ38" s="292">
        <v>1692</v>
      </c>
      <c r="BK38" s="292">
        <f>SUM(BL38:BQ38)</f>
        <v>350</v>
      </c>
      <c r="BL38" s="292">
        <v>0</v>
      </c>
      <c r="BM38" s="292">
        <v>223</v>
      </c>
      <c r="BN38" s="292">
        <v>20</v>
      </c>
      <c r="BO38" s="292">
        <v>6</v>
      </c>
      <c r="BP38" s="292">
        <v>0</v>
      </c>
      <c r="BQ38" s="292">
        <v>101</v>
      </c>
      <c r="BR38" s="292">
        <f>SUM(BY38,CF38)</f>
        <v>12867</v>
      </c>
      <c r="BS38" s="292">
        <f>SUM(BZ38,CG38)</f>
        <v>0</v>
      </c>
      <c r="BT38" s="292">
        <f>SUM(CA38,CH38)</f>
        <v>9838</v>
      </c>
      <c r="BU38" s="292">
        <f>SUM(CB38,CI38)</f>
        <v>661</v>
      </c>
      <c r="BV38" s="292">
        <f>SUM(CC38,CJ38)</f>
        <v>489</v>
      </c>
      <c r="BW38" s="292">
        <f>SUM(CD38,CK38)</f>
        <v>18</v>
      </c>
      <c r="BX38" s="292">
        <f>SUM(CE38,CL38)</f>
        <v>1861</v>
      </c>
      <c r="BY38" s="292">
        <f>SUM(BZ38:CE38)</f>
        <v>10257</v>
      </c>
      <c r="BZ38" s="292">
        <f>F38</f>
        <v>0</v>
      </c>
      <c r="CA38" s="292">
        <f>J38</f>
        <v>9345</v>
      </c>
      <c r="CB38" s="292">
        <f>N38</f>
        <v>330</v>
      </c>
      <c r="CC38" s="292">
        <f>R38</f>
        <v>404</v>
      </c>
      <c r="CD38" s="292">
        <f>V38</f>
        <v>9</v>
      </c>
      <c r="CE38" s="292">
        <f>Z38</f>
        <v>169</v>
      </c>
      <c r="CF38" s="292">
        <f>SUM(CG38:CL38)</f>
        <v>2610</v>
      </c>
      <c r="CG38" s="292">
        <f>BE38</f>
        <v>0</v>
      </c>
      <c r="CH38" s="292">
        <f>BF38</f>
        <v>493</v>
      </c>
      <c r="CI38" s="292">
        <f>BG38</f>
        <v>331</v>
      </c>
      <c r="CJ38" s="292">
        <f>BH38</f>
        <v>85</v>
      </c>
      <c r="CK38" s="292">
        <f>BI38</f>
        <v>9</v>
      </c>
      <c r="CL38" s="292">
        <f>BJ38</f>
        <v>1692</v>
      </c>
      <c r="CM38" s="292">
        <f>SUM(CT38,DA38)</f>
        <v>5283</v>
      </c>
      <c r="CN38" s="292">
        <f>SUM(CU38,DB38)</f>
        <v>0</v>
      </c>
      <c r="CO38" s="292">
        <f>SUM(CV38,DC38)</f>
        <v>5099</v>
      </c>
      <c r="CP38" s="292">
        <f>SUM(CW38,DD38)</f>
        <v>25</v>
      </c>
      <c r="CQ38" s="292">
        <f>SUM(CX38,DE38)</f>
        <v>9</v>
      </c>
      <c r="CR38" s="292">
        <f>SUM(CY38,DF38)</f>
        <v>0</v>
      </c>
      <c r="CS38" s="292">
        <f>SUM(CZ38,DG38)</f>
        <v>150</v>
      </c>
      <c r="CT38" s="292">
        <f>SUM(CU38:CZ38)</f>
        <v>4933</v>
      </c>
      <c r="CU38" s="292">
        <f>AE38</f>
        <v>0</v>
      </c>
      <c r="CV38" s="292">
        <f>AI38</f>
        <v>4876</v>
      </c>
      <c r="CW38" s="292">
        <f>AM38</f>
        <v>5</v>
      </c>
      <c r="CX38" s="292">
        <f>AQ38</f>
        <v>3</v>
      </c>
      <c r="CY38" s="292">
        <f>AU38</f>
        <v>0</v>
      </c>
      <c r="CZ38" s="292">
        <f>AY38</f>
        <v>49</v>
      </c>
      <c r="DA38" s="292">
        <f>SUM(DB38:DG38)</f>
        <v>350</v>
      </c>
      <c r="DB38" s="292">
        <f>BL38</f>
        <v>0</v>
      </c>
      <c r="DC38" s="292">
        <f>BM38</f>
        <v>223</v>
      </c>
      <c r="DD38" s="292">
        <f>BN38</f>
        <v>20</v>
      </c>
      <c r="DE38" s="292">
        <f>BO38</f>
        <v>6</v>
      </c>
      <c r="DF38" s="292">
        <f>BP38</f>
        <v>0</v>
      </c>
      <c r="DG38" s="292">
        <f>BQ38</f>
        <v>101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746</v>
      </c>
      <c r="B39" s="291" t="s">
        <v>824</v>
      </c>
      <c r="C39" s="290" t="s">
        <v>825</v>
      </c>
      <c r="D39" s="292">
        <f>SUM(E39,AD39,BC39)</f>
        <v>16706</v>
      </c>
      <c r="E39" s="292">
        <f>SUM(F39,J39,N39,R39,V39,Z39)</f>
        <v>10210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7417</v>
      </c>
      <c r="K39" s="292">
        <v>3281</v>
      </c>
      <c r="L39" s="292">
        <v>4136</v>
      </c>
      <c r="M39" s="292">
        <v>0</v>
      </c>
      <c r="N39" s="292">
        <f>SUM(O39:Q39)</f>
        <v>315</v>
      </c>
      <c r="O39" s="292">
        <v>92</v>
      </c>
      <c r="P39" s="292">
        <v>223</v>
      </c>
      <c r="Q39" s="292">
        <v>0</v>
      </c>
      <c r="R39" s="292">
        <f>SUM(S39:U39)</f>
        <v>2477</v>
      </c>
      <c r="S39" s="292">
        <v>387</v>
      </c>
      <c r="T39" s="292">
        <v>2090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</v>
      </c>
      <c r="AA39" s="292">
        <v>1</v>
      </c>
      <c r="AB39" s="292">
        <v>0</v>
      </c>
      <c r="AC39" s="292">
        <v>0</v>
      </c>
      <c r="AD39" s="292">
        <f>SUM(AE39,AI39,AM39,AQ39,AU39,AY39)</f>
        <v>1007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1007</v>
      </c>
      <c r="AJ39" s="292">
        <v>0</v>
      </c>
      <c r="AK39" s="292">
        <v>0</v>
      </c>
      <c r="AL39" s="292">
        <v>1007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5489</v>
      </c>
      <c r="BD39" s="292">
        <f>SUM(BE39:BJ39)</f>
        <v>1807</v>
      </c>
      <c r="BE39" s="292">
        <v>0</v>
      </c>
      <c r="BF39" s="292">
        <v>1331</v>
      </c>
      <c r="BG39" s="292">
        <v>65</v>
      </c>
      <c r="BH39" s="292">
        <v>398</v>
      </c>
      <c r="BI39" s="292">
        <v>0</v>
      </c>
      <c r="BJ39" s="292">
        <v>13</v>
      </c>
      <c r="BK39" s="292">
        <f>SUM(BL39:BQ39)</f>
        <v>3682</v>
      </c>
      <c r="BL39" s="292">
        <v>0</v>
      </c>
      <c r="BM39" s="292">
        <v>3444</v>
      </c>
      <c r="BN39" s="292">
        <v>4</v>
      </c>
      <c r="BO39" s="292">
        <v>232</v>
      </c>
      <c r="BP39" s="292">
        <v>0</v>
      </c>
      <c r="BQ39" s="292">
        <v>2</v>
      </c>
      <c r="BR39" s="292">
        <f>SUM(BY39,CF39)</f>
        <v>12017</v>
      </c>
      <c r="BS39" s="292">
        <f>SUM(BZ39,CG39)</f>
        <v>0</v>
      </c>
      <c r="BT39" s="292">
        <f>SUM(CA39,CH39)</f>
        <v>8748</v>
      </c>
      <c r="BU39" s="292">
        <f>SUM(CB39,CI39)</f>
        <v>380</v>
      </c>
      <c r="BV39" s="292">
        <f>SUM(CC39,CJ39)</f>
        <v>2875</v>
      </c>
      <c r="BW39" s="292">
        <f>SUM(CD39,CK39)</f>
        <v>0</v>
      </c>
      <c r="BX39" s="292">
        <f>SUM(CE39,CL39)</f>
        <v>14</v>
      </c>
      <c r="BY39" s="292">
        <f>SUM(BZ39:CE39)</f>
        <v>10210</v>
      </c>
      <c r="BZ39" s="292">
        <f>F39</f>
        <v>0</v>
      </c>
      <c r="CA39" s="292">
        <f>J39</f>
        <v>7417</v>
      </c>
      <c r="CB39" s="292">
        <f>N39</f>
        <v>315</v>
      </c>
      <c r="CC39" s="292">
        <f>R39</f>
        <v>2477</v>
      </c>
      <c r="CD39" s="292">
        <f>V39</f>
        <v>0</v>
      </c>
      <c r="CE39" s="292">
        <f>Z39</f>
        <v>1</v>
      </c>
      <c r="CF39" s="292">
        <f>SUM(CG39:CL39)</f>
        <v>1807</v>
      </c>
      <c r="CG39" s="292">
        <f>BE39</f>
        <v>0</v>
      </c>
      <c r="CH39" s="292">
        <f>BF39</f>
        <v>1331</v>
      </c>
      <c r="CI39" s="292">
        <f>BG39</f>
        <v>65</v>
      </c>
      <c r="CJ39" s="292">
        <f>BH39</f>
        <v>398</v>
      </c>
      <c r="CK39" s="292">
        <f>BI39</f>
        <v>0</v>
      </c>
      <c r="CL39" s="292">
        <f>BJ39</f>
        <v>13</v>
      </c>
      <c r="CM39" s="292">
        <f>SUM(CT39,DA39)</f>
        <v>4689</v>
      </c>
      <c r="CN39" s="292">
        <f>SUM(CU39,DB39)</f>
        <v>0</v>
      </c>
      <c r="CO39" s="292">
        <f>SUM(CV39,DC39)</f>
        <v>4451</v>
      </c>
      <c r="CP39" s="292">
        <f>SUM(CW39,DD39)</f>
        <v>4</v>
      </c>
      <c r="CQ39" s="292">
        <f>SUM(CX39,DE39)</f>
        <v>232</v>
      </c>
      <c r="CR39" s="292">
        <f>SUM(CY39,DF39)</f>
        <v>0</v>
      </c>
      <c r="CS39" s="292">
        <f>SUM(CZ39,DG39)</f>
        <v>2</v>
      </c>
      <c r="CT39" s="292">
        <f>SUM(CU39:CZ39)</f>
        <v>1007</v>
      </c>
      <c r="CU39" s="292">
        <f>AE39</f>
        <v>0</v>
      </c>
      <c r="CV39" s="292">
        <f>AI39</f>
        <v>1007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3682</v>
      </c>
      <c r="DB39" s="292">
        <f>BL39</f>
        <v>0</v>
      </c>
      <c r="DC39" s="292">
        <f>BM39</f>
        <v>3444</v>
      </c>
      <c r="DD39" s="292">
        <f>BN39</f>
        <v>4</v>
      </c>
      <c r="DE39" s="292">
        <f>BO39</f>
        <v>232</v>
      </c>
      <c r="DF39" s="292">
        <f>BP39</f>
        <v>0</v>
      </c>
      <c r="DG39" s="292">
        <f>BQ39</f>
        <v>2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746</v>
      </c>
      <c r="B40" s="291" t="s">
        <v>826</v>
      </c>
      <c r="C40" s="290" t="s">
        <v>827</v>
      </c>
      <c r="D40" s="292">
        <f>SUM(E40,AD40,BC40)</f>
        <v>9347</v>
      </c>
      <c r="E40" s="292">
        <f>SUM(F40,J40,N40,R40,V40,Z40)</f>
        <v>5522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4789</v>
      </c>
      <c r="K40" s="292">
        <v>0</v>
      </c>
      <c r="L40" s="292">
        <v>4789</v>
      </c>
      <c r="M40" s="292">
        <v>0</v>
      </c>
      <c r="N40" s="292">
        <f>SUM(O40:Q40)</f>
        <v>167</v>
      </c>
      <c r="O40" s="292">
        <v>0</v>
      </c>
      <c r="P40" s="292">
        <v>167</v>
      </c>
      <c r="Q40" s="292">
        <v>0</v>
      </c>
      <c r="R40" s="292">
        <f>SUM(S40:U40)</f>
        <v>555</v>
      </c>
      <c r="S40" s="292">
        <v>0</v>
      </c>
      <c r="T40" s="292">
        <v>555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11</v>
      </c>
      <c r="AA40" s="292">
        <v>0</v>
      </c>
      <c r="AB40" s="292">
        <v>11</v>
      </c>
      <c r="AC40" s="292">
        <v>0</v>
      </c>
      <c r="AD40" s="292">
        <f>SUM(AE40,AI40,AM40,AQ40,AU40,AY40)</f>
        <v>1107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1101</v>
      </c>
      <c r="AJ40" s="292">
        <v>0</v>
      </c>
      <c r="AK40" s="292">
        <v>0</v>
      </c>
      <c r="AL40" s="292">
        <v>1101</v>
      </c>
      <c r="AM40" s="292">
        <f>SUM(AN40:AP40)</f>
        <v>6</v>
      </c>
      <c r="AN40" s="292">
        <v>0</v>
      </c>
      <c r="AO40" s="292">
        <v>0</v>
      </c>
      <c r="AP40" s="292">
        <v>6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2718</v>
      </c>
      <c r="BD40" s="292">
        <f>SUM(BE40:BJ40)</f>
        <v>1159</v>
      </c>
      <c r="BE40" s="292">
        <v>0</v>
      </c>
      <c r="BF40" s="292">
        <v>177</v>
      </c>
      <c r="BG40" s="292">
        <v>938</v>
      </c>
      <c r="BH40" s="292">
        <v>32</v>
      </c>
      <c r="BI40" s="292">
        <v>12</v>
      </c>
      <c r="BJ40" s="292">
        <v>0</v>
      </c>
      <c r="BK40" s="292">
        <f>SUM(BL40:BQ40)</f>
        <v>1559</v>
      </c>
      <c r="BL40" s="292">
        <v>0</v>
      </c>
      <c r="BM40" s="292">
        <v>1030</v>
      </c>
      <c r="BN40" s="292">
        <v>502</v>
      </c>
      <c r="BO40" s="292">
        <v>27</v>
      </c>
      <c r="BP40" s="292">
        <v>0</v>
      </c>
      <c r="BQ40" s="292">
        <v>0</v>
      </c>
      <c r="BR40" s="292">
        <f>SUM(BY40,CF40)</f>
        <v>6681</v>
      </c>
      <c r="BS40" s="292">
        <f>SUM(BZ40,CG40)</f>
        <v>0</v>
      </c>
      <c r="BT40" s="292">
        <f>SUM(CA40,CH40)</f>
        <v>4966</v>
      </c>
      <c r="BU40" s="292">
        <f>SUM(CB40,CI40)</f>
        <v>1105</v>
      </c>
      <c r="BV40" s="292">
        <f>SUM(CC40,CJ40)</f>
        <v>587</v>
      </c>
      <c r="BW40" s="292">
        <f>SUM(CD40,CK40)</f>
        <v>12</v>
      </c>
      <c r="BX40" s="292">
        <f>SUM(CE40,CL40)</f>
        <v>11</v>
      </c>
      <c r="BY40" s="292">
        <f>SUM(BZ40:CE40)</f>
        <v>5522</v>
      </c>
      <c r="BZ40" s="292">
        <f>F40</f>
        <v>0</v>
      </c>
      <c r="CA40" s="292">
        <f>J40</f>
        <v>4789</v>
      </c>
      <c r="CB40" s="292">
        <f>N40</f>
        <v>167</v>
      </c>
      <c r="CC40" s="292">
        <f>R40</f>
        <v>555</v>
      </c>
      <c r="CD40" s="292">
        <f>V40</f>
        <v>0</v>
      </c>
      <c r="CE40" s="292">
        <f>Z40</f>
        <v>11</v>
      </c>
      <c r="CF40" s="292">
        <f>SUM(CG40:CL40)</f>
        <v>1159</v>
      </c>
      <c r="CG40" s="292">
        <f>BE40</f>
        <v>0</v>
      </c>
      <c r="CH40" s="292">
        <f>BF40</f>
        <v>177</v>
      </c>
      <c r="CI40" s="292">
        <f>BG40</f>
        <v>938</v>
      </c>
      <c r="CJ40" s="292">
        <f>BH40</f>
        <v>32</v>
      </c>
      <c r="CK40" s="292">
        <f>BI40</f>
        <v>12</v>
      </c>
      <c r="CL40" s="292">
        <f>BJ40</f>
        <v>0</v>
      </c>
      <c r="CM40" s="292">
        <f>SUM(CT40,DA40)</f>
        <v>2666</v>
      </c>
      <c r="CN40" s="292">
        <f>SUM(CU40,DB40)</f>
        <v>0</v>
      </c>
      <c r="CO40" s="292">
        <f>SUM(CV40,DC40)</f>
        <v>2131</v>
      </c>
      <c r="CP40" s="292">
        <f>SUM(CW40,DD40)</f>
        <v>508</v>
      </c>
      <c r="CQ40" s="292">
        <f>SUM(CX40,DE40)</f>
        <v>27</v>
      </c>
      <c r="CR40" s="292">
        <f>SUM(CY40,DF40)</f>
        <v>0</v>
      </c>
      <c r="CS40" s="292">
        <f>SUM(CZ40,DG40)</f>
        <v>0</v>
      </c>
      <c r="CT40" s="292">
        <f>SUM(CU40:CZ40)</f>
        <v>1107</v>
      </c>
      <c r="CU40" s="292">
        <f>AE40</f>
        <v>0</v>
      </c>
      <c r="CV40" s="292">
        <f>AI40</f>
        <v>1101</v>
      </c>
      <c r="CW40" s="292">
        <f>AM40</f>
        <v>6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1559</v>
      </c>
      <c r="DB40" s="292">
        <f>BL40</f>
        <v>0</v>
      </c>
      <c r="DC40" s="292">
        <f>BM40</f>
        <v>1030</v>
      </c>
      <c r="DD40" s="292">
        <f>BN40</f>
        <v>502</v>
      </c>
      <c r="DE40" s="292">
        <f>BO40</f>
        <v>27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9</v>
      </c>
      <c r="DJ40" s="292">
        <v>0</v>
      </c>
      <c r="DK40" s="292">
        <v>9</v>
      </c>
      <c r="DL40" s="292">
        <v>0</v>
      </c>
      <c r="DM40" s="292">
        <v>0</v>
      </c>
    </row>
    <row r="41" spans="1:117" s="224" customFormat="1" ht="13.5" customHeight="1">
      <c r="A41" s="290" t="s">
        <v>746</v>
      </c>
      <c r="B41" s="291" t="s">
        <v>828</v>
      </c>
      <c r="C41" s="290" t="s">
        <v>829</v>
      </c>
      <c r="D41" s="292">
        <f>SUM(E41,AD41,BC41)</f>
        <v>29074</v>
      </c>
      <c r="E41" s="292">
        <f>SUM(F41,J41,N41,R41,V41,Z41)</f>
        <v>17589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14026</v>
      </c>
      <c r="K41" s="292">
        <v>411</v>
      </c>
      <c r="L41" s="292">
        <v>13615</v>
      </c>
      <c r="M41" s="292">
        <v>0</v>
      </c>
      <c r="N41" s="292">
        <f>SUM(O41:Q41)</f>
        <v>1013</v>
      </c>
      <c r="O41" s="292">
        <v>0</v>
      </c>
      <c r="P41" s="292">
        <v>1013</v>
      </c>
      <c r="Q41" s="292">
        <v>0</v>
      </c>
      <c r="R41" s="292">
        <f>SUM(S41:U41)</f>
        <v>2550</v>
      </c>
      <c r="S41" s="292">
        <v>0</v>
      </c>
      <c r="T41" s="292">
        <v>2550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5406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5366</v>
      </c>
      <c r="AJ41" s="292">
        <v>0</v>
      </c>
      <c r="AK41" s="292">
        <v>0</v>
      </c>
      <c r="AL41" s="292">
        <v>5366</v>
      </c>
      <c r="AM41" s="292">
        <f>SUM(AN41:AP41)</f>
        <v>40</v>
      </c>
      <c r="AN41" s="292">
        <v>0</v>
      </c>
      <c r="AO41" s="292">
        <v>0</v>
      </c>
      <c r="AP41" s="292">
        <v>40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6079</v>
      </c>
      <c r="BD41" s="292">
        <f>SUM(BE41:BJ41)</f>
        <v>4413</v>
      </c>
      <c r="BE41" s="292">
        <v>0</v>
      </c>
      <c r="BF41" s="292">
        <v>1341</v>
      </c>
      <c r="BG41" s="292">
        <v>231</v>
      </c>
      <c r="BH41" s="292">
        <v>2841</v>
      </c>
      <c r="BI41" s="292">
        <v>0</v>
      </c>
      <c r="BJ41" s="292">
        <v>0</v>
      </c>
      <c r="BK41" s="292">
        <f>SUM(BL41:BQ41)</f>
        <v>1666</v>
      </c>
      <c r="BL41" s="292">
        <v>0</v>
      </c>
      <c r="BM41" s="292">
        <v>1630</v>
      </c>
      <c r="BN41" s="292">
        <v>36</v>
      </c>
      <c r="BO41" s="292">
        <v>0</v>
      </c>
      <c r="BP41" s="292">
        <v>0</v>
      </c>
      <c r="BQ41" s="292">
        <v>0</v>
      </c>
      <c r="BR41" s="292">
        <f>SUM(BY41,CF41)</f>
        <v>22002</v>
      </c>
      <c r="BS41" s="292">
        <f>SUM(BZ41,CG41)</f>
        <v>0</v>
      </c>
      <c r="BT41" s="292">
        <f>SUM(CA41,CH41)</f>
        <v>15367</v>
      </c>
      <c r="BU41" s="292">
        <f>SUM(CB41,CI41)</f>
        <v>1244</v>
      </c>
      <c r="BV41" s="292">
        <f>SUM(CC41,CJ41)</f>
        <v>5391</v>
      </c>
      <c r="BW41" s="292">
        <f>SUM(CD41,CK41)</f>
        <v>0</v>
      </c>
      <c r="BX41" s="292">
        <f>SUM(CE41,CL41)</f>
        <v>0</v>
      </c>
      <c r="BY41" s="292">
        <f>SUM(BZ41:CE41)</f>
        <v>17589</v>
      </c>
      <c r="BZ41" s="292">
        <f>F41</f>
        <v>0</v>
      </c>
      <c r="CA41" s="292">
        <f>J41</f>
        <v>14026</v>
      </c>
      <c r="CB41" s="292">
        <f>N41</f>
        <v>1013</v>
      </c>
      <c r="CC41" s="292">
        <f>R41</f>
        <v>2550</v>
      </c>
      <c r="CD41" s="292">
        <f>V41</f>
        <v>0</v>
      </c>
      <c r="CE41" s="292">
        <f>Z41</f>
        <v>0</v>
      </c>
      <c r="CF41" s="292">
        <f>SUM(CG41:CL41)</f>
        <v>4413</v>
      </c>
      <c r="CG41" s="292">
        <f>BE41</f>
        <v>0</v>
      </c>
      <c r="CH41" s="292">
        <f>BF41</f>
        <v>1341</v>
      </c>
      <c r="CI41" s="292">
        <f>BG41</f>
        <v>231</v>
      </c>
      <c r="CJ41" s="292">
        <f>BH41</f>
        <v>2841</v>
      </c>
      <c r="CK41" s="292">
        <f>BI41</f>
        <v>0</v>
      </c>
      <c r="CL41" s="292">
        <f>BJ41</f>
        <v>0</v>
      </c>
      <c r="CM41" s="292">
        <f>SUM(CT41,DA41)</f>
        <v>7072</v>
      </c>
      <c r="CN41" s="292">
        <f>SUM(CU41,DB41)</f>
        <v>0</v>
      </c>
      <c r="CO41" s="292">
        <f>SUM(CV41,DC41)</f>
        <v>6996</v>
      </c>
      <c r="CP41" s="292">
        <f>SUM(CW41,DD41)</f>
        <v>76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5406</v>
      </c>
      <c r="CU41" s="292">
        <f>AE41</f>
        <v>0</v>
      </c>
      <c r="CV41" s="292">
        <f>AI41</f>
        <v>5366</v>
      </c>
      <c r="CW41" s="292">
        <f>AM41</f>
        <v>40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1666</v>
      </c>
      <c r="DB41" s="292">
        <f>BL41</f>
        <v>0</v>
      </c>
      <c r="DC41" s="292">
        <f>BM41</f>
        <v>1630</v>
      </c>
      <c r="DD41" s="292">
        <f>BN41</f>
        <v>36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746</v>
      </c>
      <c r="B42" s="291" t="s">
        <v>830</v>
      </c>
      <c r="C42" s="290" t="s">
        <v>831</v>
      </c>
      <c r="D42" s="292">
        <f>SUM(E42,AD42,BC42)</f>
        <v>14269</v>
      </c>
      <c r="E42" s="292">
        <f>SUM(F42,J42,N42,R42,V42,Z42)</f>
        <v>9956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8528</v>
      </c>
      <c r="K42" s="292">
        <v>0</v>
      </c>
      <c r="L42" s="292">
        <v>8528</v>
      </c>
      <c r="M42" s="292">
        <v>0</v>
      </c>
      <c r="N42" s="292">
        <f>SUM(O42:Q42)</f>
        <v>538</v>
      </c>
      <c r="O42" s="292">
        <v>0</v>
      </c>
      <c r="P42" s="292">
        <v>538</v>
      </c>
      <c r="Q42" s="292">
        <v>0</v>
      </c>
      <c r="R42" s="292">
        <f>SUM(S42:U42)</f>
        <v>688</v>
      </c>
      <c r="S42" s="292">
        <v>0</v>
      </c>
      <c r="T42" s="292">
        <v>688</v>
      </c>
      <c r="U42" s="292">
        <v>0</v>
      </c>
      <c r="V42" s="292">
        <f>SUM(W42:Y42)</f>
        <v>20</v>
      </c>
      <c r="W42" s="292">
        <v>0</v>
      </c>
      <c r="X42" s="292">
        <v>20</v>
      </c>
      <c r="Y42" s="292">
        <v>0</v>
      </c>
      <c r="Z42" s="292">
        <f>SUM(AA42:AC42)</f>
        <v>182</v>
      </c>
      <c r="AA42" s="292">
        <v>0</v>
      </c>
      <c r="AB42" s="292">
        <v>182</v>
      </c>
      <c r="AC42" s="292">
        <v>0</v>
      </c>
      <c r="AD42" s="292">
        <f>SUM(AE42,AI42,AM42,AQ42,AU42,AY42)</f>
        <v>3201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3201</v>
      </c>
      <c r="AJ42" s="292">
        <v>0</v>
      </c>
      <c r="AK42" s="292">
        <v>0</v>
      </c>
      <c r="AL42" s="292">
        <v>3201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1112</v>
      </c>
      <c r="BD42" s="292">
        <f>SUM(BE42:BJ42)</f>
        <v>933</v>
      </c>
      <c r="BE42" s="292">
        <v>0</v>
      </c>
      <c r="BF42" s="292">
        <v>546</v>
      </c>
      <c r="BG42" s="292">
        <v>6</v>
      </c>
      <c r="BH42" s="292">
        <v>6</v>
      </c>
      <c r="BI42" s="292">
        <v>0</v>
      </c>
      <c r="BJ42" s="292">
        <v>375</v>
      </c>
      <c r="BK42" s="292">
        <f>SUM(BL42:BQ42)</f>
        <v>179</v>
      </c>
      <c r="BL42" s="292">
        <v>0</v>
      </c>
      <c r="BM42" s="292">
        <v>153</v>
      </c>
      <c r="BN42" s="292">
        <v>1</v>
      </c>
      <c r="BO42" s="292">
        <v>0</v>
      </c>
      <c r="BP42" s="292">
        <v>0</v>
      </c>
      <c r="BQ42" s="292">
        <v>25</v>
      </c>
      <c r="BR42" s="292">
        <f>SUM(BY42,CF42)</f>
        <v>10889</v>
      </c>
      <c r="BS42" s="292">
        <f>SUM(BZ42,CG42)</f>
        <v>0</v>
      </c>
      <c r="BT42" s="292">
        <f>SUM(CA42,CH42)</f>
        <v>9074</v>
      </c>
      <c r="BU42" s="292">
        <f>SUM(CB42,CI42)</f>
        <v>544</v>
      </c>
      <c r="BV42" s="292">
        <f>SUM(CC42,CJ42)</f>
        <v>694</v>
      </c>
      <c r="BW42" s="292">
        <f>SUM(CD42,CK42)</f>
        <v>20</v>
      </c>
      <c r="BX42" s="292">
        <f>SUM(CE42,CL42)</f>
        <v>557</v>
      </c>
      <c r="BY42" s="292">
        <f>SUM(BZ42:CE42)</f>
        <v>9956</v>
      </c>
      <c r="BZ42" s="292">
        <f>F42</f>
        <v>0</v>
      </c>
      <c r="CA42" s="292">
        <f>J42</f>
        <v>8528</v>
      </c>
      <c r="CB42" s="292">
        <f>N42</f>
        <v>538</v>
      </c>
      <c r="CC42" s="292">
        <f>R42</f>
        <v>688</v>
      </c>
      <c r="CD42" s="292">
        <f>V42</f>
        <v>20</v>
      </c>
      <c r="CE42" s="292">
        <f>Z42</f>
        <v>182</v>
      </c>
      <c r="CF42" s="292">
        <f>SUM(CG42:CL42)</f>
        <v>933</v>
      </c>
      <c r="CG42" s="292">
        <f>BE42</f>
        <v>0</v>
      </c>
      <c r="CH42" s="292">
        <f>BF42</f>
        <v>546</v>
      </c>
      <c r="CI42" s="292">
        <f>BG42</f>
        <v>6</v>
      </c>
      <c r="CJ42" s="292">
        <f>BH42</f>
        <v>6</v>
      </c>
      <c r="CK42" s="292">
        <f>BI42</f>
        <v>0</v>
      </c>
      <c r="CL42" s="292">
        <f>BJ42</f>
        <v>375</v>
      </c>
      <c r="CM42" s="292">
        <f>SUM(CT42,DA42)</f>
        <v>3380</v>
      </c>
      <c r="CN42" s="292">
        <f>SUM(CU42,DB42)</f>
        <v>0</v>
      </c>
      <c r="CO42" s="292">
        <f>SUM(CV42,DC42)</f>
        <v>3354</v>
      </c>
      <c r="CP42" s="292">
        <f>SUM(CW42,DD42)</f>
        <v>1</v>
      </c>
      <c r="CQ42" s="292">
        <f>SUM(CX42,DE42)</f>
        <v>0</v>
      </c>
      <c r="CR42" s="292">
        <f>SUM(CY42,DF42)</f>
        <v>0</v>
      </c>
      <c r="CS42" s="292">
        <f>SUM(CZ42,DG42)</f>
        <v>25</v>
      </c>
      <c r="CT42" s="292">
        <f>SUM(CU42:CZ42)</f>
        <v>3201</v>
      </c>
      <c r="CU42" s="292">
        <f>AE42</f>
        <v>0</v>
      </c>
      <c r="CV42" s="292">
        <f>AI42</f>
        <v>3201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179</v>
      </c>
      <c r="DB42" s="292">
        <f>BL42</f>
        <v>0</v>
      </c>
      <c r="DC42" s="292">
        <f>BM42</f>
        <v>153</v>
      </c>
      <c r="DD42" s="292">
        <f>BN42</f>
        <v>1</v>
      </c>
      <c r="DE42" s="292">
        <f>BO42</f>
        <v>0</v>
      </c>
      <c r="DF42" s="292">
        <f>BP42</f>
        <v>0</v>
      </c>
      <c r="DG42" s="292">
        <f>BQ42</f>
        <v>25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746</v>
      </c>
      <c r="B43" s="291" t="s">
        <v>832</v>
      </c>
      <c r="C43" s="290" t="s">
        <v>833</v>
      </c>
      <c r="D43" s="292">
        <f>SUM(E43,AD43,BC43)</f>
        <v>12175</v>
      </c>
      <c r="E43" s="292">
        <f>SUM(F43,J43,N43,R43,V43,Z43)</f>
        <v>8976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7908</v>
      </c>
      <c r="K43" s="292">
        <v>584</v>
      </c>
      <c r="L43" s="292">
        <v>7324</v>
      </c>
      <c r="M43" s="292">
        <v>0</v>
      </c>
      <c r="N43" s="292">
        <f>SUM(O43:Q43)</f>
        <v>252</v>
      </c>
      <c r="O43" s="292">
        <v>0</v>
      </c>
      <c r="P43" s="292">
        <v>252</v>
      </c>
      <c r="Q43" s="292">
        <v>0</v>
      </c>
      <c r="R43" s="292">
        <f>SUM(S43:U43)</f>
        <v>805</v>
      </c>
      <c r="S43" s="292">
        <v>0</v>
      </c>
      <c r="T43" s="292">
        <v>805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11</v>
      </c>
      <c r="AA43" s="292">
        <v>11</v>
      </c>
      <c r="AB43" s="292">
        <v>0</v>
      </c>
      <c r="AC43" s="292">
        <v>0</v>
      </c>
      <c r="AD43" s="292">
        <f>SUM(AE43,AI43,AM43,AQ43,AU43,AY43)</f>
        <v>1508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1455</v>
      </c>
      <c r="AJ43" s="292">
        <v>0</v>
      </c>
      <c r="AK43" s="292">
        <v>0</v>
      </c>
      <c r="AL43" s="292">
        <v>1455</v>
      </c>
      <c r="AM43" s="292">
        <f>SUM(AN43:AP43)</f>
        <v>6</v>
      </c>
      <c r="AN43" s="292">
        <v>0</v>
      </c>
      <c r="AO43" s="292">
        <v>4</v>
      </c>
      <c r="AP43" s="292">
        <v>2</v>
      </c>
      <c r="AQ43" s="292">
        <f>SUM(AR43:AT43)</f>
        <v>47</v>
      </c>
      <c r="AR43" s="292">
        <v>0</v>
      </c>
      <c r="AS43" s="292">
        <v>12</v>
      </c>
      <c r="AT43" s="292">
        <v>35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1691</v>
      </c>
      <c r="BD43" s="292">
        <f>SUM(BE43:BJ43)</f>
        <v>610</v>
      </c>
      <c r="BE43" s="292">
        <v>0</v>
      </c>
      <c r="BF43" s="292">
        <v>265</v>
      </c>
      <c r="BG43" s="292">
        <v>62</v>
      </c>
      <c r="BH43" s="292">
        <v>16</v>
      </c>
      <c r="BI43" s="292">
        <v>0</v>
      </c>
      <c r="BJ43" s="292">
        <v>267</v>
      </c>
      <c r="BK43" s="292">
        <f>SUM(BL43:BQ43)</f>
        <v>1081</v>
      </c>
      <c r="BL43" s="292">
        <v>0</v>
      </c>
      <c r="BM43" s="292">
        <v>852</v>
      </c>
      <c r="BN43" s="292">
        <v>5</v>
      </c>
      <c r="BO43" s="292">
        <v>163</v>
      </c>
      <c r="BP43" s="292">
        <v>0</v>
      </c>
      <c r="BQ43" s="292">
        <v>61</v>
      </c>
      <c r="BR43" s="292">
        <f>SUM(BY43,CF43)</f>
        <v>9586</v>
      </c>
      <c r="BS43" s="292">
        <f>SUM(BZ43,CG43)</f>
        <v>0</v>
      </c>
      <c r="BT43" s="292">
        <f>SUM(CA43,CH43)</f>
        <v>8173</v>
      </c>
      <c r="BU43" s="292">
        <f>SUM(CB43,CI43)</f>
        <v>314</v>
      </c>
      <c r="BV43" s="292">
        <f>SUM(CC43,CJ43)</f>
        <v>821</v>
      </c>
      <c r="BW43" s="292">
        <f>SUM(CD43,CK43)</f>
        <v>0</v>
      </c>
      <c r="BX43" s="292">
        <f>SUM(CE43,CL43)</f>
        <v>278</v>
      </c>
      <c r="BY43" s="292">
        <f>SUM(BZ43:CE43)</f>
        <v>8976</v>
      </c>
      <c r="BZ43" s="292">
        <f>F43</f>
        <v>0</v>
      </c>
      <c r="CA43" s="292">
        <f>J43</f>
        <v>7908</v>
      </c>
      <c r="CB43" s="292">
        <f>N43</f>
        <v>252</v>
      </c>
      <c r="CC43" s="292">
        <f>R43</f>
        <v>805</v>
      </c>
      <c r="CD43" s="292">
        <f>V43</f>
        <v>0</v>
      </c>
      <c r="CE43" s="292">
        <f>Z43</f>
        <v>11</v>
      </c>
      <c r="CF43" s="292">
        <f>SUM(CG43:CL43)</f>
        <v>610</v>
      </c>
      <c r="CG43" s="292">
        <f>BE43</f>
        <v>0</v>
      </c>
      <c r="CH43" s="292">
        <f>BF43</f>
        <v>265</v>
      </c>
      <c r="CI43" s="292">
        <f>BG43</f>
        <v>62</v>
      </c>
      <c r="CJ43" s="292">
        <f>BH43</f>
        <v>16</v>
      </c>
      <c r="CK43" s="292">
        <f>BI43</f>
        <v>0</v>
      </c>
      <c r="CL43" s="292">
        <f>BJ43</f>
        <v>267</v>
      </c>
      <c r="CM43" s="292">
        <f>SUM(CT43,DA43)</f>
        <v>2589</v>
      </c>
      <c r="CN43" s="292">
        <f>SUM(CU43,DB43)</f>
        <v>0</v>
      </c>
      <c r="CO43" s="292">
        <f>SUM(CV43,DC43)</f>
        <v>2307</v>
      </c>
      <c r="CP43" s="292">
        <f>SUM(CW43,DD43)</f>
        <v>11</v>
      </c>
      <c r="CQ43" s="292">
        <f>SUM(CX43,DE43)</f>
        <v>210</v>
      </c>
      <c r="CR43" s="292">
        <f>SUM(CY43,DF43)</f>
        <v>0</v>
      </c>
      <c r="CS43" s="292">
        <f>SUM(CZ43,DG43)</f>
        <v>61</v>
      </c>
      <c r="CT43" s="292">
        <f>SUM(CU43:CZ43)</f>
        <v>1508</v>
      </c>
      <c r="CU43" s="292">
        <f>AE43</f>
        <v>0</v>
      </c>
      <c r="CV43" s="292">
        <f>AI43</f>
        <v>1455</v>
      </c>
      <c r="CW43" s="292">
        <f>AM43</f>
        <v>6</v>
      </c>
      <c r="CX43" s="292">
        <f>AQ43</f>
        <v>47</v>
      </c>
      <c r="CY43" s="292">
        <f>AU43</f>
        <v>0</v>
      </c>
      <c r="CZ43" s="292">
        <f>AY43</f>
        <v>0</v>
      </c>
      <c r="DA43" s="292">
        <f>SUM(DB43:DG43)</f>
        <v>1081</v>
      </c>
      <c r="DB43" s="292">
        <f>BL43</f>
        <v>0</v>
      </c>
      <c r="DC43" s="292">
        <f>BM43</f>
        <v>852</v>
      </c>
      <c r="DD43" s="292">
        <f>BN43</f>
        <v>5</v>
      </c>
      <c r="DE43" s="292">
        <f>BO43</f>
        <v>163</v>
      </c>
      <c r="DF43" s="292">
        <f>BP43</f>
        <v>0</v>
      </c>
      <c r="DG43" s="292">
        <f>BQ43</f>
        <v>61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746</v>
      </c>
      <c r="B44" s="291" t="s">
        <v>834</v>
      </c>
      <c r="C44" s="290" t="s">
        <v>835</v>
      </c>
      <c r="D44" s="292">
        <f>SUM(E44,AD44,BC44)</f>
        <v>15725</v>
      </c>
      <c r="E44" s="292">
        <f>SUM(F44,J44,N44,R44,V44,Z44)</f>
        <v>13455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11843</v>
      </c>
      <c r="K44" s="292">
        <v>0</v>
      </c>
      <c r="L44" s="292">
        <v>11843</v>
      </c>
      <c r="M44" s="292">
        <v>0</v>
      </c>
      <c r="N44" s="292">
        <f>SUM(O44:Q44)</f>
        <v>655</v>
      </c>
      <c r="O44" s="292">
        <v>0</v>
      </c>
      <c r="P44" s="292">
        <v>655</v>
      </c>
      <c r="Q44" s="292">
        <v>0</v>
      </c>
      <c r="R44" s="292">
        <f>SUM(S44:U44)</f>
        <v>779</v>
      </c>
      <c r="S44" s="292">
        <v>0</v>
      </c>
      <c r="T44" s="292">
        <v>779</v>
      </c>
      <c r="U44" s="292">
        <v>0</v>
      </c>
      <c r="V44" s="292">
        <f>SUM(W44:Y44)</f>
        <v>22</v>
      </c>
      <c r="W44" s="292">
        <v>0</v>
      </c>
      <c r="X44" s="292">
        <v>22</v>
      </c>
      <c r="Y44" s="292">
        <v>0</v>
      </c>
      <c r="Z44" s="292">
        <f>SUM(AA44:AC44)</f>
        <v>156</v>
      </c>
      <c r="AA44" s="292">
        <v>0</v>
      </c>
      <c r="AB44" s="292">
        <v>156</v>
      </c>
      <c r="AC44" s="292">
        <v>0</v>
      </c>
      <c r="AD44" s="292">
        <f>SUM(AE44,AI44,AM44,AQ44,AU44,AY44)</f>
        <v>1834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1834</v>
      </c>
      <c r="AJ44" s="292">
        <v>0</v>
      </c>
      <c r="AK44" s="292">
        <v>0</v>
      </c>
      <c r="AL44" s="292">
        <v>1834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436</v>
      </c>
      <c r="BD44" s="292">
        <f>SUM(BE44:BJ44)</f>
        <v>435</v>
      </c>
      <c r="BE44" s="292">
        <v>0</v>
      </c>
      <c r="BF44" s="292">
        <v>4</v>
      </c>
      <c r="BG44" s="292">
        <v>0</v>
      </c>
      <c r="BH44" s="292">
        <v>0</v>
      </c>
      <c r="BI44" s="292">
        <v>0</v>
      </c>
      <c r="BJ44" s="292">
        <v>431</v>
      </c>
      <c r="BK44" s="292">
        <f>SUM(BL44:BQ44)</f>
        <v>1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1</v>
      </c>
      <c r="BR44" s="292">
        <f>SUM(BY44,CF44)</f>
        <v>13890</v>
      </c>
      <c r="BS44" s="292">
        <f>SUM(BZ44,CG44)</f>
        <v>0</v>
      </c>
      <c r="BT44" s="292">
        <f>SUM(CA44,CH44)</f>
        <v>11847</v>
      </c>
      <c r="BU44" s="292">
        <f>SUM(CB44,CI44)</f>
        <v>655</v>
      </c>
      <c r="BV44" s="292">
        <f>SUM(CC44,CJ44)</f>
        <v>779</v>
      </c>
      <c r="BW44" s="292">
        <f>SUM(CD44,CK44)</f>
        <v>22</v>
      </c>
      <c r="BX44" s="292">
        <f>SUM(CE44,CL44)</f>
        <v>587</v>
      </c>
      <c r="BY44" s="292">
        <f>SUM(BZ44:CE44)</f>
        <v>13455</v>
      </c>
      <c r="BZ44" s="292">
        <f>F44</f>
        <v>0</v>
      </c>
      <c r="CA44" s="292">
        <f>J44</f>
        <v>11843</v>
      </c>
      <c r="CB44" s="292">
        <f>N44</f>
        <v>655</v>
      </c>
      <c r="CC44" s="292">
        <f>R44</f>
        <v>779</v>
      </c>
      <c r="CD44" s="292">
        <f>V44</f>
        <v>22</v>
      </c>
      <c r="CE44" s="292">
        <f>Z44</f>
        <v>156</v>
      </c>
      <c r="CF44" s="292">
        <f>SUM(CG44:CL44)</f>
        <v>435</v>
      </c>
      <c r="CG44" s="292">
        <f>BE44</f>
        <v>0</v>
      </c>
      <c r="CH44" s="292">
        <f>BF44</f>
        <v>4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431</v>
      </c>
      <c r="CM44" s="292">
        <f>SUM(CT44,DA44)</f>
        <v>1835</v>
      </c>
      <c r="CN44" s="292">
        <f>SUM(CU44,DB44)</f>
        <v>0</v>
      </c>
      <c r="CO44" s="292">
        <f>SUM(CV44,DC44)</f>
        <v>1834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1</v>
      </c>
      <c r="CT44" s="292">
        <f>SUM(CU44:CZ44)</f>
        <v>1834</v>
      </c>
      <c r="CU44" s="292">
        <f>AE44</f>
        <v>0</v>
      </c>
      <c r="CV44" s="292">
        <f>AI44</f>
        <v>1834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1</v>
      </c>
      <c r="DH44" s="292">
        <v>0</v>
      </c>
      <c r="DI44" s="292">
        <f>SUM(DJ44:DM44)</f>
        <v>1</v>
      </c>
      <c r="DJ44" s="292">
        <v>1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746</v>
      </c>
      <c r="B45" s="291" t="s">
        <v>836</v>
      </c>
      <c r="C45" s="290" t="s">
        <v>837</v>
      </c>
      <c r="D45" s="292">
        <f>SUM(E45,AD45,BC45)</f>
        <v>7453</v>
      </c>
      <c r="E45" s="292">
        <f>SUM(F45,J45,N45,R45,V45,Z45)</f>
        <v>5258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4389</v>
      </c>
      <c r="K45" s="292">
        <v>29</v>
      </c>
      <c r="L45" s="292">
        <v>4360</v>
      </c>
      <c r="M45" s="292">
        <v>0</v>
      </c>
      <c r="N45" s="292">
        <f>SUM(O45:Q45)</f>
        <v>176</v>
      </c>
      <c r="O45" s="292">
        <v>1</v>
      </c>
      <c r="P45" s="292">
        <v>175</v>
      </c>
      <c r="Q45" s="292">
        <v>0</v>
      </c>
      <c r="R45" s="292">
        <f>SUM(S45:U45)</f>
        <v>193</v>
      </c>
      <c r="S45" s="292">
        <v>5</v>
      </c>
      <c r="T45" s="292">
        <v>188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500</v>
      </c>
      <c r="AA45" s="292">
        <v>459</v>
      </c>
      <c r="AB45" s="292">
        <v>41</v>
      </c>
      <c r="AC45" s="292">
        <v>0</v>
      </c>
      <c r="AD45" s="292">
        <f>SUM(AE45,AI45,AM45,AQ45,AU45,AY45)</f>
        <v>1808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1742</v>
      </c>
      <c r="AJ45" s="292">
        <v>0</v>
      </c>
      <c r="AK45" s="292">
        <v>0</v>
      </c>
      <c r="AL45" s="292">
        <v>1742</v>
      </c>
      <c r="AM45" s="292">
        <f>SUM(AN45:AP45)</f>
        <v>1</v>
      </c>
      <c r="AN45" s="292">
        <v>0</v>
      </c>
      <c r="AO45" s="292">
        <v>0</v>
      </c>
      <c r="AP45" s="292">
        <v>1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65</v>
      </c>
      <c r="AZ45" s="292">
        <v>0</v>
      </c>
      <c r="BA45" s="292">
        <v>0</v>
      </c>
      <c r="BB45" s="292">
        <v>65</v>
      </c>
      <c r="BC45" s="292">
        <f>SUM(BD45,BK45)</f>
        <v>387</v>
      </c>
      <c r="BD45" s="292">
        <f>SUM(BE45:BJ45)</f>
        <v>259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259</v>
      </c>
      <c r="BK45" s="292">
        <f>SUM(BL45:BQ45)</f>
        <v>128</v>
      </c>
      <c r="BL45" s="292">
        <v>0</v>
      </c>
      <c r="BM45" s="292">
        <v>1</v>
      </c>
      <c r="BN45" s="292">
        <v>0</v>
      </c>
      <c r="BO45" s="292">
        <v>0</v>
      </c>
      <c r="BP45" s="292">
        <v>0</v>
      </c>
      <c r="BQ45" s="292">
        <v>127</v>
      </c>
      <c r="BR45" s="292">
        <f>SUM(BY45,CF45)</f>
        <v>5517</v>
      </c>
      <c r="BS45" s="292">
        <f>SUM(BZ45,CG45)</f>
        <v>0</v>
      </c>
      <c r="BT45" s="292">
        <f>SUM(CA45,CH45)</f>
        <v>4389</v>
      </c>
      <c r="BU45" s="292">
        <f>SUM(CB45,CI45)</f>
        <v>176</v>
      </c>
      <c r="BV45" s="292">
        <f>SUM(CC45,CJ45)</f>
        <v>193</v>
      </c>
      <c r="BW45" s="292">
        <f>SUM(CD45,CK45)</f>
        <v>0</v>
      </c>
      <c r="BX45" s="292">
        <f>SUM(CE45,CL45)</f>
        <v>759</v>
      </c>
      <c r="BY45" s="292">
        <f>SUM(BZ45:CE45)</f>
        <v>5258</v>
      </c>
      <c r="BZ45" s="292">
        <f>F45</f>
        <v>0</v>
      </c>
      <c r="CA45" s="292">
        <f>J45</f>
        <v>4389</v>
      </c>
      <c r="CB45" s="292">
        <f>N45</f>
        <v>176</v>
      </c>
      <c r="CC45" s="292">
        <f>R45</f>
        <v>193</v>
      </c>
      <c r="CD45" s="292">
        <f>V45</f>
        <v>0</v>
      </c>
      <c r="CE45" s="292">
        <f>Z45</f>
        <v>500</v>
      </c>
      <c r="CF45" s="292">
        <f>SUM(CG45:CL45)</f>
        <v>259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259</v>
      </c>
      <c r="CM45" s="292">
        <f>SUM(CT45,DA45)</f>
        <v>1936</v>
      </c>
      <c r="CN45" s="292">
        <f>SUM(CU45,DB45)</f>
        <v>0</v>
      </c>
      <c r="CO45" s="292">
        <f>SUM(CV45,DC45)</f>
        <v>1743</v>
      </c>
      <c r="CP45" s="292">
        <f>SUM(CW45,DD45)</f>
        <v>1</v>
      </c>
      <c r="CQ45" s="292">
        <f>SUM(CX45,DE45)</f>
        <v>0</v>
      </c>
      <c r="CR45" s="292">
        <f>SUM(CY45,DF45)</f>
        <v>0</v>
      </c>
      <c r="CS45" s="292">
        <f>SUM(CZ45,DG45)</f>
        <v>192</v>
      </c>
      <c r="CT45" s="292">
        <f>SUM(CU45:CZ45)</f>
        <v>1808</v>
      </c>
      <c r="CU45" s="292">
        <f>AE45</f>
        <v>0</v>
      </c>
      <c r="CV45" s="292">
        <f>AI45</f>
        <v>1742</v>
      </c>
      <c r="CW45" s="292">
        <f>AM45</f>
        <v>1</v>
      </c>
      <c r="CX45" s="292">
        <f>AQ45</f>
        <v>0</v>
      </c>
      <c r="CY45" s="292">
        <f>AU45</f>
        <v>0</v>
      </c>
      <c r="CZ45" s="292">
        <f>AY45</f>
        <v>65</v>
      </c>
      <c r="DA45" s="292">
        <f>SUM(DB45:DG45)</f>
        <v>128</v>
      </c>
      <c r="DB45" s="292">
        <f>BL45</f>
        <v>0</v>
      </c>
      <c r="DC45" s="292">
        <f>BM45</f>
        <v>1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127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746</v>
      </c>
      <c r="B46" s="291" t="s">
        <v>838</v>
      </c>
      <c r="C46" s="290" t="s">
        <v>839</v>
      </c>
      <c r="D46" s="292">
        <f>SUM(E46,AD46,BC46)</f>
        <v>4982</v>
      </c>
      <c r="E46" s="292">
        <f>SUM(F46,J46,N46,R46,V46,Z46)</f>
        <v>4074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3533</v>
      </c>
      <c r="K46" s="292">
        <v>0</v>
      </c>
      <c r="L46" s="292">
        <v>3533</v>
      </c>
      <c r="M46" s="292">
        <v>0</v>
      </c>
      <c r="N46" s="292">
        <f>SUM(O46:Q46)</f>
        <v>76</v>
      </c>
      <c r="O46" s="292">
        <v>0</v>
      </c>
      <c r="P46" s="292">
        <v>76</v>
      </c>
      <c r="Q46" s="292">
        <v>0</v>
      </c>
      <c r="R46" s="292">
        <f>SUM(S46:U46)</f>
        <v>332</v>
      </c>
      <c r="S46" s="292">
        <v>0</v>
      </c>
      <c r="T46" s="292">
        <v>332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133</v>
      </c>
      <c r="AA46" s="292">
        <v>0</v>
      </c>
      <c r="AB46" s="292">
        <v>133</v>
      </c>
      <c r="AC46" s="292">
        <v>0</v>
      </c>
      <c r="AD46" s="292">
        <f>SUM(AE46,AI46,AM46,AQ46,AU46,AY46)</f>
        <v>898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897</v>
      </c>
      <c r="AJ46" s="292">
        <v>0</v>
      </c>
      <c r="AK46" s="292">
        <v>0</v>
      </c>
      <c r="AL46" s="292">
        <v>897</v>
      </c>
      <c r="AM46" s="292">
        <f>SUM(AN46:AP46)</f>
        <v>1</v>
      </c>
      <c r="AN46" s="292">
        <v>0</v>
      </c>
      <c r="AO46" s="292">
        <v>0</v>
      </c>
      <c r="AP46" s="292">
        <v>1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10</v>
      </c>
      <c r="BD46" s="292">
        <f>SUM(BE46:BJ46)</f>
        <v>0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10</v>
      </c>
      <c r="BL46" s="292">
        <v>0</v>
      </c>
      <c r="BM46" s="292">
        <v>9</v>
      </c>
      <c r="BN46" s="292">
        <v>0</v>
      </c>
      <c r="BO46" s="292">
        <v>0</v>
      </c>
      <c r="BP46" s="292">
        <v>0</v>
      </c>
      <c r="BQ46" s="292">
        <v>1</v>
      </c>
      <c r="BR46" s="292">
        <f>SUM(BY46,CF46)</f>
        <v>4074</v>
      </c>
      <c r="BS46" s="292">
        <f>SUM(BZ46,CG46)</f>
        <v>0</v>
      </c>
      <c r="BT46" s="292">
        <f>SUM(CA46,CH46)</f>
        <v>3533</v>
      </c>
      <c r="BU46" s="292">
        <f>SUM(CB46,CI46)</f>
        <v>76</v>
      </c>
      <c r="BV46" s="292">
        <f>SUM(CC46,CJ46)</f>
        <v>332</v>
      </c>
      <c r="BW46" s="292">
        <f>SUM(CD46,CK46)</f>
        <v>0</v>
      </c>
      <c r="BX46" s="292">
        <f>SUM(CE46,CL46)</f>
        <v>133</v>
      </c>
      <c r="BY46" s="292">
        <f>SUM(BZ46:CE46)</f>
        <v>4074</v>
      </c>
      <c r="BZ46" s="292">
        <f>F46</f>
        <v>0</v>
      </c>
      <c r="CA46" s="292">
        <f>J46</f>
        <v>3533</v>
      </c>
      <c r="CB46" s="292">
        <f>N46</f>
        <v>76</v>
      </c>
      <c r="CC46" s="292">
        <f>R46</f>
        <v>332</v>
      </c>
      <c r="CD46" s="292">
        <f>V46</f>
        <v>0</v>
      </c>
      <c r="CE46" s="292">
        <f>Z46</f>
        <v>133</v>
      </c>
      <c r="CF46" s="292">
        <f>SUM(CG46:CL46)</f>
        <v>0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908</v>
      </c>
      <c r="CN46" s="292">
        <f>SUM(CU46,DB46)</f>
        <v>0</v>
      </c>
      <c r="CO46" s="292">
        <f>SUM(CV46,DC46)</f>
        <v>906</v>
      </c>
      <c r="CP46" s="292">
        <f>SUM(CW46,DD46)</f>
        <v>1</v>
      </c>
      <c r="CQ46" s="292">
        <f>SUM(CX46,DE46)</f>
        <v>0</v>
      </c>
      <c r="CR46" s="292">
        <f>SUM(CY46,DF46)</f>
        <v>0</v>
      </c>
      <c r="CS46" s="292">
        <f>SUM(CZ46,DG46)</f>
        <v>1</v>
      </c>
      <c r="CT46" s="292">
        <f>SUM(CU46:CZ46)</f>
        <v>898</v>
      </c>
      <c r="CU46" s="292">
        <f>AE46</f>
        <v>0</v>
      </c>
      <c r="CV46" s="292">
        <f>AI46</f>
        <v>897</v>
      </c>
      <c r="CW46" s="292">
        <f>AM46</f>
        <v>1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10</v>
      </c>
      <c r="DB46" s="292">
        <f>BL46</f>
        <v>0</v>
      </c>
      <c r="DC46" s="292">
        <f>BM46</f>
        <v>9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1</v>
      </c>
      <c r="DH46" s="292">
        <v>0</v>
      </c>
      <c r="DI46" s="292">
        <f>SUM(DJ46:DM46)</f>
        <v>7405</v>
      </c>
      <c r="DJ46" s="292">
        <v>0</v>
      </c>
      <c r="DK46" s="292">
        <v>7405</v>
      </c>
      <c r="DL46" s="292">
        <v>0</v>
      </c>
      <c r="DM46" s="292">
        <v>0</v>
      </c>
    </row>
    <row r="47" spans="1:117" s="224" customFormat="1" ht="13.5" customHeight="1">
      <c r="A47" s="290" t="s">
        <v>746</v>
      </c>
      <c r="B47" s="291" t="s">
        <v>840</v>
      </c>
      <c r="C47" s="290" t="s">
        <v>841</v>
      </c>
      <c r="D47" s="292">
        <f>SUM(E47,AD47,BC47)</f>
        <v>1772</v>
      </c>
      <c r="E47" s="292">
        <f>SUM(F47,J47,N47,R47,V47,Z47)</f>
        <v>1450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1246</v>
      </c>
      <c r="K47" s="292">
        <v>0</v>
      </c>
      <c r="L47" s="292">
        <v>1246</v>
      </c>
      <c r="M47" s="292">
        <v>0</v>
      </c>
      <c r="N47" s="292">
        <f>SUM(O47:Q47)</f>
        <v>20</v>
      </c>
      <c r="O47" s="292">
        <v>0</v>
      </c>
      <c r="P47" s="292">
        <v>20</v>
      </c>
      <c r="Q47" s="292">
        <v>0</v>
      </c>
      <c r="R47" s="292">
        <f>SUM(S47:U47)</f>
        <v>184</v>
      </c>
      <c r="S47" s="292">
        <v>53</v>
      </c>
      <c r="T47" s="292">
        <v>131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130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130</v>
      </c>
      <c r="AJ47" s="292">
        <v>0</v>
      </c>
      <c r="AK47" s="292">
        <v>0</v>
      </c>
      <c r="AL47" s="292">
        <v>130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192</v>
      </c>
      <c r="BD47" s="292">
        <f>SUM(BE47:BJ47)</f>
        <v>134</v>
      </c>
      <c r="BE47" s="292">
        <v>0</v>
      </c>
      <c r="BF47" s="292">
        <v>122</v>
      </c>
      <c r="BG47" s="292">
        <v>12</v>
      </c>
      <c r="BH47" s="292">
        <v>0</v>
      </c>
      <c r="BI47" s="292">
        <v>0</v>
      </c>
      <c r="BJ47" s="292">
        <v>0</v>
      </c>
      <c r="BK47" s="292">
        <f>SUM(BL47:BQ47)</f>
        <v>58</v>
      </c>
      <c r="BL47" s="292">
        <v>0</v>
      </c>
      <c r="BM47" s="292">
        <v>54</v>
      </c>
      <c r="BN47" s="292">
        <v>4</v>
      </c>
      <c r="BO47" s="292">
        <v>0</v>
      </c>
      <c r="BP47" s="292">
        <v>0</v>
      </c>
      <c r="BQ47" s="292">
        <v>0</v>
      </c>
      <c r="BR47" s="292">
        <f>SUM(BY47,CF47)</f>
        <v>1584</v>
      </c>
      <c r="BS47" s="292">
        <f>SUM(BZ47,CG47)</f>
        <v>0</v>
      </c>
      <c r="BT47" s="292">
        <f>SUM(CA47,CH47)</f>
        <v>1368</v>
      </c>
      <c r="BU47" s="292">
        <f>SUM(CB47,CI47)</f>
        <v>32</v>
      </c>
      <c r="BV47" s="292">
        <f>SUM(CC47,CJ47)</f>
        <v>184</v>
      </c>
      <c r="BW47" s="292">
        <f>SUM(CD47,CK47)</f>
        <v>0</v>
      </c>
      <c r="BX47" s="292">
        <f>SUM(CE47,CL47)</f>
        <v>0</v>
      </c>
      <c r="BY47" s="292">
        <f>SUM(BZ47:CE47)</f>
        <v>1450</v>
      </c>
      <c r="BZ47" s="292">
        <f>F47</f>
        <v>0</v>
      </c>
      <c r="CA47" s="292">
        <f>J47</f>
        <v>1246</v>
      </c>
      <c r="CB47" s="292">
        <f>N47</f>
        <v>20</v>
      </c>
      <c r="CC47" s="292">
        <f>R47</f>
        <v>184</v>
      </c>
      <c r="CD47" s="292">
        <f>V47</f>
        <v>0</v>
      </c>
      <c r="CE47" s="292">
        <f>Z47</f>
        <v>0</v>
      </c>
      <c r="CF47" s="292">
        <f>SUM(CG47:CL47)</f>
        <v>134</v>
      </c>
      <c r="CG47" s="292">
        <f>BE47</f>
        <v>0</v>
      </c>
      <c r="CH47" s="292">
        <f>BF47</f>
        <v>122</v>
      </c>
      <c r="CI47" s="292">
        <f>BG47</f>
        <v>12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188</v>
      </c>
      <c r="CN47" s="292">
        <f>SUM(CU47,DB47)</f>
        <v>0</v>
      </c>
      <c r="CO47" s="292">
        <f>SUM(CV47,DC47)</f>
        <v>184</v>
      </c>
      <c r="CP47" s="292">
        <f>SUM(CW47,DD47)</f>
        <v>4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130</v>
      </c>
      <c r="CU47" s="292">
        <f>AE47</f>
        <v>0</v>
      </c>
      <c r="CV47" s="292">
        <f>AI47</f>
        <v>130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58</v>
      </c>
      <c r="DB47" s="292">
        <f>BL47</f>
        <v>0</v>
      </c>
      <c r="DC47" s="292">
        <f>BM47</f>
        <v>54</v>
      </c>
      <c r="DD47" s="292">
        <f>BN47</f>
        <v>4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746</v>
      </c>
      <c r="B48" s="291" t="s">
        <v>842</v>
      </c>
      <c r="C48" s="290" t="s">
        <v>843</v>
      </c>
      <c r="D48" s="292">
        <f>SUM(E48,AD48,BC48)</f>
        <v>3347</v>
      </c>
      <c r="E48" s="292">
        <f>SUM(F48,J48,N48,R48,V48,Z48)</f>
        <v>2080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1749</v>
      </c>
      <c r="K48" s="292">
        <v>0</v>
      </c>
      <c r="L48" s="292">
        <v>1749</v>
      </c>
      <c r="M48" s="292">
        <v>0</v>
      </c>
      <c r="N48" s="292">
        <f>SUM(O48:Q48)</f>
        <v>77</v>
      </c>
      <c r="O48" s="292">
        <v>0</v>
      </c>
      <c r="P48" s="292">
        <v>77</v>
      </c>
      <c r="Q48" s="292">
        <v>0</v>
      </c>
      <c r="R48" s="292">
        <f>SUM(S48:U48)</f>
        <v>252</v>
      </c>
      <c r="S48" s="292">
        <v>0</v>
      </c>
      <c r="T48" s="292">
        <v>252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2</v>
      </c>
      <c r="AA48" s="292">
        <v>0</v>
      </c>
      <c r="AB48" s="292">
        <v>2</v>
      </c>
      <c r="AC48" s="292">
        <v>0</v>
      </c>
      <c r="AD48" s="292">
        <f>SUM(AE48,AI48,AM48,AQ48,AU48,AY48)</f>
        <v>690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690</v>
      </c>
      <c r="AJ48" s="292">
        <v>0</v>
      </c>
      <c r="AK48" s="292">
        <v>0</v>
      </c>
      <c r="AL48" s="292">
        <v>690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577</v>
      </c>
      <c r="BD48" s="292">
        <f>SUM(BE48:BJ48)</f>
        <v>318</v>
      </c>
      <c r="BE48" s="292">
        <v>0</v>
      </c>
      <c r="BF48" s="292">
        <v>20</v>
      </c>
      <c r="BG48" s="292">
        <v>288</v>
      </c>
      <c r="BH48" s="292">
        <v>8</v>
      </c>
      <c r="BI48" s="292">
        <v>2</v>
      </c>
      <c r="BJ48" s="292">
        <v>0</v>
      </c>
      <c r="BK48" s="292">
        <f>SUM(BL48:BQ48)</f>
        <v>259</v>
      </c>
      <c r="BL48" s="292">
        <v>0</v>
      </c>
      <c r="BM48" s="292">
        <v>177</v>
      </c>
      <c r="BN48" s="292">
        <v>74</v>
      </c>
      <c r="BO48" s="292">
        <v>8</v>
      </c>
      <c r="BP48" s="292">
        <v>0</v>
      </c>
      <c r="BQ48" s="292">
        <v>0</v>
      </c>
      <c r="BR48" s="292">
        <f>SUM(BY48,CF48)</f>
        <v>2398</v>
      </c>
      <c r="BS48" s="292">
        <f>SUM(BZ48,CG48)</f>
        <v>0</v>
      </c>
      <c r="BT48" s="292">
        <f>SUM(CA48,CH48)</f>
        <v>1769</v>
      </c>
      <c r="BU48" s="292">
        <f>SUM(CB48,CI48)</f>
        <v>365</v>
      </c>
      <c r="BV48" s="292">
        <f>SUM(CC48,CJ48)</f>
        <v>260</v>
      </c>
      <c r="BW48" s="292">
        <f>SUM(CD48,CK48)</f>
        <v>2</v>
      </c>
      <c r="BX48" s="292">
        <f>SUM(CE48,CL48)</f>
        <v>2</v>
      </c>
      <c r="BY48" s="292">
        <f>SUM(BZ48:CE48)</f>
        <v>2080</v>
      </c>
      <c r="BZ48" s="292">
        <f>F48</f>
        <v>0</v>
      </c>
      <c r="CA48" s="292">
        <f>J48</f>
        <v>1749</v>
      </c>
      <c r="CB48" s="292">
        <f>N48</f>
        <v>77</v>
      </c>
      <c r="CC48" s="292">
        <f>R48</f>
        <v>252</v>
      </c>
      <c r="CD48" s="292">
        <f>V48</f>
        <v>0</v>
      </c>
      <c r="CE48" s="292">
        <f>Z48</f>
        <v>2</v>
      </c>
      <c r="CF48" s="292">
        <f>SUM(CG48:CL48)</f>
        <v>318</v>
      </c>
      <c r="CG48" s="292">
        <f>BE48</f>
        <v>0</v>
      </c>
      <c r="CH48" s="292">
        <f>BF48</f>
        <v>20</v>
      </c>
      <c r="CI48" s="292">
        <f>BG48</f>
        <v>288</v>
      </c>
      <c r="CJ48" s="292">
        <f>BH48</f>
        <v>8</v>
      </c>
      <c r="CK48" s="292">
        <f>BI48</f>
        <v>2</v>
      </c>
      <c r="CL48" s="292">
        <f>BJ48</f>
        <v>0</v>
      </c>
      <c r="CM48" s="292">
        <f>SUM(CT48,DA48)</f>
        <v>949</v>
      </c>
      <c r="CN48" s="292">
        <f>SUM(CU48,DB48)</f>
        <v>0</v>
      </c>
      <c r="CO48" s="292">
        <f>SUM(CV48,DC48)</f>
        <v>867</v>
      </c>
      <c r="CP48" s="292">
        <f>SUM(CW48,DD48)</f>
        <v>74</v>
      </c>
      <c r="CQ48" s="292">
        <f>SUM(CX48,DE48)</f>
        <v>8</v>
      </c>
      <c r="CR48" s="292">
        <f>SUM(CY48,DF48)</f>
        <v>0</v>
      </c>
      <c r="CS48" s="292">
        <f>SUM(CZ48,DG48)</f>
        <v>0</v>
      </c>
      <c r="CT48" s="292">
        <f>SUM(CU48:CZ48)</f>
        <v>690</v>
      </c>
      <c r="CU48" s="292">
        <f>AE48</f>
        <v>0</v>
      </c>
      <c r="CV48" s="292">
        <f>AI48</f>
        <v>690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259</v>
      </c>
      <c r="DB48" s="292">
        <f>BL48</f>
        <v>0</v>
      </c>
      <c r="DC48" s="292">
        <f>BM48</f>
        <v>177</v>
      </c>
      <c r="DD48" s="292">
        <f>BN48</f>
        <v>74</v>
      </c>
      <c r="DE48" s="292">
        <f>BO48</f>
        <v>8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4</v>
      </c>
      <c r="DJ48" s="292">
        <v>0</v>
      </c>
      <c r="DK48" s="292">
        <v>4</v>
      </c>
      <c r="DL48" s="292">
        <v>0</v>
      </c>
      <c r="DM48" s="292">
        <v>0</v>
      </c>
    </row>
    <row r="49" spans="1:117" s="224" customFormat="1" ht="13.5" customHeight="1">
      <c r="A49" s="290" t="s">
        <v>746</v>
      </c>
      <c r="B49" s="291" t="s">
        <v>844</v>
      </c>
      <c r="C49" s="290" t="s">
        <v>845</v>
      </c>
      <c r="D49" s="292">
        <f>SUM(E49,AD49,BC49)</f>
        <v>4828</v>
      </c>
      <c r="E49" s="292">
        <f>SUM(F49,J49,N49,R49,V49,Z49)</f>
        <v>3198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2696</v>
      </c>
      <c r="K49" s="292">
        <v>0</v>
      </c>
      <c r="L49" s="292">
        <v>2696</v>
      </c>
      <c r="M49" s="292">
        <v>0</v>
      </c>
      <c r="N49" s="292">
        <f>SUM(O49:Q49)</f>
        <v>192</v>
      </c>
      <c r="O49" s="292">
        <v>0</v>
      </c>
      <c r="P49" s="292">
        <v>192</v>
      </c>
      <c r="Q49" s="292">
        <v>0</v>
      </c>
      <c r="R49" s="292">
        <f>SUM(S49:U49)</f>
        <v>310</v>
      </c>
      <c r="S49" s="292">
        <v>0</v>
      </c>
      <c r="T49" s="292">
        <v>310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603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603</v>
      </c>
      <c r="AJ49" s="292">
        <v>0</v>
      </c>
      <c r="AK49" s="292">
        <v>0</v>
      </c>
      <c r="AL49" s="292">
        <v>603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1027</v>
      </c>
      <c r="BD49" s="292">
        <f>SUM(BE49:BJ49)</f>
        <v>892</v>
      </c>
      <c r="BE49" s="292">
        <v>0</v>
      </c>
      <c r="BF49" s="292">
        <v>346</v>
      </c>
      <c r="BG49" s="292">
        <v>16</v>
      </c>
      <c r="BH49" s="292">
        <v>530</v>
      </c>
      <c r="BI49" s="292">
        <v>0</v>
      </c>
      <c r="BJ49" s="292">
        <v>0</v>
      </c>
      <c r="BK49" s="292">
        <f>SUM(BL49:BQ49)</f>
        <v>135</v>
      </c>
      <c r="BL49" s="292">
        <v>0</v>
      </c>
      <c r="BM49" s="292">
        <v>129</v>
      </c>
      <c r="BN49" s="292">
        <v>6</v>
      </c>
      <c r="BO49" s="292">
        <v>0</v>
      </c>
      <c r="BP49" s="292">
        <v>0</v>
      </c>
      <c r="BQ49" s="292">
        <v>0</v>
      </c>
      <c r="BR49" s="292">
        <f>SUM(BY49,CF49)</f>
        <v>4090</v>
      </c>
      <c r="BS49" s="292">
        <f>SUM(BZ49,CG49)</f>
        <v>0</v>
      </c>
      <c r="BT49" s="292">
        <f>SUM(CA49,CH49)</f>
        <v>3042</v>
      </c>
      <c r="BU49" s="292">
        <f>SUM(CB49,CI49)</f>
        <v>208</v>
      </c>
      <c r="BV49" s="292">
        <f>SUM(CC49,CJ49)</f>
        <v>840</v>
      </c>
      <c r="BW49" s="292">
        <f>SUM(CD49,CK49)</f>
        <v>0</v>
      </c>
      <c r="BX49" s="292">
        <f>SUM(CE49,CL49)</f>
        <v>0</v>
      </c>
      <c r="BY49" s="292">
        <f>SUM(BZ49:CE49)</f>
        <v>3198</v>
      </c>
      <c r="BZ49" s="292">
        <f>F49</f>
        <v>0</v>
      </c>
      <c r="CA49" s="292">
        <f>J49</f>
        <v>2696</v>
      </c>
      <c r="CB49" s="292">
        <f>N49</f>
        <v>192</v>
      </c>
      <c r="CC49" s="292">
        <f>R49</f>
        <v>310</v>
      </c>
      <c r="CD49" s="292">
        <f>V49</f>
        <v>0</v>
      </c>
      <c r="CE49" s="292">
        <f>Z49</f>
        <v>0</v>
      </c>
      <c r="CF49" s="292">
        <f>SUM(CG49:CL49)</f>
        <v>892</v>
      </c>
      <c r="CG49" s="292">
        <f>BE49</f>
        <v>0</v>
      </c>
      <c r="CH49" s="292">
        <f>BF49</f>
        <v>346</v>
      </c>
      <c r="CI49" s="292">
        <f>BG49</f>
        <v>16</v>
      </c>
      <c r="CJ49" s="292">
        <f>BH49</f>
        <v>530</v>
      </c>
      <c r="CK49" s="292">
        <f>BI49</f>
        <v>0</v>
      </c>
      <c r="CL49" s="292">
        <f>BJ49</f>
        <v>0</v>
      </c>
      <c r="CM49" s="292">
        <f>SUM(CT49,DA49)</f>
        <v>738</v>
      </c>
      <c r="CN49" s="292">
        <f>SUM(CU49,DB49)</f>
        <v>0</v>
      </c>
      <c r="CO49" s="292">
        <f>SUM(CV49,DC49)</f>
        <v>732</v>
      </c>
      <c r="CP49" s="292">
        <f>SUM(CW49,DD49)</f>
        <v>6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603</v>
      </c>
      <c r="CU49" s="292">
        <f>AE49</f>
        <v>0</v>
      </c>
      <c r="CV49" s="292">
        <f>AI49</f>
        <v>603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135</v>
      </c>
      <c r="DB49" s="292">
        <f>BL49</f>
        <v>0</v>
      </c>
      <c r="DC49" s="292">
        <f>BM49</f>
        <v>129</v>
      </c>
      <c r="DD49" s="292">
        <f>BN49</f>
        <v>6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746</v>
      </c>
      <c r="B50" s="291" t="s">
        <v>846</v>
      </c>
      <c r="C50" s="290" t="s">
        <v>847</v>
      </c>
      <c r="D50" s="292">
        <f>SUM(E50,AD50,BC50)</f>
        <v>5876</v>
      </c>
      <c r="E50" s="292">
        <f>SUM(F50,J50,N50,R50,V50,Z50)</f>
        <v>4265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3681</v>
      </c>
      <c r="K50" s="292">
        <v>0</v>
      </c>
      <c r="L50" s="292">
        <v>3681</v>
      </c>
      <c r="M50" s="292">
        <v>0</v>
      </c>
      <c r="N50" s="292">
        <f>SUM(O50:Q50)</f>
        <v>295</v>
      </c>
      <c r="O50" s="292">
        <v>0</v>
      </c>
      <c r="P50" s="292">
        <v>295</v>
      </c>
      <c r="Q50" s="292">
        <v>0</v>
      </c>
      <c r="R50" s="292">
        <f>SUM(S50:U50)</f>
        <v>229</v>
      </c>
      <c r="S50" s="292">
        <v>0</v>
      </c>
      <c r="T50" s="292">
        <v>229</v>
      </c>
      <c r="U50" s="292">
        <v>0</v>
      </c>
      <c r="V50" s="292">
        <f>SUM(W50:Y50)</f>
        <v>7</v>
      </c>
      <c r="W50" s="292">
        <v>7</v>
      </c>
      <c r="X50" s="292">
        <v>0</v>
      </c>
      <c r="Y50" s="292">
        <v>0</v>
      </c>
      <c r="Z50" s="292">
        <f>SUM(AA50:AC50)</f>
        <v>53</v>
      </c>
      <c r="AA50" s="292">
        <v>0</v>
      </c>
      <c r="AB50" s="292">
        <v>53</v>
      </c>
      <c r="AC50" s="292">
        <v>0</v>
      </c>
      <c r="AD50" s="292">
        <f>SUM(AE50,AI50,AM50,AQ50,AU50,AY50)</f>
        <v>1377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1377</v>
      </c>
      <c r="AJ50" s="292">
        <v>0</v>
      </c>
      <c r="AK50" s="292">
        <v>0</v>
      </c>
      <c r="AL50" s="292">
        <v>1377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234</v>
      </c>
      <c r="BD50" s="292">
        <f>SUM(BE50:BJ50)</f>
        <v>234</v>
      </c>
      <c r="BE50" s="292">
        <v>0</v>
      </c>
      <c r="BF50" s="292">
        <v>4</v>
      </c>
      <c r="BG50" s="292">
        <v>0</v>
      </c>
      <c r="BH50" s="292">
        <v>0</v>
      </c>
      <c r="BI50" s="292">
        <v>0</v>
      </c>
      <c r="BJ50" s="292">
        <v>230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4499</v>
      </c>
      <c r="BS50" s="292">
        <f>SUM(BZ50,CG50)</f>
        <v>0</v>
      </c>
      <c r="BT50" s="292">
        <f>SUM(CA50,CH50)</f>
        <v>3685</v>
      </c>
      <c r="BU50" s="292">
        <f>SUM(CB50,CI50)</f>
        <v>295</v>
      </c>
      <c r="BV50" s="292">
        <f>SUM(CC50,CJ50)</f>
        <v>229</v>
      </c>
      <c r="BW50" s="292">
        <f>SUM(CD50,CK50)</f>
        <v>7</v>
      </c>
      <c r="BX50" s="292">
        <f>SUM(CE50,CL50)</f>
        <v>283</v>
      </c>
      <c r="BY50" s="292">
        <f>SUM(BZ50:CE50)</f>
        <v>4265</v>
      </c>
      <c r="BZ50" s="292">
        <f>F50</f>
        <v>0</v>
      </c>
      <c r="CA50" s="292">
        <f>J50</f>
        <v>3681</v>
      </c>
      <c r="CB50" s="292">
        <f>N50</f>
        <v>295</v>
      </c>
      <c r="CC50" s="292">
        <f>R50</f>
        <v>229</v>
      </c>
      <c r="CD50" s="292">
        <f>V50</f>
        <v>7</v>
      </c>
      <c r="CE50" s="292">
        <f>Z50</f>
        <v>53</v>
      </c>
      <c r="CF50" s="292">
        <f>SUM(CG50:CL50)</f>
        <v>234</v>
      </c>
      <c r="CG50" s="292">
        <f>BE50</f>
        <v>0</v>
      </c>
      <c r="CH50" s="292">
        <f>BF50</f>
        <v>4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230</v>
      </c>
      <c r="CM50" s="292">
        <f>SUM(CT50,DA50)</f>
        <v>1377</v>
      </c>
      <c r="CN50" s="292">
        <f>SUM(CU50,DB50)</f>
        <v>0</v>
      </c>
      <c r="CO50" s="292">
        <f>SUM(CV50,DC50)</f>
        <v>1377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1377</v>
      </c>
      <c r="CU50" s="292">
        <f>AE50</f>
        <v>0</v>
      </c>
      <c r="CV50" s="292">
        <f>AI50</f>
        <v>1377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746</v>
      </c>
      <c r="B51" s="291" t="s">
        <v>848</v>
      </c>
      <c r="C51" s="290" t="s">
        <v>849</v>
      </c>
      <c r="D51" s="292">
        <f>SUM(E51,AD51,BC51)</f>
        <v>3714</v>
      </c>
      <c r="E51" s="292">
        <f>SUM(F51,J51,N51,R51,V51,Z51)</f>
        <v>1031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819</v>
      </c>
      <c r="K51" s="292">
        <v>0</v>
      </c>
      <c r="L51" s="292">
        <v>819</v>
      </c>
      <c r="M51" s="292">
        <v>0</v>
      </c>
      <c r="N51" s="292">
        <f>SUM(O51:Q51)</f>
        <v>60</v>
      </c>
      <c r="O51" s="292">
        <v>0</v>
      </c>
      <c r="P51" s="292">
        <v>60</v>
      </c>
      <c r="Q51" s="292">
        <v>0</v>
      </c>
      <c r="R51" s="292">
        <f>SUM(S51:U51)</f>
        <v>120</v>
      </c>
      <c r="S51" s="292">
        <v>0</v>
      </c>
      <c r="T51" s="292">
        <v>120</v>
      </c>
      <c r="U51" s="292">
        <v>0</v>
      </c>
      <c r="V51" s="292">
        <f>SUM(W51:Y51)</f>
        <v>3</v>
      </c>
      <c r="W51" s="292">
        <v>0</v>
      </c>
      <c r="X51" s="292">
        <v>3</v>
      </c>
      <c r="Y51" s="292">
        <v>0</v>
      </c>
      <c r="Z51" s="292">
        <f>SUM(AA51:AC51)</f>
        <v>29</v>
      </c>
      <c r="AA51" s="292">
        <v>0</v>
      </c>
      <c r="AB51" s="292">
        <v>29</v>
      </c>
      <c r="AC51" s="292">
        <v>0</v>
      </c>
      <c r="AD51" s="292">
        <f>SUM(AE51,AI51,AM51,AQ51,AU51,AY51)</f>
        <v>2478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2478</v>
      </c>
      <c r="AJ51" s="292">
        <v>0</v>
      </c>
      <c r="AK51" s="292">
        <v>0</v>
      </c>
      <c r="AL51" s="292">
        <v>2478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205</v>
      </c>
      <c r="BD51" s="292">
        <f>SUM(BE51:BJ51)</f>
        <v>127</v>
      </c>
      <c r="BE51" s="292">
        <v>0</v>
      </c>
      <c r="BF51" s="292">
        <v>103</v>
      </c>
      <c r="BG51" s="292">
        <v>2</v>
      </c>
      <c r="BH51" s="292">
        <v>0</v>
      </c>
      <c r="BI51" s="292">
        <v>0</v>
      </c>
      <c r="BJ51" s="292">
        <v>22</v>
      </c>
      <c r="BK51" s="292">
        <f>SUM(BL51:BQ51)</f>
        <v>78</v>
      </c>
      <c r="BL51" s="292">
        <v>0</v>
      </c>
      <c r="BM51" s="292">
        <v>71</v>
      </c>
      <c r="BN51" s="292">
        <v>1</v>
      </c>
      <c r="BO51" s="292">
        <v>1</v>
      </c>
      <c r="BP51" s="292">
        <v>0</v>
      </c>
      <c r="BQ51" s="292">
        <v>5</v>
      </c>
      <c r="BR51" s="292">
        <f>SUM(BY51,CF51)</f>
        <v>1158</v>
      </c>
      <c r="BS51" s="292">
        <f>SUM(BZ51,CG51)</f>
        <v>0</v>
      </c>
      <c r="BT51" s="292">
        <f>SUM(CA51,CH51)</f>
        <v>922</v>
      </c>
      <c r="BU51" s="292">
        <f>SUM(CB51,CI51)</f>
        <v>62</v>
      </c>
      <c r="BV51" s="292">
        <f>SUM(CC51,CJ51)</f>
        <v>120</v>
      </c>
      <c r="BW51" s="292">
        <f>SUM(CD51,CK51)</f>
        <v>3</v>
      </c>
      <c r="BX51" s="292">
        <f>SUM(CE51,CL51)</f>
        <v>51</v>
      </c>
      <c r="BY51" s="292">
        <f>SUM(BZ51:CE51)</f>
        <v>1031</v>
      </c>
      <c r="BZ51" s="292">
        <f>F51</f>
        <v>0</v>
      </c>
      <c r="CA51" s="292">
        <f>J51</f>
        <v>819</v>
      </c>
      <c r="CB51" s="292">
        <f>N51</f>
        <v>60</v>
      </c>
      <c r="CC51" s="292">
        <f>R51</f>
        <v>120</v>
      </c>
      <c r="CD51" s="292">
        <f>V51</f>
        <v>3</v>
      </c>
      <c r="CE51" s="292">
        <f>Z51</f>
        <v>29</v>
      </c>
      <c r="CF51" s="292">
        <f>SUM(CG51:CL51)</f>
        <v>127</v>
      </c>
      <c r="CG51" s="292">
        <f>BE51</f>
        <v>0</v>
      </c>
      <c r="CH51" s="292">
        <f>BF51</f>
        <v>103</v>
      </c>
      <c r="CI51" s="292">
        <f>BG51</f>
        <v>2</v>
      </c>
      <c r="CJ51" s="292">
        <f>BH51</f>
        <v>0</v>
      </c>
      <c r="CK51" s="292">
        <f>BI51</f>
        <v>0</v>
      </c>
      <c r="CL51" s="292">
        <f>BJ51</f>
        <v>22</v>
      </c>
      <c r="CM51" s="292">
        <f>SUM(CT51,DA51)</f>
        <v>2556</v>
      </c>
      <c r="CN51" s="292">
        <f>SUM(CU51,DB51)</f>
        <v>0</v>
      </c>
      <c r="CO51" s="292">
        <f>SUM(CV51,DC51)</f>
        <v>2549</v>
      </c>
      <c r="CP51" s="292">
        <f>SUM(CW51,DD51)</f>
        <v>1</v>
      </c>
      <c r="CQ51" s="292">
        <f>SUM(CX51,DE51)</f>
        <v>1</v>
      </c>
      <c r="CR51" s="292">
        <f>SUM(CY51,DF51)</f>
        <v>0</v>
      </c>
      <c r="CS51" s="292">
        <f>SUM(CZ51,DG51)</f>
        <v>5</v>
      </c>
      <c r="CT51" s="292">
        <f>SUM(CU51:CZ51)</f>
        <v>2478</v>
      </c>
      <c r="CU51" s="292">
        <f>AE51</f>
        <v>0</v>
      </c>
      <c r="CV51" s="292">
        <f>AI51</f>
        <v>2478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78</v>
      </c>
      <c r="DB51" s="292">
        <f>BL51</f>
        <v>0</v>
      </c>
      <c r="DC51" s="292">
        <f>BM51</f>
        <v>71</v>
      </c>
      <c r="DD51" s="292">
        <f>BN51</f>
        <v>1</v>
      </c>
      <c r="DE51" s="292">
        <f>BO51</f>
        <v>1</v>
      </c>
      <c r="DF51" s="292">
        <f>BP51</f>
        <v>0</v>
      </c>
      <c r="DG51" s="292">
        <f>BQ51</f>
        <v>5</v>
      </c>
      <c r="DH51" s="292">
        <v>0</v>
      </c>
      <c r="DI51" s="292">
        <f>SUM(DJ51:DM51)</f>
        <v>1</v>
      </c>
      <c r="DJ51" s="292">
        <v>0</v>
      </c>
      <c r="DK51" s="292">
        <v>0</v>
      </c>
      <c r="DL51" s="292">
        <v>0</v>
      </c>
      <c r="DM51" s="292">
        <v>1</v>
      </c>
    </row>
    <row r="52" spans="1:117" s="224" customFormat="1" ht="13.5" customHeight="1">
      <c r="A52" s="290" t="s">
        <v>746</v>
      </c>
      <c r="B52" s="291" t="s">
        <v>850</v>
      </c>
      <c r="C52" s="290" t="s">
        <v>851</v>
      </c>
      <c r="D52" s="292">
        <f>SUM(E52,AD52,BC52)</f>
        <v>5926</v>
      </c>
      <c r="E52" s="292">
        <f>SUM(F52,J52,N52,R52,V52,Z52)</f>
        <v>3917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3335</v>
      </c>
      <c r="K52" s="292">
        <v>0</v>
      </c>
      <c r="L52" s="292">
        <v>3335</v>
      </c>
      <c r="M52" s="292">
        <v>0</v>
      </c>
      <c r="N52" s="292">
        <f>SUM(O52:Q52)</f>
        <v>153</v>
      </c>
      <c r="O52" s="292">
        <v>0</v>
      </c>
      <c r="P52" s="292">
        <v>153</v>
      </c>
      <c r="Q52" s="292">
        <v>0</v>
      </c>
      <c r="R52" s="292">
        <f>SUM(S52:U52)</f>
        <v>367</v>
      </c>
      <c r="S52" s="292">
        <v>0</v>
      </c>
      <c r="T52" s="292">
        <v>367</v>
      </c>
      <c r="U52" s="292">
        <v>0</v>
      </c>
      <c r="V52" s="292">
        <f>SUM(W52:Y52)</f>
        <v>6</v>
      </c>
      <c r="W52" s="292">
        <v>0</v>
      </c>
      <c r="X52" s="292">
        <v>6</v>
      </c>
      <c r="Y52" s="292">
        <v>0</v>
      </c>
      <c r="Z52" s="292">
        <f>SUM(AA52:AC52)</f>
        <v>56</v>
      </c>
      <c r="AA52" s="292">
        <v>0</v>
      </c>
      <c r="AB52" s="292">
        <v>56</v>
      </c>
      <c r="AC52" s="292">
        <v>0</v>
      </c>
      <c r="AD52" s="292">
        <f>SUM(AE52,AI52,AM52,AQ52,AU52,AY52)</f>
        <v>1083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1078</v>
      </c>
      <c r="AJ52" s="292">
        <v>0</v>
      </c>
      <c r="AK52" s="292">
        <v>0</v>
      </c>
      <c r="AL52" s="292">
        <v>1078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5</v>
      </c>
      <c r="AZ52" s="292">
        <v>0</v>
      </c>
      <c r="BA52" s="292">
        <v>0</v>
      </c>
      <c r="BB52" s="292">
        <v>5</v>
      </c>
      <c r="BC52" s="292">
        <f>SUM(BD52,BK52)</f>
        <v>926</v>
      </c>
      <c r="BD52" s="292">
        <f>SUM(BE52:BJ52)</f>
        <v>577</v>
      </c>
      <c r="BE52" s="292">
        <v>0</v>
      </c>
      <c r="BF52" s="292">
        <v>273</v>
      </c>
      <c r="BG52" s="292">
        <v>248</v>
      </c>
      <c r="BH52" s="292">
        <v>11</v>
      </c>
      <c r="BI52" s="292">
        <v>0</v>
      </c>
      <c r="BJ52" s="292">
        <v>45</v>
      </c>
      <c r="BK52" s="292">
        <f>SUM(BL52:BQ52)</f>
        <v>349</v>
      </c>
      <c r="BL52" s="292">
        <v>0</v>
      </c>
      <c r="BM52" s="292">
        <v>262</v>
      </c>
      <c r="BN52" s="292">
        <v>78</v>
      </c>
      <c r="BO52" s="292">
        <v>4</v>
      </c>
      <c r="BP52" s="292">
        <v>0</v>
      </c>
      <c r="BQ52" s="292">
        <v>5</v>
      </c>
      <c r="BR52" s="292">
        <f>SUM(BY52,CF52)</f>
        <v>4494</v>
      </c>
      <c r="BS52" s="292">
        <f>SUM(BZ52,CG52)</f>
        <v>0</v>
      </c>
      <c r="BT52" s="292">
        <f>SUM(CA52,CH52)</f>
        <v>3608</v>
      </c>
      <c r="BU52" s="292">
        <f>SUM(CB52,CI52)</f>
        <v>401</v>
      </c>
      <c r="BV52" s="292">
        <f>SUM(CC52,CJ52)</f>
        <v>378</v>
      </c>
      <c r="BW52" s="292">
        <f>SUM(CD52,CK52)</f>
        <v>6</v>
      </c>
      <c r="BX52" s="292">
        <f>SUM(CE52,CL52)</f>
        <v>101</v>
      </c>
      <c r="BY52" s="292">
        <f>SUM(BZ52:CE52)</f>
        <v>3917</v>
      </c>
      <c r="BZ52" s="292">
        <f>F52</f>
        <v>0</v>
      </c>
      <c r="CA52" s="292">
        <f>J52</f>
        <v>3335</v>
      </c>
      <c r="CB52" s="292">
        <f>N52</f>
        <v>153</v>
      </c>
      <c r="CC52" s="292">
        <f>R52</f>
        <v>367</v>
      </c>
      <c r="CD52" s="292">
        <f>V52</f>
        <v>6</v>
      </c>
      <c r="CE52" s="292">
        <f>Z52</f>
        <v>56</v>
      </c>
      <c r="CF52" s="292">
        <f>SUM(CG52:CL52)</f>
        <v>577</v>
      </c>
      <c r="CG52" s="292">
        <f>BE52</f>
        <v>0</v>
      </c>
      <c r="CH52" s="292">
        <f>BF52</f>
        <v>273</v>
      </c>
      <c r="CI52" s="292">
        <f>BG52</f>
        <v>248</v>
      </c>
      <c r="CJ52" s="292">
        <f>BH52</f>
        <v>11</v>
      </c>
      <c r="CK52" s="292">
        <f>BI52</f>
        <v>0</v>
      </c>
      <c r="CL52" s="292">
        <f>BJ52</f>
        <v>45</v>
      </c>
      <c r="CM52" s="292">
        <f>SUM(CT52,DA52)</f>
        <v>1432</v>
      </c>
      <c r="CN52" s="292">
        <f>SUM(CU52,DB52)</f>
        <v>0</v>
      </c>
      <c r="CO52" s="292">
        <f>SUM(CV52,DC52)</f>
        <v>1340</v>
      </c>
      <c r="CP52" s="292">
        <f>SUM(CW52,DD52)</f>
        <v>78</v>
      </c>
      <c r="CQ52" s="292">
        <f>SUM(CX52,DE52)</f>
        <v>4</v>
      </c>
      <c r="CR52" s="292">
        <f>SUM(CY52,DF52)</f>
        <v>0</v>
      </c>
      <c r="CS52" s="292">
        <f>SUM(CZ52,DG52)</f>
        <v>10</v>
      </c>
      <c r="CT52" s="292">
        <f>SUM(CU52:CZ52)</f>
        <v>1083</v>
      </c>
      <c r="CU52" s="292">
        <f>AE52</f>
        <v>0</v>
      </c>
      <c r="CV52" s="292">
        <f>AI52</f>
        <v>1078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5</v>
      </c>
      <c r="DA52" s="292">
        <f>SUM(DB52:DG52)</f>
        <v>349</v>
      </c>
      <c r="DB52" s="292">
        <f>BL52</f>
        <v>0</v>
      </c>
      <c r="DC52" s="292">
        <f>BM52</f>
        <v>262</v>
      </c>
      <c r="DD52" s="292">
        <f>BN52</f>
        <v>78</v>
      </c>
      <c r="DE52" s="292">
        <f>BO52</f>
        <v>4</v>
      </c>
      <c r="DF52" s="292">
        <f>BP52</f>
        <v>0</v>
      </c>
      <c r="DG52" s="292">
        <f>BQ52</f>
        <v>5</v>
      </c>
      <c r="DH52" s="292">
        <v>0</v>
      </c>
      <c r="DI52" s="292">
        <f>SUM(DJ52:DM52)</f>
        <v>1</v>
      </c>
      <c r="DJ52" s="292">
        <v>0</v>
      </c>
      <c r="DK52" s="292">
        <v>0</v>
      </c>
      <c r="DL52" s="292">
        <v>1</v>
      </c>
      <c r="DM52" s="292">
        <v>0</v>
      </c>
    </row>
    <row r="53" spans="1:117" s="224" customFormat="1" ht="13.5" customHeight="1">
      <c r="A53" s="290" t="s">
        <v>746</v>
      </c>
      <c r="B53" s="291" t="s">
        <v>852</v>
      </c>
      <c r="C53" s="290" t="s">
        <v>853</v>
      </c>
      <c r="D53" s="292">
        <f>SUM(E53,AD53,BC53)</f>
        <v>4331</v>
      </c>
      <c r="E53" s="292">
        <f>SUM(F53,J53,N53,R53,V53,Z53)</f>
        <v>2979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2271</v>
      </c>
      <c r="K53" s="292">
        <v>0</v>
      </c>
      <c r="L53" s="292">
        <v>2271</v>
      </c>
      <c r="M53" s="292">
        <v>0</v>
      </c>
      <c r="N53" s="292">
        <f>SUM(O53:Q53)</f>
        <v>155</v>
      </c>
      <c r="O53" s="292">
        <v>0</v>
      </c>
      <c r="P53" s="292">
        <v>155</v>
      </c>
      <c r="Q53" s="292">
        <v>0</v>
      </c>
      <c r="R53" s="292">
        <f>SUM(S53:U53)</f>
        <v>365</v>
      </c>
      <c r="S53" s="292">
        <v>0</v>
      </c>
      <c r="T53" s="292">
        <v>365</v>
      </c>
      <c r="U53" s="292">
        <v>0</v>
      </c>
      <c r="V53" s="292">
        <f>SUM(W53:Y53)</f>
        <v>2</v>
      </c>
      <c r="W53" s="292">
        <v>0</v>
      </c>
      <c r="X53" s="292">
        <v>2</v>
      </c>
      <c r="Y53" s="292">
        <v>0</v>
      </c>
      <c r="Z53" s="292">
        <f>SUM(AA53:AC53)</f>
        <v>186</v>
      </c>
      <c r="AA53" s="292">
        <v>0</v>
      </c>
      <c r="AB53" s="292">
        <v>186</v>
      </c>
      <c r="AC53" s="292">
        <v>0</v>
      </c>
      <c r="AD53" s="292">
        <f>SUM(AE53,AI53,AM53,AQ53,AU53,AY53)</f>
        <v>998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953</v>
      </c>
      <c r="AJ53" s="292">
        <v>0</v>
      </c>
      <c r="AK53" s="292">
        <v>0</v>
      </c>
      <c r="AL53" s="292">
        <v>953</v>
      </c>
      <c r="AM53" s="292">
        <f>SUM(AN53:AP53)</f>
        <v>42</v>
      </c>
      <c r="AN53" s="292">
        <v>0</v>
      </c>
      <c r="AO53" s="292">
        <v>0</v>
      </c>
      <c r="AP53" s="292">
        <v>42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3</v>
      </c>
      <c r="AZ53" s="292">
        <v>0</v>
      </c>
      <c r="BA53" s="292">
        <v>0</v>
      </c>
      <c r="BB53" s="292">
        <v>3</v>
      </c>
      <c r="BC53" s="292">
        <f>SUM(BD53,BK53)</f>
        <v>354</v>
      </c>
      <c r="BD53" s="292">
        <f>SUM(BE53:BJ53)</f>
        <v>208</v>
      </c>
      <c r="BE53" s="292">
        <v>0</v>
      </c>
      <c r="BF53" s="292">
        <v>114</v>
      </c>
      <c r="BG53" s="292">
        <v>23</v>
      </c>
      <c r="BH53" s="292">
        <v>0</v>
      </c>
      <c r="BI53" s="292">
        <v>0</v>
      </c>
      <c r="BJ53" s="292">
        <v>71</v>
      </c>
      <c r="BK53" s="292">
        <f>SUM(BL53:BQ53)</f>
        <v>146</v>
      </c>
      <c r="BL53" s="292">
        <v>0</v>
      </c>
      <c r="BM53" s="292">
        <v>134</v>
      </c>
      <c r="BN53" s="292">
        <v>4</v>
      </c>
      <c r="BO53" s="292">
        <v>0</v>
      </c>
      <c r="BP53" s="292">
        <v>0</v>
      </c>
      <c r="BQ53" s="292">
        <v>8</v>
      </c>
      <c r="BR53" s="292">
        <f>SUM(BY53,CF53)</f>
        <v>3187</v>
      </c>
      <c r="BS53" s="292">
        <f>SUM(BZ53,CG53)</f>
        <v>0</v>
      </c>
      <c r="BT53" s="292">
        <f>SUM(CA53,CH53)</f>
        <v>2385</v>
      </c>
      <c r="BU53" s="292">
        <f>SUM(CB53,CI53)</f>
        <v>178</v>
      </c>
      <c r="BV53" s="292">
        <f>SUM(CC53,CJ53)</f>
        <v>365</v>
      </c>
      <c r="BW53" s="292">
        <f>SUM(CD53,CK53)</f>
        <v>2</v>
      </c>
      <c r="BX53" s="292">
        <f>SUM(CE53,CL53)</f>
        <v>257</v>
      </c>
      <c r="BY53" s="292">
        <f>SUM(BZ53:CE53)</f>
        <v>2979</v>
      </c>
      <c r="BZ53" s="292">
        <f>F53</f>
        <v>0</v>
      </c>
      <c r="CA53" s="292">
        <f>J53</f>
        <v>2271</v>
      </c>
      <c r="CB53" s="292">
        <f>N53</f>
        <v>155</v>
      </c>
      <c r="CC53" s="292">
        <f>R53</f>
        <v>365</v>
      </c>
      <c r="CD53" s="292">
        <f>V53</f>
        <v>2</v>
      </c>
      <c r="CE53" s="292">
        <f>Z53</f>
        <v>186</v>
      </c>
      <c r="CF53" s="292">
        <f>SUM(CG53:CL53)</f>
        <v>208</v>
      </c>
      <c r="CG53" s="292">
        <f>BE53</f>
        <v>0</v>
      </c>
      <c r="CH53" s="292">
        <f>BF53</f>
        <v>114</v>
      </c>
      <c r="CI53" s="292">
        <f>BG53</f>
        <v>23</v>
      </c>
      <c r="CJ53" s="292">
        <f>BH53</f>
        <v>0</v>
      </c>
      <c r="CK53" s="292">
        <f>BI53</f>
        <v>0</v>
      </c>
      <c r="CL53" s="292">
        <f>BJ53</f>
        <v>71</v>
      </c>
      <c r="CM53" s="292">
        <f>SUM(CT53,DA53)</f>
        <v>1144</v>
      </c>
      <c r="CN53" s="292">
        <f>SUM(CU53,DB53)</f>
        <v>0</v>
      </c>
      <c r="CO53" s="292">
        <f>SUM(CV53,DC53)</f>
        <v>1087</v>
      </c>
      <c r="CP53" s="292">
        <f>SUM(CW53,DD53)</f>
        <v>46</v>
      </c>
      <c r="CQ53" s="292">
        <f>SUM(CX53,DE53)</f>
        <v>0</v>
      </c>
      <c r="CR53" s="292">
        <f>SUM(CY53,DF53)</f>
        <v>0</v>
      </c>
      <c r="CS53" s="292">
        <f>SUM(CZ53,DG53)</f>
        <v>11</v>
      </c>
      <c r="CT53" s="292">
        <f>SUM(CU53:CZ53)</f>
        <v>998</v>
      </c>
      <c r="CU53" s="292">
        <f>AE53</f>
        <v>0</v>
      </c>
      <c r="CV53" s="292">
        <f>AI53</f>
        <v>953</v>
      </c>
      <c r="CW53" s="292">
        <f>AM53</f>
        <v>42</v>
      </c>
      <c r="CX53" s="292">
        <f>AQ53</f>
        <v>0</v>
      </c>
      <c r="CY53" s="292">
        <f>AU53</f>
        <v>0</v>
      </c>
      <c r="CZ53" s="292">
        <f>AY53</f>
        <v>3</v>
      </c>
      <c r="DA53" s="292">
        <f>SUM(DB53:DG53)</f>
        <v>146</v>
      </c>
      <c r="DB53" s="292">
        <f>BL53</f>
        <v>0</v>
      </c>
      <c r="DC53" s="292">
        <f>BM53</f>
        <v>134</v>
      </c>
      <c r="DD53" s="292">
        <f>BN53</f>
        <v>4</v>
      </c>
      <c r="DE53" s="292">
        <f>BO53</f>
        <v>0</v>
      </c>
      <c r="DF53" s="292">
        <f>BP53</f>
        <v>0</v>
      </c>
      <c r="DG53" s="292">
        <f>BQ53</f>
        <v>8</v>
      </c>
      <c r="DH53" s="292">
        <v>12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746</v>
      </c>
      <c r="B54" s="291" t="s">
        <v>854</v>
      </c>
      <c r="C54" s="290" t="s">
        <v>855</v>
      </c>
      <c r="D54" s="292">
        <f>SUM(E54,AD54,BC54)</f>
        <v>1845</v>
      </c>
      <c r="E54" s="292">
        <f>SUM(F54,J54,N54,R54,V54,Z54)</f>
        <v>1423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1066</v>
      </c>
      <c r="K54" s="292">
        <v>0</v>
      </c>
      <c r="L54" s="292">
        <v>1066</v>
      </c>
      <c r="M54" s="292">
        <v>0</v>
      </c>
      <c r="N54" s="292">
        <f>SUM(O54:Q54)</f>
        <v>85</v>
      </c>
      <c r="O54" s="292">
        <v>0</v>
      </c>
      <c r="P54" s="292">
        <v>85</v>
      </c>
      <c r="Q54" s="292">
        <v>0</v>
      </c>
      <c r="R54" s="292">
        <f>SUM(S54:U54)</f>
        <v>182</v>
      </c>
      <c r="S54" s="292">
        <v>0</v>
      </c>
      <c r="T54" s="292">
        <v>182</v>
      </c>
      <c r="U54" s="292">
        <v>0</v>
      </c>
      <c r="V54" s="292">
        <f>SUM(W54:Y54)</f>
        <v>2</v>
      </c>
      <c r="W54" s="292">
        <v>0</v>
      </c>
      <c r="X54" s="292">
        <v>2</v>
      </c>
      <c r="Y54" s="292">
        <v>0</v>
      </c>
      <c r="Z54" s="292">
        <f>SUM(AA54:AC54)</f>
        <v>88</v>
      </c>
      <c r="AA54" s="292">
        <v>0</v>
      </c>
      <c r="AB54" s="292">
        <v>88</v>
      </c>
      <c r="AC54" s="292">
        <v>0</v>
      </c>
      <c r="AD54" s="292">
        <f>SUM(AE54,AI54,AM54,AQ54,AU54,AY54)</f>
        <v>256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250</v>
      </c>
      <c r="AJ54" s="292">
        <v>0</v>
      </c>
      <c r="AK54" s="292">
        <v>0</v>
      </c>
      <c r="AL54" s="292">
        <v>250</v>
      </c>
      <c r="AM54" s="292">
        <f>SUM(AN54:AP54)</f>
        <v>5</v>
      </c>
      <c r="AN54" s="292">
        <v>0</v>
      </c>
      <c r="AO54" s="292">
        <v>0</v>
      </c>
      <c r="AP54" s="292">
        <v>5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1</v>
      </c>
      <c r="AZ54" s="292">
        <v>0</v>
      </c>
      <c r="BA54" s="292">
        <v>0</v>
      </c>
      <c r="BB54" s="292">
        <v>1</v>
      </c>
      <c r="BC54" s="292">
        <f>SUM(BD54,BK54)</f>
        <v>166</v>
      </c>
      <c r="BD54" s="292">
        <f>SUM(BE54:BJ54)</f>
        <v>67</v>
      </c>
      <c r="BE54" s="292">
        <v>0</v>
      </c>
      <c r="BF54" s="292">
        <v>36</v>
      </c>
      <c r="BG54" s="292">
        <v>9</v>
      </c>
      <c r="BH54" s="292">
        <v>0</v>
      </c>
      <c r="BI54" s="292">
        <v>0</v>
      </c>
      <c r="BJ54" s="292">
        <v>22</v>
      </c>
      <c r="BK54" s="292">
        <f>SUM(BL54:BQ54)</f>
        <v>99</v>
      </c>
      <c r="BL54" s="292">
        <v>0</v>
      </c>
      <c r="BM54" s="292">
        <v>94</v>
      </c>
      <c r="BN54" s="292">
        <v>4</v>
      </c>
      <c r="BO54" s="292">
        <v>0</v>
      </c>
      <c r="BP54" s="292">
        <v>0</v>
      </c>
      <c r="BQ54" s="292">
        <v>1</v>
      </c>
      <c r="BR54" s="292">
        <f>SUM(BY54,CF54)</f>
        <v>1490</v>
      </c>
      <c r="BS54" s="292">
        <f>SUM(BZ54,CG54)</f>
        <v>0</v>
      </c>
      <c r="BT54" s="292">
        <f>SUM(CA54,CH54)</f>
        <v>1102</v>
      </c>
      <c r="BU54" s="292">
        <f>SUM(CB54,CI54)</f>
        <v>94</v>
      </c>
      <c r="BV54" s="292">
        <f>SUM(CC54,CJ54)</f>
        <v>182</v>
      </c>
      <c r="BW54" s="292">
        <f>SUM(CD54,CK54)</f>
        <v>2</v>
      </c>
      <c r="BX54" s="292">
        <f>SUM(CE54,CL54)</f>
        <v>110</v>
      </c>
      <c r="BY54" s="292">
        <f>SUM(BZ54:CE54)</f>
        <v>1423</v>
      </c>
      <c r="BZ54" s="292">
        <f>F54</f>
        <v>0</v>
      </c>
      <c r="CA54" s="292">
        <f>J54</f>
        <v>1066</v>
      </c>
      <c r="CB54" s="292">
        <f>N54</f>
        <v>85</v>
      </c>
      <c r="CC54" s="292">
        <f>R54</f>
        <v>182</v>
      </c>
      <c r="CD54" s="292">
        <f>V54</f>
        <v>2</v>
      </c>
      <c r="CE54" s="292">
        <f>Z54</f>
        <v>88</v>
      </c>
      <c r="CF54" s="292">
        <f>SUM(CG54:CL54)</f>
        <v>67</v>
      </c>
      <c r="CG54" s="292">
        <f>BE54</f>
        <v>0</v>
      </c>
      <c r="CH54" s="292">
        <f>BF54</f>
        <v>36</v>
      </c>
      <c r="CI54" s="292">
        <f>BG54</f>
        <v>9</v>
      </c>
      <c r="CJ54" s="292">
        <f>BH54</f>
        <v>0</v>
      </c>
      <c r="CK54" s="292">
        <f>BI54</f>
        <v>0</v>
      </c>
      <c r="CL54" s="292">
        <f>BJ54</f>
        <v>22</v>
      </c>
      <c r="CM54" s="292">
        <f>SUM(CT54,DA54)</f>
        <v>355</v>
      </c>
      <c r="CN54" s="292">
        <f>SUM(CU54,DB54)</f>
        <v>0</v>
      </c>
      <c r="CO54" s="292">
        <f>SUM(CV54,DC54)</f>
        <v>344</v>
      </c>
      <c r="CP54" s="292">
        <f>SUM(CW54,DD54)</f>
        <v>9</v>
      </c>
      <c r="CQ54" s="292">
        <f>SUM(CX54,DE54)</f>
        <v>0</v>
      </c>
      <c r="CR54" s="292">
        <f>SUM(CY54,DF54)</f>
        <v>0</v>
      </c>
      <c r="CS54" s="292">
        <f>SUM(CZ54,DG54)</f>
        <v>2</v>
      </c>
      <c r="CT54" s="292">
        <f>SUM(CU54:CZ54)</f>
        <v>256</v>
      </c>
      <c r="CU54" s="292">
        <f>AE54</f>
        <v>0</v>
      </c>
      <c r="CV54" s="292">
        <f>AI54</f>
        <v>250</v>
      </c>
      <c r="CW54" s="292">
        <f>AM54</f>
        <v>5</v>
      </c>
      <c r="CX54" s="292">
        <f>AQ54</f>
        <v>0</v>
      </c>
      <c r="CY54" s="292">
        <f>AU54</f>
        <v>0</v>
      </c>
      <c r="CZ54" s="292">
        <f>AY54</f>
        <v>1</v>
      </c>
      <c r="DA54" s="292">
        <f>SUM(DB54:DG54)</f>
        <v>99</v>
      </c>
      <c r="DB54" s="292">
        <f>BL54</f>
        <v>0</v>
      </c>
      <c r="DC54" s="292">
        <f>BM54</f>
        <v>94</v>
      </c>
      <c r="DD54" s="292">
        <f>BN54</f>
        <v>4</v>
      </c>
      <c r="DE54" s="292">
        <f>BO54</f>
        <v>0</v>
      </c>
      <c r="DF54" s="292">
        <f>BP54</f>
        <v>0</v>
      </c>
      <c r="DG54" s="292">
        <f>BQ54</f>
        <v>1</v>
      </c>
      <c r="DH54" s="292">
        <v>6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746</v>
      </c>
      <c r="B55" s="291" t="s">
        <v>856</v>
      </c>
      <c r="C55" s="290" t="s">
        <v>857</v>
      </c>
      <c r="D55" s="292">
        <f>SUM(E55,AD55,BC55)</f>
        <v>3449</v>
      </c>
      <c r="E55" s="292">
        <f>SUM(F55,J55,N55,R55,V55,Z55)</f>
        <v>2880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2297</v>
      </c>
      <c r="K55" s="292">
        <v>0</v>
      </c>
      <c r="L55" s="292">
        <v>2297</v>
      </c>
      <c r="M55" s="292">
        <v>0</v>
      </c>
      <c r="N55" s="292">
        <f>SUM(O55:Q55)</f>
        <v>153</v>
      </c>
      <c r="O55" s="292">
        <v>0</v>
      </c>
      <c r="P55" s="292">
        <v>153</v>
      </c>
      <c r="Q55" s="292">
        <v>0</v>
      </c>
      <c r="R55" s="292">
        <f>SUM(S55:U55)</f>
        <v>269</v>
      </c>
      <c r="S55" s="292">
        <v>0</v>
      </c>
      <c r="T55" s="292">
        <v>269</v>
      </c>
      <c r="U55" s="292">
        <v>0</v>
      </c>
      <c r="V55" s="292">
        <f>SUM(W55:Y55)</f>
        <v>2</v>
      </c>
      <c r="W55" s="292">
        <v>0</v>
      </c>
      <c r="X55" s="292">
        <v>2</v>
      </c>
      <c r="Y55" s="292">
        <v>0</v>
      </c>
      <c r="Z55" s="292">
        <f>SUM(AA55:AC55)</f>
        <v>159</v>
      </c>
      <c r="AA55" s="292">
        <v>0</v>
      </c>
      <c r="AB55" s="292">
        <v>159</v>
      </c>
      <c r="AC55" s="292">
        <v>0</v>
      </c>
      <c r="AD55" s="292">
        <f>SUM(AE55,AI55,AM55,AQ55,AU55,AY55)</f>
        <v>129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111</v>
      </c>
      <c r="AJ55" s="292">
        <v>0</v>
      </c>
      <c r="AK55" s="292">
        <v>0</v>
      </c>
      <c r="AL55" s="292">
        <v>111</v>
      </c>
      <c r="AM55" s="292">
        <f>SUM(AN55:AP55)</f>
        <v>14</v>
      </c>
      <c r="AN55" s="292">
        <v>0</v>
      </c>
      <c r="AO55" s="292">
        <v>0</v>
      </c>
      <c r="AP55" s="292">
        <v>14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4</v>
      </c>
      <c r="AZ55" s="292">
        <v>0</v>
      </c>
      <c r="BA55" s="292">
        <v>0</v>
      </c>
      <c r="BB55" s="292">
        <v>4</v>
      </c>
      <c r="BC55" s="292">
        <f>SUM(BD55,BK55)</f>
        <v>440</v>
      </c>
      <c r="BD55" s="292">
        <f>SUM(BE55:BJ55)</f>
        <v>232</v>
      </c>
      <c r="BE55" s="292">
        <v>0</v>
      </c>
      <c r="BF55" s="292">
        <v>111</v>
      </c>
      <c r="BG55" s="292">
        <v>34</v>
      </c>
      <c r="BH55" s="292">
        <v>0</v>
      </c>
      <c r="BI55" s="292">
        <v>0</v>
      </c>
      <c r="BJ55" s="292">
        <v>87</v>
      </c>
      <c r="BK55" s="292">
        <f>SUM(BL55:BQ55)</f>
        <v>208</v>
      </c>
      <c r="BL55" s="292">
        <v>0</v>
      </c>
      <c r="BM55" s="292">
        <v>183</v>
      </c>
      <c r="BN55" s="292">
        <v>12</v>
      </c>
      <c r="BO55" s="292">
        <v>0</v>
      </c>
      <c r="BP55" s="292">
        <v>0</v>
      </c>
      <c r="BQ55" s="292">
        <v>13</v>
      </c>
      <c r="BR55" s="292">
        <f>SUM(BY55,CF55)</f>
        <v>3112</v>
      </c>
      <c r="BS55" s="292">
        <f>SUM(BZ55,CG55)</f>
        <v>0</v>
      </c>
      <c r="BT55" s="292">
        <f>SUM(CA55,CH55)</f>
        <v>2408</v>
      </c>
      <c r="BU55" s="292">
        <f>SUM(CB55,CI55)</f>
        <v>187</v>
      </c>
      <c r="BV55" s="292">
        <f>SUM(CC55,CJ55)</f>
        <v>269</v>
      </c>
      <c r="BW55" s="292">
        <f>SUM(CD55,CK55)</f>
        <v>2</v>
      </c>
      <c r="BX55" s="292">
        <f>SUM(CE55,CL55)</f>
        <v>246</v>
      </c>
      <c r="BY55" s="292">
        <f>SUM(BZ55:CE55)</f>
        <v>2880</v>
      </c>
      <c r="BZ55" s="292">
        <f>F55</f>
        <v>0</v>
      </c>
      <c r="CA55" s="292">
        <f>J55</f>
        <v>2297</v>
      </c>
      <c r="CB55" s="292">
        <f>N55</f>
        <v>153</v>
      </c>
      <c r="CC55" s="292">
        <f>R55</f>
        <v>269</v>
      </c>
      <c r="CD55" s="292">
        <f>V55</f>
        <v>2</v>
      </c>
      <c r="CE55" s="292">
        <f>Z55</f>
        <v>159</v>
      </c>
      <c r="CF55" s="292">
        <f>SUM(CG55:CL55)</f>
        <v>232</v>
      </c>
      <c r="CG55" s="292">
        <f>BE55</f>
        <v>0</v>
      </c>
      <c r="CH55" s="292">
        <f>BF55</f>
        <v>111</v>
      </c>
      <c r="CI55" s="292">
        <f>BG55</f>
        <v>34</v>
      </c>
      <c r="CJ55" s="292">
        <f>BH55</f>
        <v>0</v>
      </c>
      <c r="CK55" s="292">
        <f>BI55</f>
        <v>0</v>
      </c>
      <c r="CL55" s="292">
        <f>BJ55</f>
        <v>87</v>
      </c>
      <c r="CM55" s="292">
        <f>SUM(CT55,DA55)</f>
        <v>337</v>
      </c>
      <c r="CN55" s="292">
        <f>SUM(CU55,DB55)</f>
        <v>0</v>
      </c>
      <c r="CO55" s="292">
        <f>SUM(CV55,DC55)</f>
        <v>294</v>
      </c>
      <c r="CP55" s="292">
        <f>SUM(CW55,DD55)</f>
        <v>26</v>
      </c>
      <c r="CQ55" s="292">
        <f>SUM(CX55,DE55)</f>
        <v>0</v>
      </c>
      <c r="CR55" s="292">
        <f>SUM(CY55,DF55)</f>
        <v>0</v>
      </c>
      <c r="CS55" s="292">
        <f>SUM(CZ55,DG55)</f>
        <v>17</v>
      </c>
      <c r="CT55" s="292">
        <f>SUM(CU55:CZ55)</f>
        <v>129</v>
      </c>
      <c r="CU55" s="292">
        <f>AE55</f>
        <v>0</v>
      </c>
      <c r="CV55" s="292">
        <f>AI55</f>
        <v>111</v>
      </c>
      <c r="CW55" s="292">
        <f>AM55</f>
        <v>14</v>
      </c>
      <c r="CX55" s="292">
        <f>AQ55</f>
        <v>0</v>
      </c>
      <c r="CY55" s="292">
        <f>AU55</f>
        <v>0</v>
      </c>
      <c r="CZ55" s="292">
        <f>AY55</f>
        <v>4</v>
      </c>
      <c r="DA55" s="292">
        <f>SUM(DB55:DG55)</f>
        <v>208</v>
      </c>
      <c r="DB55" s="292">
        <f>BL55</f>
        <v>0</v>
      </c>
      <c r="DC55" s="292">
        <f>BM55</f>
        <v>183</v>
      </c>
      <c r="DD55" s="292">
        <f>BN55</f>
        <v>12</v>
      </c>
      <c r="DE55" s="292">
        <f>BO55</f>
        <v>0</v>
      </c>
      <c r="DF55" s="292">
        <f>BP55</f>
        <v>0</v>
      </c>
      <c r="DG55" s="292">
        <f>BQ55</f>
        <v>13</v>
      </c>
      <c r="DH55" s="292">
        <v>13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746</v>
      </c>
      <c r="B56" s="291" t="s">
        <v>858</v>
      </c>
      <c r="C56" s="290" t="s">
        <v>859</v>
      </c>
      <c r="D56" s="292">
        <f>SUM(E56,AD56,BC56)</f>
        <v>3509</v>
      </c>
      <c r="E56" s="292">
        <f>SUM(F56,J56,N56,R56,V56,Z56)</f>
        <v>2331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1903</v>
      </c>
      <c r="K56" s="292">
        <v>0</v>
      </c>
      <c r="L56" s="292">
        <v>1903</v>
      </c>
      <c r="M56" s="292">
        <v>0</v>
      </c>
      <c r="N56" s="292">
        <f>SUM(O56:Q56)</f>
        <v>115</v>
      </c>
      <c r="O56" s="292">
        <v>0</v>
      </c>
      <c r="P56" s="292">
        <v>115</v>
      </c>
      <c r="Q56" s="292">
        <v>0</v>
      </c>
      <c r="R56" s="292">
        <f>SUM(S56:U56)</f>
        <v>198</v>
      </c>
      <c r="S56" s="292">
        <v>0</v>
      </c>
      <c r="T56" s="292">
        <v>198</v>
      </c>
      <c r="U56" s="292">
        <v>0</v>
      </c>
      <c r="V56" s="292">
        <f>SUM(W56:Y56)</f>
        <v>4</v>
      </c>
      <c r="W56" s="292">
        <v>0</v>
      </c>
      <c r="X56" s="292">
        <v>4</v>
      </c>
      <c r="Y56" s="292">
        <v>0</v>
      </c>
      <c r="Z56" s="292">
        <f>SUM(AA56:AC56)</f>
        <v>111</v>
      </c>
      <c r="AA56" s="292">
        <v>0</v>
      </c>
      <c r="AB56" s="292">
        <v>111</v>
      </c>
      <c r="AC56" s="292">
        <v>0</v>
      </c>
      <c r="AD56" s="292">
        <f>SUM(AE56,AI56,AM56,AQ56,AU56,AY56)</f>
        <v>627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602</v>
      </c>
      <c r="AJ56" s="292">
        <v>0</v>
      </c>
      <c r="AK56" s="292">
        <v>0</v>
      </c>
      <c r="AL56" s="292">
        <v>602</v>
      </c>
      <c r="AM56" s="292">
        <f>SUM(AN56:AP56)</f>
        <v>19</v>
      </c>
      <c r="AN56" s="292">
        <v>0</v>
      </c>
      <c r="AO56" s="292">
        <v>0</v>
      </c>
      <c r="AP56" s="292">
        <v>19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6</v>
      </c>
      <c r="AZ56" s="292">
        <v>0</v>
      </c>
      <c r="BA56" s="292">
        <v>0</v>
      </c>
      <c r="BB56" s="292">
        <v>6</v>
      </c>
      <c r="BC56" s="292">
        <f>SUM(BD56,BK56)</f>
        <v>551</v>
      </c>
      <c r="BD56" s="292">
        <f>SUM(BE56:BJ56)</f>
        <v>205</v>
      </c>
      <c r="BE56" s="292">
        <v>0</v>
      </c>
      <c r="BF56" s="292">
        <v>97</v>
      </c>
      <c r="BG56" s="292">
        <v>29</v>
      </c>
      <c r="BH56" s="292">
        <v>0</v>
      </c>
      <c r="BI56" s="292">
        <v>0</v>
      </c>
      <c r="BJ56" s="292">
        <v>79</v>
      </c>
      <c r="BK56" s="292">
        <f>SUM(BL56:BQ56)</f>
        <v>346</v>
      </c>
      <c r="BL56" s="292">
        <v>0</v>
      </c>
      <c r="BM56" s="292">
        <v>333</v>
      </c>
      <c r="BN56" s="292">
        <v>5</v>
      </c>
      <c r="BO56" s="292">
        <v>0</v>
      </c>
      <c r="BP56" s="292">
        <v>0</v>
      </c>
      <c r="BQ56" s="292">
        <v>8</v>
      </c>
      <c r="BR56" s="292">
        <f>SUM(BY56,CF56)</f>
        <v>2536</v>
      </c>
      <c r="BS56" s="292">
        <f>SUM(BZ56,CG56)</f>
        <v>0</v>
      </c>
      <c r="BT56" s="292">
        <f>SUM(CA56,CH56)</f>
        <v>2000</v>
      </c>
      <c r="BU56" s="292">
        <f>SUM(CB56,CI56)</f>
        <v>144</v>
      </c>
      <c r="BV56" s="292">
        <f>SUM(CC56,CJ56)</f>
        <v>198</v>
      </c>
      <c r="BW56" s="292">
        <f>SUM(CD56,CK56)</f>
        <v>4</v>
      </c>
      <c r="BX56" s="292">
        <f>SUM(CE56,CL56)</f>
        <v>190</v>
      </c>
      <c r="BY56" s="292">
        <f>SUM(BZ56:CE56)</f>
        <v>2331</v>
      </c>
      <c r="BZ56" s="292">
        <f>F56</f>
        <v>0</v>
      </c>
      <c r="CA56" s="292">
        <f>J56</f>
        <v>1903</v>
      </c>
      <c r="CB56" s="292">
        <f>N56</f>
        <v>115</v>
      </c>
      <c r="CC56" s="292">
        <f>R56</f>
        <v>198</v>
      </c>
      <c r="CD56" s="292">
        <f>V56</f>
        <v>4</v>
      </c>
      <c r="CE56" s="292">
        <f>Z56</f>
        <v>111</v>
      </c>
      <c r="CF56" s="292">
        <f>SUM(CG56:CL56)</f>
        <v>205</v>
      </c>
      <c r="CG56" s="292">
        <f>BE56</f>
        <v>0</v>
      </c>
      <c r="CH56" s="292">
        <f>BF56</f>
        <v>97</v>
      </c>
      <c r="CI56" s="292">
        <f>BG56</f>
        <v>29</v>
      </c>
      <c r="CJ56" s="292">
        <f>BH56</f>
        <v>0</v>
      </c>
      <c r="CK56" s="292">
        <f>BI56</f>
        <v>0</v>
      </c>
      <c r="CL56" s="292">
        <f>BJ56</f>
        <v>79</v>
      </c>
      <c r="CM56" s="292">
        <f>SUM(CT56,DA56)</f>
        <v>973</v>
      </c>
      <c r="CN56" s="292">
        <f>SUM(CU56,DB56)</f>
        <v>0</v>
      </c>
      <c r="CO56" s="292">
        <f>SUM(CV56,DC56)</f>
        <v>935</v>
      </c>
      <c r="CP56" s="292">
        <f>SUM(CW56,DD56)</f>
        <v>24</v>
      </c>
      <c r="CQ56" s="292">
        <f>SUM(CX56,DE56)</f>
        <v>0</v>
      </c>
      <c r="CR56" s="292">
        <f>SUM(CY56,DF56)</f>
        <v>0</v>
      </c>
      <c r="CS56" s="292">
        <f>SUM(CZ56,DG56)</f>
        <v>14</v>
      </c>
      <c r="CT56" s="292">
        <f>SUM(CU56:CZ56)</f>
        <v>627</v>
      </c>
      <c r="CU56" s="292">
        <f>AE56</f>
        <v>0</v>
      </c>
      <c r="CV56" s="292">
        <f>AI56</f>
        <v>602</v>
      </c>
      <c r="CW56" s="292">
        <f>AM56</f>
        <v>19</v>
      </c>
      <c r="CX56" s="292">
        <f>AQ56</f>
        <v>0</v>
      </c>
      <c r="CY56" s="292">
        <f>AU56</f>
        <v>0</v>
      </c>
      <c r="CZ56" s="292">
        <f>AY56</f>
        <v>6</v>
      </c>
      <c r="DA56" s="292">
        <f>SUM(DB56:DG56)</f>
        <v>346</v>
      </c>
      <c r="DB56" s="292">
        <f>BL56</f>
        <v>0</v>
      </c>
      <c r="DC56" s="292">
        <f>BM56</f>
        <v>333</v>
      </c>
      <c r="DD56" s="292">
        <f>BN56</f>
        <v>5</v>
      </c>
      <c r="DE56" s="292">
        <f>BO56</f>
        <v>0</v>
      </c>
      <c r="DF56" s="292">
        <f>BP56</f>
        <v>0</v>
      </c>
      <c r="DG56" s="292">
        <f>BQ56</f>
        <v>8</v>
      </c>
      <c r="DH56" s="292">
        <v>11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746</v>
      </c>
      <c r="B57" s="291" t="s">
        <v>860</v>
      </c>
      <c r="C57" s="290" t="s">
        <v>861</v>
      </c>
      <c r="D57" s="292">
        <f>SUM(E57,AD57,BC57)</f>
        <v>2458</v>
      </c>
      <c r="E57" s="292">
        <f>SUM(F57,J57,N57,R57,V57,Z57)</f>
        <v>1281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945</v>
      </c>
      <c r="K57" s="292">
        <v>0</v>
      </c>
      <c r="L57" s="292">
        <v>945</v>
      </c>
      <c r="M57" s="292">
        <v>0</v>
      </c>
      <c r="N57" s="292">
        <f>SUM(O57:Q57)</f>
        <v>89</v>
      </c>
      <c r="O57" s="292">
        <v>0</v>
      </c>
      <c r="P57" s="292">
        <v>89</v>
      </c>
      <c r="Q57" s="292">
        <v>0</v>
      </c>
      <c r="R57" s="292">
        <f>SUM(S57:U57)</f>
        <v>175</v>
      </c>
      <c r="S57" s="292">
        <v>0</v>
      </c>
      <c r="T57" s="292">
        <v>175</v>
      </c>
      <c r="U57" s="292">
        <v>0</v>
      </c>
      <c r="V57" s="292">
        <f>SUM(W57:Y57)</f>
        <v>2</v>
      </c>
      <c r="W57" s="292">
        <v>0</v>
      </c>
      <c r="X57" s="292">
        <v>2</v>
      </c>
      <c r="Y57" s="292">
        <v>0</v>
      </c>
      <c r="Z57" s="292">
        <f>SUM(AA57:AC57)</f>
        <v>70</v>
      </c>
      <c r="AA57" s="292">
        <v>0</v>
      </c>
      <c r="AB57" s="292">
        <v>70</v>
      </c>
      <c r="AC57" s="292">
        <v>0</v>
      </c>
      <c r="AD57" s="292">
        <f>SUM(AE57,AI57,AM57,AQ57,AU57,AY57)</f>
        <v>801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794</v>
      </c>
      <c r="AJ57" s="292">
        <v>0</v>
      </c>
      <c r="AK57" s="292">
        <v>0</v>
      </c>
      <c r="AL57" s="292">
        <v>794</v>
      </c>
      <c r="AM57" s="292">
        <f>SUM(AN57:AP57)</f>
        <v>6</v>
      </c>
      <c r="AN57" s="292">
        <v>0</v>
      </c>
      <c r="AO57" s="292">
        <v>0</v>
      </c>
      <c r="AP57" s="292">
        <v>6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1</v>
      </c>
      <c r="AZ57" s="292">
        <v>0</v>
      </c>
      <c r="BA57" s="292">
        <v>0</v>
      </c>
      <c r="BB57" s="292">
        <v>1</v>
      </c>
      <c r="BC57" s="292">
        <f>SUM(BD57,BK57)</f>
        <v>376</v>
      </c>
      <c r="BD57" s="292">
        <f>SUM(BE57:BJ57)</f>
        <v>89</v>
      </c>
      <c r="BE57" s="292">
        <v>0</v>
      </c>
      <c r="BF57" s="292">
        <v>46</v>
      </c>
      <c r="BG57" s="292">
        <v>11</v>
      </c>
      <c r="BH57" s="292">
        <v>0</v>
      </c>
      <c r="BI57" s="292">
        <v>0</v>
      </c>
      <c r="BJ57" s="292">
        <v>32</v>
      </c>
      <c r="BK57" s="292">
        <f>SUM(BL57:BQ57)</f>
        <v>287</v>
      </c>
      <c r="BL57" s="292">
        <v>0</v>
      </c>
      <c r="BM57" s="292">
        <v>277</v>
      </c>
      <c r="BN57" s="292">
        <v>4</v>
      </c>
      <c r="BO57" s="292">
        <v>0</v>
      </c>
      <c r="BP57" s="292">
        <v>0</v>
      </c>
      <c r="BQ57" s="292">
        <v>6</v>
      </c>
      <c r="BR57" s="292">
        <f>SUM(BY57,CF57)</f>
        <v>1370</v>
      </c>
      <c r="BS57" s="292">
        <f>SUM(BZ57,CG57)</f>
        <v>0</v>
      </c>
      <c r="BT57" s="292">
        <f>SUM(CA57,CH57)</f>
        <v>991</v>
      </c>
      <c r="BU57" s="292">
        <f>SUM(CB57,CI57)</f>
        <v>100</v>
      </c>
      <c r="BV57" s="292">
        <f>SUM(CC57,CJ57)</f>
        <v>175</v>
      </c>
      <c r="BW57" s="292">
        <f>SUM(CD57,CK57)</f>
        <v>2</v>
      </c>
      <c r="BX57" s="292">
        <f>SUM(CE57,CL57)</f>
        <v>102</v>
      </c>
      <c r="BY57" s="292">
        <f>SUM(BZ57:CE57)</f>
        <v>1281</v>
      </c>
      <c r="BZ57" s="292">
        <f>F57</f>
        <v>0</v>
      </c>
      <c r="CA57" s="292">
        <f>J57</f>
        <v>945</v>
      </c>
      <c r="CB57" s="292">
        <f>N57</f>
        <v>89</v>
      </c>
      <c r="CC57" s="292">
        <f>R57</f>
        <v>175</v>
      </c>
      <c r="CD57" s="292">
        <f>V57</f>
        <v>2</v>
      </c>
      <c r="CE57" s="292">
        <f>Z57</f>
        <v>70</v>
      </c>
      <c r="CF57" s="292">
        <f>SUM(CG57:CL57)</f>
        <v>89</v>
      </c>
      <c r="CG57" s="292">
        <f>BE57</f>
        <v>0</v>
      </c>
      <c r="CH57" s="292">
        <f>BF57</f>
        <v>46</v>
      </c>
      <c r="CI57" s="292">
        <f>BG57</f>
        <v>11</v>
      </c>
      <c r="CJ57" s="292">
        <f>BH57</f>
        <v>0</v>
      </c>
      <c r="CK57" s="292">
        <f>BI57</f>
        <v>0</v>
      </c>
      <c r="CL57" s="292">
        <f>BJ57</f>
        <v>32</v>
      </c>
      <c r="CM57" s="292">
        <f>SUM(CT57,DA57)</f>
        <v>1088</v>
      </c>
      <c r="CN57" s="292">
        <f>SUM(CU57,DB57)</f>
        <v>0</v>
      </c>
      <c r="CO57" s="292">
        <f>SUM(CV57,DC57)</f>
        <v>1071</v>
      </c>
      <c r="CP57" s="292">
        <f>SUM(CW57,DD57)</f>
        <v>10</v>
      </c>
      <c r="CQ57" s="292">
        <f>SUM(CX57,DE57)</f>
        <v>0</v>
      </c>
      <c r="CR57" s="292">
        <f>SUM(CY57,DF57)</f>
        <v>0</v>
      </c>
      <c r="CS57" s="292">
        <f>SUM(CZ57,DG57)</f>
        <v>7</v>
      </c>
      <c r="CT57" s="292">
        <f>SUM(CU57:CZ57)</f>
        <v>801</v>
      </c>
      <c r="CU57" s="292">
        <f>AE57</f>
        <v>0</v>
      </c>
      <c r="CV57" s="292">
        <f>AI57</f>
        <v>794</v>
      </c>
      <c r="CW57" s="292">
        <f>AM57</f>
        <v>6</v>
      </c>
      <c r="CX57" s="292">
        <f>AQ57</f>
        <v>0</v>
      </c>
      <c r="CY57" s="292">
        <f>AU57</f>
        <v>0</v>
      </c>
      <c r="CZ57" s="292">
        <f>AY57</f>
        <v>1</v>
      </c>
      <c r="DA57" s="292">
        <f>SUM(DB57:DG57)</f>
        <v>287</v>
      </c>
      <c r="DB57" s="292">
        <f>BL57</f>
        <v>0</v>
      </c>
      <c r="DC57" s="292">
        <f>BM57</f>
        <v>277</v>
      </c>
      <c r="DD57" s="292">
        <f>BN57</f>
        <v>4</v>
      </c>
      <c r="DE57" s="292">
        <f>BO57</f>
        <v>0</v>
      </c>
      <c r="DF57" s="292">
        <f>BP57</f>
        <v>0</v>
      </c>
      <c r="DG57" s="292">
        <f>BQ57</f>
        <v>6</v>
      </c>
      <c r="DH57" s="292">
        <v>7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746</v>
      </c>
      <c r="B58" s="291" t="s">
        <v>862</v>
      </c>
      <c r="C58" s="290" t="s">
        <v>863</v>
      </c>
      <c r="D58" s="292">
        <f>SUM(E58,AD58,BC58)</f>
        <v>2097</v>
      </c>
      <c r="E58" s="292">
        <f>SUM(F58,J58,N58,R58,V58,Z58)</f>
        <v>1651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1182</v>
      </c>
      <c r="K58" s="292">
        <v>0</v>
      </c>
      <c r="L58" s="292">
        <v>1182</v>
      </c>
      <c r="M58" s="292">
        <v>0</v>
      </c>
      <c r="N58" s="292">
        <f>SUM(O58:Q58)</f>
        <v>107</v>
      </c>
      <c r="O58" s="292">
        <v>0</v>
      </c>
      <c r="P58" s="292">
        <v>107</v>
      </c>
      <c r="Q58" s="292">
        <v>0</v>
      </c>
      <c r="R58" s="292">
        <f>SUM(S58:U58)</f>
        <v>263</v>
      </c>
      <c r="S58" s="292">
        <v>0</v>
      </c>
      <c r="T58" s="292">
        <v>263</v>
      </c>
      <c r="U58" s="292">
        <v>0</v>
      </c>
      <c r="V58" s="292">
        <f>SUM(W58:Y58)</f>
        <v>3</v>
      </c>
      <c r="W58" s="292">
        <v>0</v>
      </c>
      <c r="X58" s="292">
        <v>3</v>
      </c>
      <c r="Y58" s="292">
        <v>0</v>
      </c>
      <c r="Z58" s="292">
        <f>SUM(AA58:AC58)</f>
        <v>96</v>
      </c>
      <c r="AA58" s="292">
        <v>0</v>
      </c>
      <c r="AB58" s="292">
        <v>96</v>
      </c>
      <c r="AC58" s="292">
        <v>0</v>
      </c>
      <c r="AD58" s="292">
        <f>SUM(AE58,AI58,AM58,AQ58,AU58,AY58)</f>
        <v>128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103</v>
      </c>
      <c r="AJ58" s="292">
        <v>0</v>
      </c>
      <c r="AK58" s="292">
        <v>0</v>
      </c>
      <c r="AL58" s="292">
        <v>103</v>
      </c>
      <c r="AM58" s="292">
        <f>SUM(AN58:AP58)</f>
        <v>17</v>
      </c>
      <c r="AN58" s="292">
        <v>0</v>
      </c>
      <c r="AO58" s="292">
        <v>0</v>
      </c>
      <c r="AP58" s="292">
        <v>17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8</v>
      </c>
      <c r="AZ58" s="292">
        <v>0</v>
      </c>
      <c r="BA58" s="292">
        <v>0</v>
      </c>
      <c r="BB58" s="292">
        <v>8</v>
      </c>
      <c r="BC58" s="292">
        <f>SUM(BD58,BK58)</f>
        <v>318</v>
      </c>
      <c r="BD58" s="292">
        <f>SUM(BE58:BJ58)</f>
        <v>126</v>
      </c>
      <c r="BE58" s="292">
        <v>0</v>
      </c>
      <c r="BF58" s="292">
        <v>57</v>
      </c>
      <c r="BG58" s="292">
        <v>13</v>
      </c>
      <c r="BH58" s="292">
        <v>0</v>
      </c>
      <c r="BI58" s="292">
        <v>0</v>
      </c>
      <c r="BJ58" s="292">
        <v>56</v>
      </c>
      <c r="BK58" s="292">
        <f>SUM(BL58:BQ58)</f>
        <v>192</v>
      </c>
      <c r="BL58" s="292">
        <v>0</v>
      </c>
      <c r="BM58" s="292">
        <v>164</v>
      </c>
      <c r="BN58" s="292">
        <v>7</v>
      </c>
      <c r="BO58" s="292">
        <v>0</v>
      </c>
      <c r="BP58" s="292">
        <v>0</v>
      </c>
      <c r="BQ58" s="292">
        <v>21</v>
      </c>
      <c r="BR58" s="292">
        <f>SUM(BY58,CF58)</f>
        <v>1777</v>
      </c>
      <c r="BS58" s="292">
        <f>SUM(BZ58,CG58)</f>
        <v>0</v>
      </c>
      <c r="BT58" s="292">
        <f>SUM(CA58,CH58)</f>
        <v>1239</v>
      </c>
      <c r="BU58" s="292">
        <f>SUM(CB58,CI58)</f>
        <v>120</v>
      </c>
      <c r="BV58" s="292">
        <f>SUM(CC58,CJ58)</f>
        <v>263</v>
      </c>
      <c r="BW58" s="292">
        <f>SUM(CD58,CK58)</f>
        <v>3</v>
      </c>
      <c r="BX58" s="292">
        <f>SUM(CE58,CL58)</f>
        <v>152</v>
      </c>
      <c r="BY58" s="292">
        <f>SUM(BZ58:CE58)</f>
        <v>1651</v>
      </c>
      <c r="BZ58" s="292">
        <f>F58</f>
        <v>0</v>
      </c>
      <c r="CA58" s="292">
        <f>J58</f>
        <v>1182</v>
      </c>
      <c r="CB58" s="292">
        <f>N58</f>
        <v>107</v>
      </c>
      <c r="CC58" s="292">
        <f>R58</f>
        <v>263</v>
      </c>
      <c r="CD58" s="292">
        <f>V58</f>
        <v>3</v>
      </c>
      <c r="CE58" s="292">
        <f>Z58</f>
        <v>96</v>
      </c>
      <c r="CF58" s="292">
        <f>SUM(CG58:CL58)</f>
        <v>126</v>
      </c>
      <c r="CG58" s="292">
        <f>BE58</f>
        <v>0</v>
      </c>
      <c r="CH58" s="292">
        <f>BF58</f>
        <v>57</v>
      </c>
      <c r="CI58" s="292">
        <f>BG58</f>
        <v>13</v>
      </c>
      <c r="CJ58" s="292">
        <f>BH58</f>
        <v>0</v>
      </c>
      <c r="CK58" s="292">
        <f>BI58</f>
        <v>0</v>
      </c>
      <c r="CL58" s="292">
        <f>BJ58</f>
        <v>56</v>
      </c>
      <c r="CM58" s="292">
        <f>SUM(CT58,DA58)</f>
        <v>320</v>
      </c>
      <c r="CN58" s="292">
        <f>SUM(CU58,DB58)</f>
        <v>0</v>
      </c>
      <c r="CO58" s="292">
        <f>SUM(CV58,DC58)</f>
        <v>267</v>
      </c>
      <c r="CP58" s="292">
        <f>SUM(CW58,DD58)</f>
        <v>24</v>
      </c>
      <c r="CQ58" s="292">
        <f>SUM(CX58,DE58)</f>
        <v>0</v>
      </c>
      <c r="CR58" s="292">
        <f>SUM(CY58,DF58)</f>
        <v>0</v>
      </c>
      <c r="CS58" s="292">
        <f>SUM(CZ58,DG58)</f>
        <v>29</v>
      </c>
      <c r="CT58" s="292">
        <f>SUM(CU58:CZ58)</f>
        <v>128</v>
      </c>
      <c r="CU58" s="292">
        <f>AE58</f>
        <v>0</v>
      </c>
      <c r="CV58" s="292">
        <f>AI58</f>
        <v>103</v>
      </c>
      <c r="CW58" s="292">
        <f>AM58</f>
        <v>17</v>
      </c>
      <c r="CX58" s="292">
        <f>AQ58</f>
        <v>0</v>
      </c>
      <c r="CY58" s="292">
        <f>AU58</f>
        <v>0</v>
      </c>
      <c r="CZ58" s="292">
        <f>AY58</f>
        <v>8</v>
      </c>
      <c r="DA58" s="292">
        <f>SUM(DB58:DG58)</f>
        <v>192</v>
      </c>
      <c r="DB58" s="292">
        <f>BL58</f>
        <v>0</v>
      </c>
      <c r="DC58" s="292">
        <f>BM58</f>
        <v>164</v>
      </c>
      <c r="DD58" s="292">
        <f>BN58</f>
        <v>7</v>
      </c>
      <c r="DE58" s="292">
        <f>BO58</f>
        <v>0</v>
      </c>
      <c r="DF58" s="292">
        <f>BP58</f>
        <v>0</v>
      </c>
      <c r="DG58" s="292">
        <f>BQ58</f>
        <v>21</v>
      </c>
      <c r="DH58" s="292">
        <v>7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746</v>
      </c>
      <c r="B59" s="291" t="s">
        <v>864</v>
      </c>
      <c r="C59" s="290" t="s">
        <v>865</v>
      </c>
      <c r="D59" s="292">
        <f>SUM(E59,AD59,BC59)</f>
        <v>2939</v>
      </c>
      <c r="E59" s="292">
        <f>SUM(F59,J59,N59,R59,V59,Z59)</f>
        <v>1810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1245</v>
      </c>
      <c r="K59" s="292">
        <v>0</v>
      </c>
      <c r="L59" s="292">
        <v>1245</v>
      </c>
      <c r="M59" s="292">
        <v>0</v>
      </c>
      <c r="N59" s="292">
        <f>SUM(O59:Q59)</f>
        <v>165</v>
      </c>
      <c r="O59" s="292">
        <v>0</v>
      </c>
      <c r="P59" s="292">
        <v>165</v>
      </c>
      <c r="Q59" s="292">
        <v>0</v>
      </c>
      <c r="R59" s="292">
        <f>SUM(S59:U59)</f>
        <v>400</v>
      </c>
      <c r="S59" s="292">
        <v>0</v>
      </c>
      <c r="T59" s="292">
        <v>400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682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682</v>
      </c>
      <c r="AJ59" s="292">
        <v>0</v>
      </c>
      <c r="AK59" s="292">
        <v>0</v>
      </c>
      <c r="AL59" s="292">
        <v>682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447</v>
      </c>
      <c r="BD59" s="292">
        <f>SUM(BE59:BJ59)</f>
        <v>151</v>
      </c>
      <c r="BE59" s="292">
        <v>0</v>
      </c>
      <c r="BF59" s="292">
        <v>40</v>
      </c>
      <c r="BG59" s="292">
        <v>73</v>
      </c>
      <c r="BH59" s="292">
        <v>38</v>
      </c>
      <c r="BI59" s="292">
        <v>0</v>
      </c>
      <c r="BJ59" s="292">
        <v>0</v>
      </c>
      <c r="BK59" s="292">
        <f>SUM(BL59:BQ59)</f>
        <v>296</v>
      </c>
      <c r="BL59" s="292">
        <v>0</v>
      </c>
      <c r="BM59" s="292">
        <v>216</v>
      </c>
      <c r="BN59" s="292">
        <v>67</v>
      </c>
      <c r="BO59" s="292">
        <v>13</v>
      </c>
      <c r="BP59" s="292">
        <v>0</v>
      </c>
      <c r="BQ59" s="292">
        <v>0</v>
      </c>
      <c r="BR59" s="292">
        <f>SUM(BY59,CF59)</f>
        <v>1961</v>
      </c>
      <c r="BS59" s="292">
        <f>SUM(BZ59,CG59)</f>
        <v>0</v>
      </c>
      <c r="BT59" s="292">
        <f>SUM(CA59,CH59)</f>
        <v>1285</v>
      </c>
      <c r="BU59" s="292">
        <f>SUM(CB59,CI59)</f>
        <v>238</v>
      </c>
      <c r="BV59" s="292">
        <f>SUM(CC59,CJ59)</f>
        <v>438</v>
      </c>
      <c r="BW59" s="292">
        <f>SUM(CD59,CK59)</f>
        <v>0</v>
      </c>
      <c r="BX59" s="292">
        <f>SUM(CE59,CL59)</f>
        <v>0</v>
      </c>
      <c r="BY59" s="292">
        <f>SUM(BZ59:CE59)</f>
        <v>1810</v>
      </c>
      <c r="BZ59" s="292">
        <f>F59</f>
        <v>0</v>
      </c>
      <c r="CA59" s="292">
        <f>J59</f>
        <v>1245</v>
      </c>
      <c r="CB59" s="292">
        <f>N59</f>
        <v>165</v>
      </c>
      <c r="CC59" s="292">
        <f>R59</f>
        <v>400</v>
      </c>
      <c r="CD59" s="292">
        <f>V59</f>
        <v>0</v>
      </c>
      <c r="CE59" s="292">
        <f>Z59</f>
        <v>0</v>
      </c>
      <c r="CF59" s="292">
        <f>SUM(CG59:CL59)</f>
        <v>151</v>
      </c>
      <c r="CG59" s="292">
        <f>BE59</f>
        <v>0</v>
      </c>
      <c r="CH59" s="292">
        <f>BF59</f>
        <v>40</v>
      </c>
      <c r="CI59" s="292">
        <f>BG59</f>
        <v>73</v>
      </c>
      <c r="CJ59" s="292">
        <f>BH59</f>
        <v>38</v>
      </c>
      <c r="CK59" s="292">
        <f>BI59</f>
        <v>0</v>
      </c>
      <c r="CL59" s="292">
        <f>BJ59</f>
        <v>0</v>
      </c>
      <c r="CM59" s="292">
        <f>SUM(CT59,DA59)</f>
        <v>978</v>
      </c>
      <c r="CN59" s="292">
        <f>SUM(CU59,DB59)</f>
        <v>0</v>
      </c>
      <c r="CO59" s="292">
        <f>SUM(CV59,DC59)</f>
        <v>898</v>
      </c>
      <c r="CP59" s="292">
        <f>SUM(CW59,DD59)</f>
        <v>67</v>
      </c>
      <c r="CQ59" s="292">
        <f>SUM(CX59,DE59)</f>
        <v>13</v>
      </c>
      <c r="CR59" s="292">
        <f>SUM(CY59,DF59)</f>
        <v>0</v>
      </c>
      <c r="CS59" s="292">
        <f>SUM(CZ59,DG59)</f>
        <v>0</v>
      </c>
      <c r="CT59" s="292">
        <f>SUM(CU59:CZ59)</f>
        <v>682</v>
      </c>
      <c r="CU59" s="292">
        <f>AE59</f>
        <v>0</v>
      </c>
      <c r="CV59" s="292">
        <f>AI59</f>
        <v>682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296</v>
      </c>
      <c r="DB59" s="292">
        <f>BL59</f>
        <v>0</v>
      </c>
      <c r="DC59" s="292">
        <f>BM59</f>
        <v>216</v>
      </c>
      <c r="DD59" s="292">
        <f>BN59</f>
        <v>67</v>
      </c>
      <c r="DE59" s="292">
        <f>BO59</f>
        <v>13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746</v>
      </c>
      <c r="B60" s="291" t="s">
        <v>866</v>
      </c>
      <c r="C60" s="290" t="s">
        <v>867</v>
      </c>
      <c r="D60" s="292">
        <f>SUM(E60,AD60,BC60)</f>
        <v>3062</v>
      </c>
      <c r="E60" s="292">
        <f>SUM(F60,J60,N60,R60,V60,Z60)</f>
        <v>2202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1704</v>
      </c>
      <c r="K60" s="292">
        <v>855</v>
      </c>
      <c r="L60" s="292">
        <v>849</v>
      </c>
      <c r="M60" s="292">
        <v>0</v>
      </c>
      <c r="N60" s="292">
        <f>SUM(O60:Q60)</f>
        <v>0</v>
      </c>
      <c r="O60" s="292">
        <v>0</v>
      </c>
      <c r="P60" s="292">
        <v>0</v>
      </c>
      <c r="Q60" s="292">
        <v>0</v>
      </c>
      <c r="R60" s="292">
        <f>SUM(S60:U60)</f>
        <v>493</v>
      </c>
      <c r="S60" s="292">
        <v>148</v>
      </c>
      <c r="T60" s="292">
        <v>345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5</v>
      </c>
      <c r="AA60" s="292">
        <v>5</v>
      </c>
      <c r="AB60" s="292">
        <v>0</v>
      </c>
      <c r="AC60" s="292">
        <v>0</v>
      </c>
      <c r="AD60" s="292">
        <f>SUM(AE60,AI60,AM60,AQ60,AU60,AY60)</f>
        <v>358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341</v>
      </c>
      <c r="AJ60" s="292">
        <v>0</v>
      </c>
      <c r="AK60" s="292">
        <v>0</v>
      </c>
      <c r="AL60" s="292">
        <v>341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17</v>
      </c>
      <c r="AR60" s="292">
        <v>0</v>
      </c>
      <c r="AS60" s="292">
        <v>0</v>
      </c>
      <c r="AT60" s="292">
        <v>17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502</v>
      </c>
      <c r="BD60" s="292">
        <f>SUM(BE60:BJ60)</f>
        <v>299</v>
      </c>
      <c r="BE60" s="292">
        <v>0</v>
      </c>
      <c r="BF60" s="292">
        <v>260</v>
      </c>
      <c r="BG60" s="292">
        <v>0</v>
      </c>
      <c r="BH60" s="292">
        <v>10</v>
      </c>
      <c r="BI60" s="292">
        <v>0</v>
      </c>
      <c r="BJ60" s="292">
        <v>29</v>
      </c>
      <c r="BK60" s="292">
        <f>SUM(BL60:BQ60)</f>
        <v>203</v>
      </c>
      <c r="BL60" s="292">
        <v>0</v>
      </c>
      <c r="BM60" s="292">
        <v>175</v>
      </c>
      <c r="BN60" s="292">
        <v>0</v>
      </c>
      <c r="BO60" s="292">
        <v>28</v>
      </c>
      <c r="BP60" s="292">
        <v>0</v>
      </c>
      <c r="BQ60" s="292">
        <v>0</v>
      </c>
      <c r="BR60" s="292">
        <f>SUM(BY60,CF60)</f>
        <v>2501</v>
      </c>
      <c r="BS60" s="292">
        <f>SUM(BZ60,CG60)</f>
        <v>0</v>
      </c>
      <c r="BT60" s="292">
        <f>SUM(CA60,CH60)</f>
        <v>1964</v>
      </c>
      <c r="BU60" s="292">
        <f>SUM(CB60,CI60)</f>
        <v>0</v>
      </c>
      <c r="BV60" s="292">
        <f>SUM(CC60,CJ60)</f>
        <v>503</v>
      </c>
      <c r="BW60" s="292">
        <f>SUM(CD60,CK60)</f>
        <v>0</v>
      </c>
      <c r="BX60" s="292">
        <f>SUM(CE60,CL60)</f>
        <v>34</v>
      </c>
      <c r="BY60" s="292">
        <f>SUM(BZ60:CE60)</f>
        <v>2202</v>
      </c>
      <c r="BZ60" s="292">
        <f>F60</f>
        <v>0</v>
      </c>
      <c r="CA60" s="292">
        <f>J60</f>
        <v>1704</v>
      </c>
      <c r="CB60" s="292">
        <f>N60</f>
        <v>0</v>
      </c>
      <c r="CC60" s="292">
        <f>R60</f>
        <v>493</v>
      </c>
      <c r="CD60" s="292">
        <f>V60</f>
        <v>0</v>
      </c>
      <c r="CE60" s="292">
        <f>Z60</f>
        <v>5</v>
      </c>
      <c r="CF60" s="292">
        <f>SUM(CG60:CL60)</f>
        <v>299</v>
      </c>
      <c r="CG60" s="292">
        <f>BE60</f>
        <v>0</v>
      </c>
      <c r="CH60" s="292">
        <f>BF60</f>
        <v>260</v>
      </c>
      <c r="CI60" s="292">
        <f>BG60</f>
        <v>0</v>
      </c>
      <c r="CJ60" s="292">
        <f>BH60</f>
        <v>10</v>
      </c>
      <c r="CK60" s="292">
        <f>BI60</f>
        <v>0</v>
      </c>
      <c r="CL60" s="292">
        <f>BJ60</f>
        <v>29</v>
      </c>
      <c r="CM60" s="292">
        <f>SUM(CT60,DA60)</f>
        <v>561</v>
      </c>
      <c r="CN60" s="292">
        <f>SUM(CU60,DB60)</f>
        <v>0</v>
      </c>
      <c r="CO60" s="292">
        <f>SUM(CV60,DC60)</f>
        <v>516</v>
      </c>
      <c r="CP60" s="292">
        <f>SUM(CW60,DD60)</f>
        <v>0</v>
      </c>
      <c r="CQ60" s="292">
        <f>SUM(CX60,DE60)</f>
        <v>45</v>
      </c>
      <c r="CR60" s="292">
        <f>SUM(CY60,DF60)</f>
        <v>0</v>
      </c>
      <c r="CS60" s="292">
        <f>SUM(CZ60,DG60)</f>
        <v>0</v>
      </c>
      <c r="CT60" s="292">
        <f>SUM(CU60:CZ60)</f>
        <v>358</v>
      </c>
      <c r="CU60" s="292">
        <f>AE60</f>
        <v>0</v>
      </c>
      <c r="CV60" s="292">
        <f>AI60</f>
        <v>341</v>
      </c>
      <c r="CW60" s="292">
        <f>AM60</f>
        <v>0</v>
      </c>
      <c r="CX60" s="292">
        <f>AQ60</f>
        <v>17</v>
      </c>
      <c r="CY60" s="292">
        <f>AU60</f>
        <v>0</v>
      </c>
      <c r="CZ60" s="292">
        <f>AY60</f>
        <v>0</v>
      </c>
      <c r="DA60" s="292">
        <f>SUM(DB60:DG60)</f>
        <v>203</v>
      </c>
      <c r="DB60" s="292">
        <f>BL60</f>
        <v>0</v>
      </c>
      <c r="DC60" s="292">
        <f>BM60</f>
        <v>175</v>
      </c>
      <c r="DD60" s="292">
        <f>BN60</f>
        <v>0</v>
      </c>
      <c r="DE60" s="292">
        <f>BO60</f>
        <v>28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1</v>
      </c>
      <c r="DJ60" s="292">
        <v>0</v>
      </c>
      <c r="DK60" s="292">
        <v>0</v>
      </c>
      <c r="DL60" s="292">
        <v>0</v>
      </c>
      <c r="DM60" s="292">
        <v>1</v>
      </c>
    </row>
    <row r="61" spans="1:117" s="224" customFormat="1" ht="13.5" customHeight="1">
      <c r="A61" s="290" t="s">
        <v>746</v>
      </c>
      <c r="B61" s="291" t="s">
        <v>868</v>
      </c>
      <c r="C61" s="290" t="s">
        <v>869</v>
      </c>
      <c r="D61" s="292">
        <f>SUM(E61,AD61,BC61)</f>
        <v>3957</v>
      </c>
      <c r="E61" s="292">
        <f>SUM(F61,J61,N61,R61,V61,Z61)</f>
        <v>2758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2107</v>
      </c>
      <c r="K61" s="292">
        <v>1841</v>
      </c>
      <c r="L61" s="292">
        <v>0</v>
      </c>
      <c r="M61" s="292">
        <v>266</v>
      </c>
      <c r="N61" s="292">
        <f>SUM(O61:Q61)</f>
        <v>49</v>
      </c>
      <c r="O61" s="292">
        <v>49</v>
      </c>
      <c r="P61" s="292">
        <v>0</v>
      </c>
      <c r="Q61" s="292">
        <v>0</v>
      </c>
      <c r="R61" s="292">
        <f>SUM(S61:U61)</f>
        <v>588</v>
      </c>
      <c r="S61" s="292">
        <v>78</v>
      </c>
      <c r="T61" s="292">
        <v>510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14</v>
      </c>
      <c r="AA61" s="292">
        <v>14</v>
      </c>
      <c r="AB61" s="292">
        <v>0</v>
      </c>
      <c r="AC61" s="292">
        <v>0</v>
      </c>
      <c r="AD61" s="292">
        <f>SUM(AE61,AI61,AM61,AQ61,AU61,AY61)</f>
        <v>266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266</v>
      </c>
      <c r="AJ61" s="292">
        <v>0</v>
      </c>
      <c r="AK61" s="292">
        <v>0</v>
      </c>
      <c r="AL61" s="292">
        <v>266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933</v>
      </c>
      <c r="BD61" s="292">
        <f>SUM(BE61:BJ61)</f>
        <v>933</v>
      </c>
      <c r="BE61" s="292">
        <v>0</v>
      </c>
      <c r="BF61" s="292">
        <v>579</v>
      </c>
      <c r="BG61" s="292">
        <v>0</v>
      </c>
      <c r="BH61" s="292">
        <v>33</v>
      </c>
      <c r="BI61" s="292">
        <v>0</v>
      </c>
      <c r="BJ61" s="292">
        <v>321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3691</v>
      </c>
      <c r="BS61" s="292">
        <f>SUM(BZ61,CG61)</f>
        <v>0</v>
      </c>
      <c r="BT61" s="292">
        <f>SUM(CA61,CH61)</f>
        <v>2686</v>
      </c>
      <c r="BU61" s="292">
        <f>SUM(CB61,CI61)</f>
        <v>49</v>
      </c>
      <c r="BV61" s="292">
        <f>SUM(CC61,CJ61)</f>
        <v>621</v>
      </c>
      <c r="BW61" s="292">
        <f>SUM(CD61,CK61)</f>
        <v>0</v>
      </c>
      <c r="BX61" s="292">
        <f>SUM(CE61,CL61)</f>
        <v>335</v>
      </c>
      <c r="BY61" s="292">
        <f>SUM(BZ61:CE61)</f>
        <v>2758</v>
      </c>
      <c r="BZ61" s="292">
        <f>F61</f>
        <v>0</v>
      </c>
      <c r="CA61" s="292">
        <f>J61</f>
        <v>2107</v>
      </c>
      <c r="CB61" s="292">
        <f>N61</f>
        <v>49</v>
      </c>
      <c r="CC61" s="292">
        <f>R61</f>
        <v>588</v>
      </c>
      <c r="CD61" s="292">
        <f>V61</f>
        <v>0</v>
      </c>
      <c r="CE61" s="292">
        <f>Z61</f>
        <v>14</v>
      </c>
      <c r="CF61" s="292">
        <f>SUM(CG61:CL61)</f>
        <v>933</v>
      </c>
      <c r="CG61" s="292">
        <f>BE61</f>
        <v>0</v>
      </c>
      <c r="CH61" s="292">
        <f>BF61</f>
        <v>579</v>
      </c>
      <c r="CI61" s="292">
        <f>BG61</f>
        <v>0</v>
      </c>
      <c r="CJ61" s="292">
        <f>BH61</f>
        <v>33</v>
      </c>
      <c r="CK61" s="292">
        <f>BI61</f>
        <v>0</v>
      </c>
      <c r="CL61" s="292">
        <f>BJ61</f>
        <v>321</v>
      </c>
      <c r="CM61" s="292">
        <f>SUM(CT61,DA61)</f>
        <v>266</v>
      </c>
      <c r="CN61" s="292">
        <f>SUM(CU61,DB61)</f>
        <v>0</v>
      </c>
      <c r="CO61" s="292">
        <f>SUM(CV61,DC61)</f>
        <v>266</v>
      </c>
      <c r="CP61" s="292">
        <f>SUM(CW61,DD61)</f>
        <v>0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266</v>
      </c>
      <c r="CU61" s="292">
        <f>AE61</f>
        <v>0</v>
      </c>
      <c r="CV61" s="292">
        <f>AI61</f>
        <v>266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750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744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SUM(E7,T7,AI7,AX7,BM7,CB7,CQ7,DF7,DU7,DZ7)</f>
        <v>2010353</v>
      </c>
      <c r="E7" s="305">
        <f>SUM(F7,M7)</f>
        <v>1599994</v>
      </c>
      <c r="F7" s="305">
        <f>SUM(G7:L7)</f>
        <v>1514808</v>
      </c>
      <c r="G7" s="305">
        <f t="shared" ref="G7:L7" si="0">SUM(G$8:G$207)</f>
        <v>0</v>
      </c>
      <c r="H7" s="305">
        <f t="shared" si="0"/>
        <v>1505455</v>
      </c>
      <c r="I7" s="305">
        <f t="shared" si="0"/>
        <v>6542</v>
      </c>
      <c r="J7" s="305">
        <f t="shared" si="0"/>
        <v>11</v>
      </c>
      <c r="K7" s="305">
        <f t="shared" si="0"/>
        <v>419</v>
      </c>
      <c r="L7" s="305">
        <f t="shared" si="0"/>
        <v>2381</v>
      </c>
      <c r="M7" s="305">
        <f>SUM(N7:S7)</f>
        <v>85186</v>
      </c>
      <c r="N7" s="305">
        <f t="shared" ref="N7:S7" si="1">SUM(N$8:N$207)</f>
        <v>0</v>
      </c>
      <c r="O7" s="305">
        <f t="shared" si="1"/>
        <v>74471</v>
      </c>
      <c r="P7" s="305">
        <f t="shared" si="1"/>
        <v>1151</v>
      </c>
      <c r="Q7" s="305">
        <f t="shared" si="1"/>
        <v>3</v>
      </c>
      <c r="R7" s="305">
        <f t="shared" si="1"/>
        <v>6641</v>
      </c>
      <c r="S7" s="305">
        <f t="shared" si="1"/>
        <v>2920</v>
      </c>
      <c r="T7" s="305">
        <f>SUM(U7,AB7)</f>
        <v>117805</v>
      </c>
      <c r="U7" s="305">
        <f>SUM(V7:AA7)</f>
        <v>83480</v>
      </c>
      <c r="V7" s="305">
        <f t="shared" ref="V7:AA7" si="2">SUM(V$8:V$207)</f>
        <v>0</v>
      </c>
      <c r="W7" s="305">
        <f t="shared" si="2"/>
        <v>266</v>
      </c>
      <c r="X7" s="305">
        <f t="shared" si="2"/>
        <v>40838</v>
      </c>
      <c r="Y7" s="305">
        <f t="shared" si="2"/>
        <v>20898</v>
      </c>
      <c r="Z7" s="305">
        <f t="shared" si="2"/>
        <v>657</v>
      </c>
      <c r="AA7" s="305">
        <f t="shared" si="2"/>
        <v>20821</v>
      </c>
      <c r="AB7" s="305">
        <f>SUM(AC7:AH7)</f>
        <v>34325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7873</v>
      </c>
      <c r="AF7" s="305">
        <f t="shared" si="3"/>
        <v>1</v>
      </c>
      <c r="AG7" s="305">
        <f t="shared" si="3"/>
        <v>14</v>
      </c>
      <c r="AH7" s="305">
        <f t="shared" si="3"/>
        <v>26437</v>
      </c>
      <c r="AI7" s="305">
        <f>SUM(AJ7,AQ7)</f>
        <v>5513</v>
      </c>
      <c r="AJ7" s="305">
        <f>SUM(AK7:AP7)</f>
        <v>2127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2127</v>
      </c>
      <c r="AO7" s="305">
        <f t="shared" si="4"/>
        <v>0</v>
      </c>
      <c r="AP7" s="305">
        <f t="shared" si="4"/>
        <v>0</v>
      </c>
      <c r="AQ7" s="305">
        <f>SUM(AR7:AW7)</f>
        <v>3386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3229</v>
      </c>
      <c r="AV7" s="305">
        <f t="shared" si="5"/>
        <v>157</v>
      </c>
      <c r="AW7" s="305">
        <f t="shared" si="5"/>
        <v>0</v>
      </c>
      <c r="AX7" s="305">
        <f>SUM(AY7,BF7)</f>
        <v>672</v>
      </c>
      <c r="AY7" s="305">
        <f>SUM(AZ7:BE7)</f>
        <v>672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672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267</v>
      </c>
      <c r="BN7" s="305">
        <f>SUM(BO7:BT7)</f>
        <v>267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267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61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61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61</v>
      </c>
      <c r="CQ7" s="305">
        <f>SUM(CR7,CY7)</f>
        <v>134160</v>
      </c>
      <c r="CR7" s="305">
        <f>SUM(CS7:CX7)</f>
        <v>118687</v>
      </c>
      <c r="CS7" s="305">
        <f t="shared" ref="CS7:CX7" si="12">SUM(CS$8:CS$207)</f>
        <v>0</v>
      </c>
      <c r="CT7" s="305">
        <f t="shared" si="12"/>
        <v>161</v>
      </c>
      <c r="CU7" s="305">
        <f t="shared" si="12"/>
        <v>14822</v>
      </c>
      <c r="CV7" s="305">
        <f t="shared" si="12"/>
        <v>100954</v>
      </c>
      <c r="CW7" s="305">
        <f t="shared" si="12"/>
        <v>853</v>
      </c>
      <c r="CX7" s="305">
        <f t="shared" si="12"/>
        <v>1897</v>
      </c>
      <c r="CY7" s="305">
        <f>SUM(CZ7:DE7)</f>
        <v>15473</v>
      </c>
      <c r="CZ7" s="305">
        <f t="shared" ref="CZ7:DE7" si="13">SUM(CZ$8:CZ$207)</f>
        <v>0</v>
      </c>
      <c r="DA7" s="305">
        <f t="shared" si="13"/>
        <v>1416</v>
      </c>
      <c r="DB7" s="305">
        <f t="shared" si="13"/>
        <v>2521</v>
      </c>
      <c r="DC7" s="305">
        <f t="shared" si="13"/>
        <v>2879</v>
      </c>
      <c r="DD7" s="305">
        <f t="shared" si="13"/>
        <v>4586</v>
      </c>
      <c r="DE7" s="305">
        <f t="shared" si="13"/>
        <v>4071</v>
      </c>
      <c r="DF7" s="305">
        <f>SUM(DG7,DN7)</f>
        <v>18703</v>
      </c>
      <c r="DG7" s="305">
        <f>SUM(DH7:DM7)</f>
        <v>15983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596</v>
      </c>
      <c r="DK7" s="305">
        <f t="shared" si="14"/>
        <v>12045</v>
      </c>
      <c r="DL7" s="305">
        <f t="shared" si="14"/>
        <v>3342</v>
      </c>
      <c r="DM7" s="305">
        <f t="shared" si="14"/>
        <v>0</v>
      </c>
      <c r="DN7" s="305">
        <f>SUM(DO7:DT7)</f>
        <v>2720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225</v>
      </c>
      <c r="DR7" s="305">
        <f t="shared" si="15"/>
        <v>35</v>
      </c>
      <c r="DS7" s="305">
        <f t="shared" si="15"/>
        <v>2373</v>
      </c>
      <c r="DT7" s="305">
        <f t="shared" si="15"/>
        <v>87</v>
      </c>
      <c r="DU7" s="305">
        <f>SUM(DV7:DY7)</f>
        <v>128932</v>
      </c>
      <c r="DV7" s="305">
        <f>SUM(DV$8:DV$207)</f>
        <v>124182</v>
      </c>
      <c r="DW7" s="305">
        <f>SUM(DW$8:DW$207)</f>
        <v>95</v>
      </c>
      <c r="DX7" s="305">
        <f>SUM(DX$8:DX$207)</f>
        <v>4637</v>
      </c>
      <c r="DY7" s="305">
        <f>SUM(DY$8:DY$207)</f>
        <v>18</v>
      </c>
      <c r="DZ7" s="305">
        <f>SUM(EA7,EH7)</f>
        <v>4246</v>
      </c>
      <c r="EA7" s="305">
        <f>SUM(EB7:EG7)</f>
        <v>2584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624</v>
      </c>
      <c r="EE7" s="305">
        <f t="shared" si="16"/>
        <v>0</v>
      </c>
      <c r="EF7" s="305">
        <f t="shared" si="16"/>
        <v>1931</v>
      </c>
      <c r="EG7" s="305">
        <f t="shared" si="16"/>
        <v>29</v>
      </c>
      <c r="EH7" s="305">
        <f>SUM(EI7:EN7)</f>
        <v>1662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1639</v>
      </c>
      <c r="EL7" s="305">
        <f t="shared" si="17"/>
        <v>0</v>
      </c>
      <c r="EM7" s="305">
        <f t="shared" si="17"/>
        <v>23</v>
      </c>
      <c r="EN7" s="305">
        <f t="shared" si="17"/>
        <v>0</v>
      </c>
    </row>
    <row r="8" spans="1:144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SUM(E8,T8,AI8,AX8,BM8,CB8,CQ8,DF8,DU8,DZ8)</f>
        <v>335676</v>
      </c>
      <c r="E8" s="292">
        <f>SUM(F8,M8)</f>
        <v>233981</v>
      </c>
      <c r="F8" s="292">
        <f>SUM(G8:L8)</f>
        <v>230755</v>
      </c>
      <c r="G8" s="292">
        <v>0</v>
      </c>
      <c r="H8" s="292">
        <v>230344</v>
      </c>
      <c r="I8" s="292">
        <v>0</v>
      </c>
      <c r="J8" s="292">
        <v>0</v>
      </c>
      <c r="K8" s="292">
        <v>124</v>
      </c>
      <c r="L8" s="292">
        <v>287</v>
      </c>
      <c r="M8" s="292">
        <f>SUM(N8:S8)</f>
        <v>3226</v>
      </c>
      <c r="N8" s="292">
        <v>0</v>
      </c>
      <c r="O8" s="292">
        <v>3226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14767</v>
      </c>
      <c r="U8" s="292">
        <f>SUM(V8:AA8)</f>
        <v>13238</v>
      </c>
      <c r="V8" s="292">
        <v>0</v>
      </c>
      <c r="W8" s="292">
        <v>0</v>
      </c>
      <c r="X8" s="292">
        <v>8108</v>
      </c>
      <c r="Y8" s="292">
        <v>0</v>
      </c>
      <c r="Z8" s="292">
        <v>429</v>
      </c>
      <c r="AA8" s="292">
        <v>4701</v>
      </c>
      <c r="AB8" s="292">
        <f>SUM(AC8:AH8)</f>
        <v>1529</v>
      </c>
      <c r="AC8" s="292">
        <v>0</v>
      </c>
      <c r="AD8" s="292">
        <v>0</v>
      </c>
      <c r="AE8" s="292">
        <v>1529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18379</v>
      </c>
      <c r="CR8" s="292">
        <f>SUM(CS8:CX8)</f>
        <v>18379</v>
      </c>
      <c r="CS8" s="292">
        <v>0</v>
      </c>
      <c r="CT8" s="292">
        <v>0</v>
      </c>
      <c r="CU8" s="292">
        <v>0</v>
      </c>
      <c r="CV8" s="292">
        <v>18168</v>
      </c>
      <c r="CW8" s="292">
        <v>211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67924</v>
      </c>
      <c r="DV8" s="292">
        <v>67924</v>
      </c>
      <c r="DW8" s="292">
        <v>0</v>
      </c>
      <c r="DX8" s="292">
        <v>0</v>
      </c>
      <c r="DY8" s="292">
        <v>0</v>
      </c>
      <c r="DZ8" s="292">
        <f>SUM(EA8,EH8)</f>
        <v>625</v>
      </c>
      <c r="EA8" s="292">
        <f>SUM(EB8:EG8)</f>
        <v>13</v>
      </c>
      <c r="EB8" s="292">
        <v>0</v>
      </c>
      <c r="EC8" s="292">
        <v>0</v>
      </c>
      <c r="ED8" s="292">
        <v>13</v>
      </c>
      <c r="EE8" s="292">
        <v>0</v>
      </c>
      <c r="EF8" s="292">
        <v>0</v>
      </c>
      <c r="EG8" s="292">
        <v>0</v>
      </c>
      <c r="EH8" s="292">
        <f>SUM(EI8:EN8)</f>
        <v>612</v>
      </c>
      <c r="EI8" s="292">
        <v>0</v>
      </c>
      <c r="EJ8" s="292">
        <v>0</v>
      </c>
      <c r="EK8" s="292">
        <v>612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SUM(E9,T9,AI9,AX9,BM9,CB9,CQ9,DF9,DU9,DZ9)</f>
        <v>23911</v>
      </c>
      <c r="E9" s="292">
        <f>SUM(F9,M9)</f>
        <v>20001</v>
      </c>
      <c r="F9" s="292">
        <f>SUM(G9:L9)</f>
        <v>18281</v>
      </c>
      <c r="G9" s="292">
        <v>0</v>
      </c>
      <c r="H9" s="292">
        <v>18281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1720</v>
      </c>
      <c r="N9" s="292">
        <v>0</v>
      </c>
      <c r="O9" s="292">
        <v>1720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1613</v>
      </c>
      <c r="U9" s="292">
        <f>SUM(V9:AA9)</f>
        <v>976</v>
      </c>
      <c r="V9" s="292">
        <v>0</v>
      </c>
      <c r="W9" s="292">
        <v>0</v>
      </c>
      <c r="X9" s="292">
        <v>837</v>
      </c>
      <c r="Y9" s="292">
        <v>0</v>
      </c>
      <c r="Z9" s="292">
        <v>0</v>
      </c>
      <c r="AA9" s="292">
        <v>139</v>
      </c>
      <c r="AB9" s="292">
        <f>SUM(AC9:AH9)</f>
        <v>637</v>
      </c>
      <c r="AC9" s="292">
        <v>0</v>
      </c>
      <c r="AD9" s="292">
        <v>0</v>
      </c>
      <c r="AE9" s="292">
        <v>237</v>
      </c>
      <c r="AF9" s="292">
        <v>0</v>
      </c>
      <c r="AG9" s="292">
        <v>0</v>
      </c>
      <c r="AH9" s="292">
        <v>400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1084</v>
      </c>
      <c r="CR9" s="292">
        <f>SUM(CS9:CX9)</f>
        <v>1084</v>
      </c>
      <c r="CS9" s="292">
        <v>0</v>
      </c>
      <c r="CT9" s="292">
        <v>0</v>
      </c>
      <c r="CU9" s="292">
        <v>0</v>
      </c>
      <c r="CV9" s="292">
        <v>1084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1213</v>
      </c>
      <c r="DV9" s="292">
        <v>1213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SUM(E10,T10,AI10,AX10,BM10,CB10,CQ10,DF10,DU10,DZ10)</f>
        <v>135721</v>
      </c>
      <c r="E10" s="292">
        <f>SUM(F10,M10)</f>
        <v>111895</v>
      </c>
      <c r="F10" s="292">
        <f>SUM(G10:L10)</f>
        <v>106756</v>
      </c>
      <c r="G10" s="292">
        <v>0</v>
      </c>
      <c r="H10" s="292">
        <v>105583</v>
      </c>
      <c r="I10" s="292">
        <v>0</v>
      </c>
      <c r="J10" s="292">
        <v>0</v>
      </c>
      <c r="K10" s="292">
        <v>0</v>
      </c>
      <c r="L10" s="292">
        <v>1173</v>
      </c>
      <c r="M10" s="292">
        <f>SUM(N10:S10)</f>
        <v>5139</v>
      </c>
      <c r="N10" s="292">
        <v>0</v>
      </c>
      <c r="O10" s="292">
        <v>3695</v>
      </c>
      <c r="P10" s="292">
        <v>0</v>
      </c>
      <c r="Q10" s="292">
        <v>0</v>
      </c>
      <c r="R10" s="292">
        <v>0</v>
      </c>
      <c r="S10" s="292">
        <v>1444</v>
      </c>
      <c r="T10" s="292">
        <f>SUM(U10,AB10)</f>
        <v>4395</v>
      </c>
      <c r="U10" s="292">
        <f>SUM(V10:AA10)</f>
        <v>3607</v>
      </c>
      <c r="V10" s="292">
        <v>0</v>
      </c>
      <c r="W10" s="292">
        <v>0</v>
      </c>
      <c r="X10" s="292">
        <v>3339</v>
      </c>
      <c r="Y10" s="292">
        <v>0</v>
      </c>
      <c r="Z10" s="292">
        <v>0</v>
      </c>
      <c r="AA10" s="292">
        <v>268</v>
      </c>
      <c r="AB10" s="292">
        <f>SUM(AC10:AH10)</f>
        <v>788</v>
      </c>
      <c r="AC10" s="292">
        <v>0</v>
      </c>
      <c r="AD10" s="292">
        <v>0</v>
      </c>
      <c r="AE10" s="292">
        <v>459</v>
      </c>
      <c r="AF10" s="292">
        <v>0</v>
      </c>
      <c r="AG10" s="292">
        <v>0</v>
      </c>
      <c r="AH10" s="292">
        <v>329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10540</v>
      </c>
      <c r="CR10" s="292">
        <f>SUM(CS10:CX10)</f>
        <v>10537</v>
      </c>
      <c r="CS10" s="292">
        <v>0</v>
      </c>
      <c r="CT10" s="292">
        <v>5</v>
      </c>
      <c r="CU10" s="292">
        <v>156</v>
      </c>
      <c r="CV10" s="292">
        <v>9843</v>
      </c>
      <c r="CW10" s="292">
        <v>110</v>
      </c>
      <c r="CX10" s="292">
        <v>423</v>
      </c>
      <c r="CY10" s="292">
        <f>SUM(CZ10:DE10)</f>
        <v>3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3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8891</v>
      </c>
      <c r="DV10" s="292">
        <v>8891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SUM(E11,T11,AI11,AX11,BM11,CB11,CQ11,DF11,DU11,DZ11)</f>
        <v>188790</v>
      </c>
      <c r="E11" s="292">
        <f>SUM(F11,M11)</f>
        <v>165520</v>
      </c>
      <c r="F11" s="292">
        <f>SUM(G11:L11)</f>
        <v>160122</v>
      </c>
      <c r="G11" s="292">
        <v>0</v>
      </c>
      <c r="H11" s="292">
        <v>160122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5398</v>
      </c>
      <c r="N11" s="292">
        <v>0</v>
      </c>
      <c r="O11" s="292">
        <v>3958</v>
      </c>
      <c r="P11" s="292">
        <v>0</v>
      </c>
      <c r="Q11" s="292">
        <v>0</v>
      </c>
      <c r="R11" s="292">
        <v>1440</v>
      </c>
      <c r="S11" s="292">
        <v>0</v>
      </c>
      <c r="T11" s="292">
        <f>SUM(U11,AB11)</f>
        <v>12888</v>
      </c>
      <c r="U11" s="292">
        <f>SUM(V11:AA11)</f>
        <v>7128</v>
      </c>
      <c r="V11" s="292">
        <v>0</v>
      </c>
      <c r="W11" s="292">
        <v>0</v>
      </c>
      <c r="X11" s="292">
        <v>3352</v>
      </c>
      <c r="Y11" s="292">
        <v>0</v>
      </c>
      <c r="Z11" s="292">
        <v>76</v>
      </c>
      <c r="AA11" s="292">
        <v>3700</v>
      </c>
      <c r="AB11" s="292">
        <f>SUM(AC11:AH11)</f>
        <v>5760</v>
      </c>
      <c r="AC11" s="292">
        <v>0</v>
      </c>
      <c r="AD11" s="292">
        <v>0</v>
      </c>
      <c r="AE11" s="292">
        <v>312</v>
      </c>
      <c r="AF11" s="292">
        <v>0</v>
      </c>
      <c r="AG11" s="292">
        <v>0</v>
      </c>
      <c r="AH11" s="292">
        <v>5448</v>
      </c>
      <c r="AI11" s="292">
        <f>SUM(AJ11,AQ11)</f>
        <v>304</v>
      </c>
      <c r="AJ11" s="292">
        <f>SUM(AK11:AP11)</f>
        <v>304</v>
      </c>
      <c r="AK11" s="292">
        <v>0</v>
      </c>
      <c r="AL11" s="292">
        <v>0</v>
      </c>
      <c r="AM11" s="292">
        <v>0</v>
      </c>
      <c r="AN11" s="292">
        <v>304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639</v>
      </c>
      <c r="AY11" s="292">
        <f>SUM(AZ11:BE11)</f>
        <v>639</v>
      </c>
      <c r="AZ11" s="292">
        <v>0</v>
      </c>
      <c r="BA11" s="292">
        <v>0</v>
      </c>
      <c r="BB11" s="292">
        <v>0</v>
      </c>
      <c r="BC11" s="292">
        <v>639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267</v>
      </c>
      <c r="BN11" s="292">
        <f>SUM(BO11:BT11)</f>
        <v>267</v>
      </c>
      <c r="BO11" s="292">
        <v>0</v>
      </c>
      <c r="BP11" s="292">
        <v>0</v>
      </c>
      <c r="BQ11" s="292">
        <v>0</v>
      </c>
      <c r="BR11" s="292">
        <v>267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9112</v>
      </c>
      <c r="DG11" s="292">
        <f>SUM(DH11:DM11)</f>
        <v>9096</v>
      </c>
      <c r="DH11" s="292">
        <v>0</v>
      </c>
      <c r="DI11" s="292">
        <v>0</v>
      </c>
      <c r="DJ11" s="292">
        <v>0</v>
      </c>
      <c r="DK11" s="292">
        <v>9096</v>
      </c>
      <c r="DL11" s="292">
        <v>0</v>
      </c>
      <c r="DM11" s="292">
        <v>0</v>
      </c>
      <c r="DN11" s="292">
        <f>SUM(DO11:DT11)</f>
        <v>16</v>
      </c>
      <c r="DO11" s="292">
        <v>0</v>
      </c>
      <c r="DP11" s="292">
        <v>0</v>
      </c>
      <c r="DQ11" s="292">
        <v>0</v>
      </c>
      <c r="DR11" s="292">
        <v>16</v>
      </c>
      <c r="DS11" s="292">
        <v>0</v>
      </c>
      <c r="DT11" s="292">
        <v>0</v>
      </c>
      <c r="DU11" s="292">
        <f>SUM(DV11:DY11)</f>
        <v>60</v>
      </c>
      <c r="DV11" s="292">
        <v>37</v>
      </c>
      <c r="DW11" s="292">
        <v>0</v>
      </c>
      <c r="DX11" s="292">
        <v>23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SUM(E12,T12,AI12,AX12,BM12,CB12,CQ12,DF12,DU12,DZ12)</f>
        <v>20414</v>
      </c>
      <c r="E12" s="292">
        <f>SUM(F12,M12)</f>
        <v>16797</v>
      </c>
      <c r="F12" s="292">
        <f>SUM(G12:L12)</f>
        <v>14720</v>
      </c>
      <c r="G12" s="292">
        <v>0</v>
      </c>
      <c r="H12" s="292">
        <v>14720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2077</v>
      </c>
      <c r="N12" s="292">
        <v>0</v>
      </c>
      <c r="O12" s="292">
        <v>2077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1078</v>
      </c>
      <c r="U12" s="292">
        <f>SUM(V12:AA12)</f>
        <v>833</v>
      </c>
      <c r="V12" s="292">
        <v>0</v>
      </c>
      <c r="W12" s="292">
        <v>0</v>
      </c>
      <c r="X12" s="292">
        <v>833</v>
      </c>
      <c r="Y12" s="292">
        <v>0</v>
      </c>
      <c r="Z12" s="292">
        <v>0</v>
      </c>
      <c r="AA12" s="292">
        <v>0</v>
      </c>
      <c r="AB12" s="292">
        <f>SUM(AC12:AH12)</f>
        <v>245</v>
      </c>
      <c r="AC12" s="292">
        <v>0</v>
      </c>
      <c r="AD12" s="292">
        <v>0</v>
      </c>
      <c r="AE12" s="292">
        <v>245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1011</v>
      </c>
      <c r="CR12" s="292">
        <f>SUM(CS12:CX12)</f>
        <v>973</v>
      </c>
      <c r="CS12" s="292">
        <v>0</v>
      </c>
      <c r="CT12" s="292">
        <v>0</v>
      </c>
      <c r="CU12" s="292">
        <v>463</v>
      </c>
      <c r="CV12" s="292">
        <v>510</v>
      </c>
      <c r="CW12" s="292">
        <v>0</v>
      </c>
      <c r="CX12" s="292">
        <v>0</v>
      </c>
      <c r="CY12" s="292">
        <f>SUM(CZ12:DE12)</f>
        <v>38</v>
      </c>
      <c r="CZ12" s="292">
        <v>0</v>
      </c>
      <c r="DA12" s="292">
        <v>0</v>
      </c>
      <c r="DB12" s="292">
        <v>35</v>
      </c>
      <c r="DC12" s="292">
        <v>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1528</v>
      </c>
      <c r="DV12" s="292">
        <v>1411</v>
      </c>
      <c r="DW12" s="292">
        <v>0</v>
      </c>
      <c r="DX12" s="292">
        <v>117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SUM(E13,T13,AI13,AX13,BM13,CB13,CQ13,DF13,DU13,DZ13)</f>
        <v>58244</v>
      </c>
      <c r="E13" s="292">
        <f>SUM(F13,M13)</f>
        <v>49084</v>
      </c>
      <c r="F13" s="292">
        <f>SUM(G13:L13)</f>
        <v>46087</v>
      </c>
      <c r="G13" s="292">
        <v>0</v>
      </c>
      <c r="H13" s="292">
        <v>46087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2997</v>
      </c>
      <c r="N13" s="292">
        <v>0</v>
      </c>
      <c r="O13" s="292">
        <v>2997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3899</v>
      </c>
      <c r="U13" s="292">
        <f>SUM(V13:AA13)</f>
        <v>1468</v>
      </c>
      <c r="V13" s="292">
        <v>0</v>
      </c>
      <c r="W13" s="292">
        <v>0</v>
      </c>
      <c r="X13" s="292">
        <v>1046</v>
      </c>
      <c r="Y13" s="292">
        <v>0</v>
      </c>
      <c r="Z13" s="292">
        <v>28</v>
      </c>
      <c r="AA13" s="292">
        <v>394</v>
      </c>
      <c r="AB13" s="292">
        <f>SUM(AC13:AH13)</f>
        <v>2431</v>
      </c>
      <c r="AC13" s="292">
        <v>0</v>
      </c>
      <c r="AD13" s="292">
        <v>0</v>
      </c>
      <c r="AE13" s="292">
        <v>595</v>
      </c>
      <c r="AF13" s="292">
        <v>0</v>
      </c>
      <c r="AG13" s="292">
        <v>3</v>
      </c>
      <c r="AH13" s="292">
        <v>1833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3190</v>
      </c>
      <c r="CR13" s="292">
        <f>SUM(CS13:CX13)</f>
        <v>3190</v>
      </c>
      <c r="CS13" s="292">
        <v>0</v>
      </c>
      <c r="CT13" s="292">
        <v>0</v>
      </c>
      <c r="CU13" s="292">
        <v>0</v>
      </c>
      <c r="CV13" s="292">
        <v>3190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2071</v>
      </c>
      <c r="DV13" s="292">
        <v>2060</v>
      </c>
      <c r="DW13" s="292">
        <v>0</v>
      </c>
      <c r="DX13" s="292">
        <v>11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SUM(E14,T14,AI14,AX14,BM14,CB14,CQ14,DF14,DU14,DZ14)</f>
        <v>127745</v>
      </c>
      <c r="E14" s="292">
        <f>SUM(F14,M14)</f>
        <v>106227</v>
      </c>
      <c r="F14" s="292">
        <f>SUM(G14:L14)</f>
        <v>102513</v>
      </c>
      <c r="G14" s="292">
        <v>0</v>
      </c>
      <c r="H14" s="292">
        <v>95254</v>
      </c>
      <c r="I14" s="292">
        <v>6540</v>
      </c>
      <c r="J14" s="292">
        <v>0</v>
      </c>
      <c r="K14" s="292">
        <v>0</v>
      </c>
      <c r="L14" s="292">
        <v>719</v>
      </c>
      <c r="M14" s="292">
        <f>SUM(N14:S14)</f>
        <v>3714</v>
      </c>
      <c r="N14" s="292">
        <v>0</v>
      </c>
      <c r="O14" s="292">
        <v>2837</v>
      </c>
      <c r="P14" s="292">
        <v>33</v>
      </c>
      <c r="Q14" s="292">
        <v>0</v>
      </c>
      <c r="R14" s="292">
        <v>0</v>
      </c>
      <c r="S14" s="292">
        <v>844</v>
      </c>
      <c r="T14" s="292">
        <f>SUM(U14,AB14)</f>
        <v>6795</v>
      </c>
      <c r="U14" s="292">
        <f>SUM(V14:AA14)</f>
        <v>6434</v>
      </c>
      <c r="V14" s="292">
        <v>0</v>
      </c>
      <c r="W14" s="292">
        <v>0</v>
      </c>
      <c r="X14" s="292">
        <v>807</v>
      </c>
      <c r="Y14" s="292">
        <v>5224</v>
      </c>
      <c r="Z14" s="292">
        <v>0</v>
      </c>
      <c r="AA14" s="292">
        <v>403</v>
      </c>
      <c r="AB14" s="292">
        <f>SUM(AC14:AH14)</f>
        <v>361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361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5644</v>
      </c>
      <c r="CR14" s="292">
        <f>SUM(CS14:CX14)</f>
        <v>5030</v>
      </c>
      <c r="CS14" s="292">
        <v>0</v>
      </c>
      <c r="CT14" s="292">
        <v>0</v>
      </c>
      <c r="CU14" s="292">
        <v>1020</v>
      </c>
      <c r="CV14" s="292">
        <v>3579</v>
      </c>
      <c r="CW14" s="292">
        <v>111</v>
      </c>
      <c r="CX14" s="292">
        <v>320</v>
      </c>
      <c r="CY14" s="292">
        <f>SUM(CZ14:DE14)</f>
        <v>614</v>
      </c>
      <c r="CZ14" s="292">
        <v>0</v>
      </c>
      <c r="DA14" s="292">
        <v>0</v>
      </c>
      <c r="DB14" s="292">
        <v>11</v>
      </c>
      <c r="DC14" s="292">
        <v>13</v>
      </c>
      <c r="DD14" s="292">
        <v>0</v>
      </c>
      <c r="DE14" s="292">
        <v>590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9079</v>
      </c>
      <c r="DV14" s="292">
        <v>9079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SUM(E15,T15,AI15,AX15,BM15,CB15,CQ15,DF15,DU15,DZ15)</f>
        <v>37736</v>
      </c>
      <c r="E15" s="292">
        <f>SUM(F15,M15)</f>
        <v>26374</v>
      </c>
      <c r="F15" s="292">
        <f>SUM(G15:L15)</f>
        <v>25310</v>
      </c>
      <c r="G15" s="292">
        <v>0</v>
      </c>
      <c r="H15" s="292">
        <v>25310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1064</v>
      </c>
      <c r="N15" s="292">
        <v>0</v>
      </c>
      <c r="O15" s="292">
        <v>1064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4771</v>
      </c>
      <c r="AJ15" s="292">
        <f>SUM(AK15:AP15)</f>
        <v>1542</v>
      </c>
      <c r="AK15" s="292">
        <v>0</v>
      </c>
      <c r="AL15" s="292">
        <v>0</v>
      </c>
      <c r="AM15" s="292">
        <v>0</v>
      </c>
      <c r="AN15" s="292">
        <v>1542</v>
      </c>
      <c r="AO15" s="292">
        <v>0</v>
      </c>
      <c r="AP15" s="292">
        <v>0</v>
      </c>
      <c r="AQ15" s="292">
        <f>SUM(AR15:AW15)</f>
        <v>3229</v>
      </c>
      <c r="AR15" s="292">
        <v>0</v>
      </c>
      <c r="AS15" s="292">
        <v>0</v>
      </c>
      <c r="AT15" s="292">
        <v>0</v>
      </c>
      <c r="AU15" s="292">
        <v>3229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6533</v>
      </c>
      <c r="CR15" s="292">
        <f>SUM(CS15:CX15)</f>
        <v>5273</v>
      </c>
      <c r="CS15" s="292">
        <v>0</v>
      </c>
      <c r="CT15" s="292">
        <v>0</v>
      </c>
      <c r="CU15" s="292">
        <v>4877</v>
      </c>
      <c r="CV15" s="292">
        <v>0</v>
      </c>
      <c r="CW15" s="292">
        <v>0</v>
      </c>
      <c r="CX15" s="292">
        <v>396</v>
      </c>
      <c r="CY15" s="292">
        <f>SUM(CZ15:DE15)</f>
        <v>1260</v>
      </c>
      <c r="CZ15" s="292">
        <v>0</v>
      </c>
      <c r="DA15" s="292">
        <v>0</v>
      </c>
      <c r="DB15" s="292">
        <v>220</v>
      </c>
      <c r="DC15" s="292">
        <v>0</v>
      </c>
      <c r="DD15" s="292">
        <v>0</v>
      </c>
      <c r="DE15" s="292">
        <v>1040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58</v>
      </c>
      <c r="DV15" s="292">
        <v>0</v>
      </c>
      <c r="DW15" s="292">
        <v>58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SUM(E16,T16,AI16,AX16,BM16,CB16,CQ16,DF16,DU16,DZ16)</f>
        <v>35025</v>
      </c>
      <c r="E16" s="292">
        <f>SUM(F16,M16)</f>
        <v>28615</v>
      </c>
      <c r="F16" s="292">
        <f>SUM(G16:L16)</f>
        <v>25797</v>
      </c>
      <c r="G16" s="292">
        <v>0</v>
      </c>
      <c r="H16" s="292">
        <v>25797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2818</v>
      </c>
      <c r="N16" s="292">
        <v>0</v>
      </c>
      <c r="O16" s="292">
        <v>2818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4259</v>
      </c>
      <c r="U16" s="292">
        <f>SUM(V16:AA16)</f>
        <v>3391</v>
      </c>
      <c r="V16" s="292">
        <v>0</v>
      </c>
      <c r="W16" s="292">
        <v>0</v>
      </c>
      <c r="X16" s="292">
        <v>1036</v>
      </c>
      <c r="Y16" s="292">
        <v>1182</v>
      </c>
      <c r="Z16" s="292">
        <v>0</v>
      </c>
      <c r="AA16" s="292">
        <v>1173</v>
      </c>
      <c r="AB16" s="292">
        <f>SUM(AC16:AH16)</f>
        <v>868</v>
      </c>
      <c r="AC16" s="292">
        <v>0</v>
      </c>
      <c r="AD16" s="292">
        <v>0</v>
      </c>
      <c r="AE16" s="292">
        <v>198</v>
      </c>
      <c r="AF16" s="292">
        <v>0</v>
      </c>
      <c r="AG16" s="292">
        <v>0</v>
      </c>
      <c r="AH16" s="292">
        <v>670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2151</v>
      </c>
      <c r="DV16" s="292">
        <v>2129</v>
      </c>
      <c r="DW16" s="292">
        <v>22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SUM(E17,T17,AI17,AX17,BM17,CB17,CQ17,DF17,DU17,DZ17)</f>
        <v>52226</v>
      </c>
      <c r="E17" s="292">
        <f>SUM(F17,M17)</f>
        <v>45479</v>
      </c>
      <c r="F17" s="292">
        <f>SUM(G17:L17)</f>
        <v>43206</v>
      </c>
      <c r="G17" s="292">
        <v>0</v>
      </c>
      <c r="H17" s="292">
        <v>43206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2273</v>
      </c>
      <c r="N17" s="292">
        <v>0</v>
      </c>
      <c r="O17" s="292">
        <v>2273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1258</v>
      </c>
      <c r="U17" s="292">
        <f>SUM(V17:AA17)</f>
        <v>1256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1256</v>
      </c>
      <c r="AB17" s="292">
        <f>SUM(AC17:AH17)</f>
        <v>2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4441</v>
      </c>
      <c r="CR17" s="292">
        <f>SUM(CS17:CX17)</f>
        <v>2386</v>
      </c>
      <c r="CS17" s="292">
        <v>0</v>
      </c>
      <c r="CT17" s="292">
        <v>33</v>
      </c>
      <c r="CU17" s="292">
        <v>0</v>
      </c>
      <c r="CV17" s="292">
        <v>2353</v>
      </c>
      <c r="CW17" s="292">
        <v>0</v>
      </c>
      <c r="CX17" s="292">
        <v>0</v>
      </c>
      <c r="CY17" s="292">
        <f>SUM(CZ17:DE17)</f>
        <v>2055</v>
      </c>
      <c r="CZ17" s="292">
        <v>0</v>
      </c>
      <c r="DA17" s="292">
        <v>1263</v>
      </c>
      <c r="DB17" s="292">
        <v>0</v>
      </c>
      <c r="DC17" s="292">
        <v>792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1048</v>
      </c>
      <c r="DV17" s="292">
        <v>892</v>
      </c>
      <c r="DW17" s="292">
        <v>0</v>
      </c>
      <c r="DX17" s="292">
        <v>156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SUM(E18,T18,AI18,AX18,BM18,CB18,CQ18,DF18,DU18,DZ18)</f>
        <v>49366</v>
      </c>
      <c r="E18" s="292">
        <f>SUM(F18,M18)</f>
        <v>41975</v>
      </c>
      <c r="F18" s="292">
        <f>SUM(G18:L18)</f>
        <v>41785</v>
      </c>
      <c r="G18" s="292">
        <v>0</v>
      </c>
      <c r="H18" s="292">
        <v>41785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190</v>
      </c>
      <c r="N18" s="292">
        <v>0</v>
      </c>
      <c r="O18" s="292">
        <v>190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5822</v>
      </c>
      <c r="U18" s="292">
        <f>SUM(V18:AA18)</f>
        <v>3389</v>
      </c>
      <c r="V18" s="292">
        <v>0</v>
      </c>
      <c r="W18" s="292">
        <v>0</v>
      </c>
      <c r="X18" s="292">
        <v>693</v>
      </c>
      <c r="Y18" s="292">
        <v>1862</v>
      </c>
      <c r="Z18" s="292">
        <v>0</v>
      </c>
      <c r="AA18" s="292">
        <v>834</v>
      </c>
      <c r="AB18" s="292">
        <f>SUM(AC18:AH18)</f>
        <v>2433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2433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1507</v>
      </c>
      <c r="CR18" s="292">
        <f>SUM(CS18:CX18)</f>
        <v>1507</v>
      </c>
      <c r="CS18" s="292">
        <v>0</v>
      </c>
      <c r="CT18" s="292">
        <v>0</v>
      </c>
      <c r="CU18" s="292">
        <v>0</v>
      </c>
      <c r="CV18" s="292">
        <v>1507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62</v>
      </c>
      <c r="DV18" s="292">
        <v>62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SUM(E19,T19,AI19,AX19,BM19,CB19,CQ19,DF19,DU19,DZ19)</f>
        <v>20702</v>
      </c>
      <c r="E19" s="292">
        <f>SUM(F19,M19)</f>
        <v>18091</v>
      </c>
      <c r="F19" s="292">
        <f>SUM(G19:L19)</f>
        <v>18076</v>
      </c>
      <c r="G19" s="292">
        <v>0</v>
      </c>
      <c r="H19" s="292">
        <v>18076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15</v>
      </c>
      <c r="N19" s="292">
        <v>0</v>
      </c>
      <c r="O19" s="292">
        <v>15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1142</v>
      </c>
      <c r="U19" s="292">
        <f>SUM(V19:AA19)</f>
        <v>321</v>
      </c>
      <c r="V19" s="292">
        <v>0</v>
      </c>
      <c r="W19" s="292">
        <v>0</v>
      </c>
      <c r="X19" s="292">
        <v>186</v>
      </c>
      <c r="Y19" s="292">
        <v>0</v>
      </c>
      <c r="Z19" s="292">
        <v>0</v>
      </c>
      <c r="AA19" s="292">
        <v>135</v>
      </c>
      <c r="AB19" s="292">
        <f>SUM(AC19:AH19)</f>
        <v>821</v>
      </c>
      <c r="AC19" s="292">
        <v>0</v>
      </c>
      <c r="AD19" s="292">
        <v>0</v>
      </c>
      <c r="AE19" s="292">
        <v>2</v>
      </c>
      <c r="AF19" s="292">
        <v>0</v>
      </c>
      <c r="AG19" s="292">
        <v>0</v>
      </c>
      <c r="AH19" s="292">
        <v>819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525</v>
      </c>
      <c r="CR19" s="292">
        <f>SUM(CS19:CX19)</f>
        <v>525</v>
      </c>
      <c r="CS19" s="292">
        <v>0</v>
      </c>
      <c r="CT19" s="292">
        <v>0</v>
      </c>
      <c r="CU19" s="292">
        <v>505</v>
      </c>
      <c r="CV19" s="292">
        <v>0</v>
      </c>
      <c r="CW19" s="292">
        <v>20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944</v>
      </c>
      <c r="DV19" s="292">
        <v>944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SUM(E20,T20,AI20,AX20,BM20,CB20,CQ20,DF20,DU20,DZ20)</f>
        <v>27258</v>
      </c>
      <c r="E20" s="292">
        <f>SUM(F20,M20)</f>
        <v>20507</v>
      </c>
      <c r="F20" s="292">
        <f>SUM(G20:L20)</f>
        <v>14655</v>
      </c>
      <c r="G20" s="292">
        <v>0</v>
      </c>
      <c r="H20" s="292">
        <v>14655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5852</v>
      </c>
      <c r="N20" s="292">
        <v>0</v>
      </c>
      <c r="O20" s="292">
        <v>5852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1942</v>
      </c>
      <c r="U20" s="292">
        <f>SUM(V20:AA20)</f>
        <v>997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997</v>
      </c>
      <c r="AB20" s="292">
        <f>SUM(AC20:AH20)</f>
        <v>945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945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1800</v>
      </c>
      <c r="CR20" s="292">
        <f>SUM(CS20:CX20)</f>
        <v>1440</v>
      </c>
      <c r="CS20" s="292">
        <v>0</v>
      </c>
      <c r="CT20" s="292">
        <v>0</v>
      </c>
      <c r="CU20" s="292">
        <v>0</v>
      </c>
      <c r="CV20" s="292">
        <v>1440</v>
      </c>
      <c r="CW20" s="292">
        <v>0</v>
      </c>
      <c r="CX20" s="292">
        <v>0</v>
      </c>
      <c r="CY20" s="292">
        <f>SUM(CZ20:DE20)</f>
        <v>360</v>
      </c>
      <c r="CZ20" s="292">
        <v>0</v>
      </c>
      <c r="DA20" s="292">
        <v>0</v>
      </c>
      <c r="DB20" s="292">
        <v>0</v>
      </c>
      <c r="DC20" s="292">
        <v>360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1055</v>
      </c>
      <c r="DV20" s="292">
        <v>864</v>
      </c>
      <c r="DW20" s="292">
        <v>0</v>
      </c>
      <c r="DX20" s="292">
        <v>191</v>
      </c>
      <c r="DY20" s="292">
        <v>0</v>
      </c>
      <c r="DZ20" s="292">
        <f>SUM(EA20,EH20)</f>
        <v>1954</v>
      </c>
      <c r="EA20" s="292">
        <f>SUM(EB20:EG20)</f>
        <v>1931</v>
      </c>
      <c r="EB20" s="292">
        <v>0</v>
      </c>
      <c r="EC20" s="292">
        <v>0</v>
      </c>
      <c r="ED20" s="292">
        <v>0</v>
      </c>
      <c r="EE20" s="292">
        <v>0</v>
      </c>
      <c r="EF20" s="292">
        <v>1931</v>
      </c>
      <c r="EG20" s="292">
        <v>0</v>
      </c>
      <c r="EH20" s="292">
        <f>SUM(EI20:EN20)</f>
        <v>23</v>
      </c>
      <c r="EI20" s="292">
        <v>0</v>
      </c>
      <c r="EJ20" s="292">
        <v>0</v>
      </c>
      <c r="EK20" s="292">
        <v>0</v>
      </c>
      <c r="EL20" s="292">
        <v>0</v>
      </c>
      <c r="EM20" s="292">
        <v>23</v>
      </c>
      <c r="EN20" s="292">
        <v>0</v>
      </c>
    </row>
    <row r="21" spans="1:144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SUM(E21,T21,AI21,AX21,BM21,CB21,CQ21,DF21,DU21,DZ21)</f>
        <v>58430</v>
      </c>
      <c r="E21" s="292">
        <f>SUM(F21,M21)</f>
        <v>49508</v>
      </c>
      <c r="F21" s="292">
        <f>SUM(G21:L21)</f>
        <v>42495</v>
      </c>
      <c r="G21" s="292">
        <v>0</v>
      </c>
      <c r="H21" s="292">
        <v>42494</v>
      </c>
      <c r="I21" s="292">
        <v>1</v>
      </c>
      <c r="J21" s="292">
        <v>0</v>
      </c>
      <c r="K21" s="292">
        <v>0</v>
      </c>
      <c r="L21" s="292">
        <v>0</v>
      </c>
      <c r="M21" s="292">
        <f>SUM(N21:S21)</f>
        <v>7013</v>
      </c>
      <c r="N21" s="292">
        <v>0</v>
      </c>
      <c r="O21" s="292">
        <v>1812</v>
      </c>
      <c r="P21" s="292">
        <v>0</v>
      </c>
      <c r="Q21" s="292">
        <v>0</v>
      </c>
      <c r="R21" s="292">
        <v>5201</v>
      </c>
      <c r="S21" s="292">
        <v>0</v>
      </c>
      <c r="T21" s="292">
        <f>SUM(U21,AB21)</f>
        <v>6098</v>
      </c>
      <c r="U21" s="292">
        <f>SUM(V21:AA21)</f>
        <v>4393</v>
      </c>
      <c r="V21" s="292">
        <v>0</v>
      </c>
      <c r="W21" s="292">
        <v>0</v>
      </c>
      <c r="X21" s="292">
        <v>1225</v>
      </c>
      <c r="Y21" s="292">
        <v>2220</v>
      </c>
      <c r="Z21" s="292">
        <v>112</v>
      </c>
      <c r="AA21" s="292">
        <v>836</v>
      </c>
      <c r="AB21" s="292">
        <f>SUM(AC21:AH21)</f>
        <v>1705</v>
      </c>
      <c r="AC21" s="292">
        <v>0</v>
      </c>
      <c r="AD21" s="292">
        <v>0</v>
      </c>
      <c r="AE21" s="292">
        <v>21</v>
      </c>
      <c r="AF21" s="292">
        <v>0</v>
      </c>
      <c r="AG21" s="292">
        <v>0</v>
      </c>
      <c r="AH21" s="292">
        <v>1684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2824</v>
      </c>
      <c r="DV21" s="292">
        <v>2824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SUM(E22,T22,AI22,AX22,BM22,CB22,CQ22,DF22,DU22,DZ22)</f>
        <v>138084</v>
      </c>
      <c r="E22" s="292">
        <f>SUM(F22,M22)</f>
        <v>103173</v>
      </c>
      <c r="F22" s="292">
        <f>SUM(G22:L22)</f>
        <v>94116</v>
      </c>
      <c r="G22" s="292">
        <v>0</v>
      </c>
      <c r="H22" s="292">
        <v>94116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9057</v>
      </c>
      <c r="N22" s="292">
        <v>0</v>
      </c>
      <c r="O22" s="292">
        <v>7712</v>
      </c>
      <c r="P22" s="292">
        <v>1118</v>
      </c>
      <c r="Q22" s="292">
        <v>1</v>
      </c>
      <c r="R22" s="292">
        <v>0</v>
      </c>
      <c r="S22" s="292">
        <v>226</v>
      </c>
      <c r="T22" s="292">
        <f>SUM(U22,AB22)</f>
        <v>8055</v>
      </c>
      <c r="U22" s="292">
        <f>SUM(V22:AA22)</f>
        <v>8055</v>
      </c>
      <c r="V22" s="292">
        <v>0</v>
      </c>
      <c r="W22" s="292">
        <v>0</v>
      </c>
      <c r="X22" s="292">
        <v>7279</v>
      </c>
      <c r="Y22" s="292">
        <v>0</v>
      </c>
      <c r="Z22" s="292">
        <v>0</v>
      </c>
      <c r="AA22" s="292">
        <v>776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25571</v>
      </c>
      <c r="CR22" s="292">
        <f>SUM(CS22:CX22)</f>
        <v>25571</v>
      </c>
      <c r="CS22" s="292">
        <v>0</v>
      </c>
      <c r="CT22" s="292">
        <v>0</v>
      </c>
      <c r="CU22" s="292">
        <v>0</v>
      </c>
      <c r="CV22" s="292">
        <v>25446</v>
      </c>
      <c r="CW22" s="292">
        <v>125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1285</v>
      </c>
      <c r="DV22" s="292">
        <v>1285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SUM(E23,T23,AI23,AX23,BM23,CB23,CQ23,DF23,DU23,DZ23)</f>
        <v>6795</v>
      </c>
      <c r="E23" s="292">
        <f>SUM(F23,M23)</f>
        <v>5439</v>
      </c>
      <c r="F23" s="292">
        <f>SUM(G23:L23)</f>
        <v>3805</v>
      </c>
      <c r="G23" s="292">
        <v>0</v>
      </c>
      <c r="H23" s="292">
        <v>3805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1634</v>
      </c>
      <c r="N23" s="292">
        <v>0</v>
      </c>
      <c r="O23" s="292">
        <v>1634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261</v>
      </c>
      <c r="CR23" s="292">
        <f>SUM(CS23:CX23)</f>
        <v>65</v>
      </c>
      <c r="CS23" s="292">
        <v>0</v>
      </c>
      <c r="CT23" s="292">
        <v>0</v>
      </c>
      <c r="CU23" s="292">
        <v>42</v>
      </c>
      <c r="CV23" s="292">
        <v>0</v>
      </c>
      <c r="CW23" s="292">
        <v>0</v>
      </c>
      <c r="CX23" s="292">
        <v>23</v>
      </c>
      <c r="CY23" s="292">
        <f>SUM(CZ23:DE23)</f>
        <v>196</v>
      </c>
      <c r="CZ23" s="292">
        <v>0</v>
      </c>
      <c r="DA23" s="292">
        <v>0</v>
      </c>
      <c r="DB23" s="292">
        <v>26</v>
      </c>
      <c r="DC23" s="292">
        <v>0</v>
      </c>
      <c r="DD23" s="292">
        <v>0</v>
      </c>
      <c r="DE23" s="292">
        <v>170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1095</v>
      </c>
      <c r="DV23" s="292">
        <v>918</v>
      </c>
      <c r="DW23" s="292">
        <v>0</v>
      </c>
      <c r="DX23" s="292">
        <v>177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SUM(E24,T24,AI24,AX24,BM24,CB24,CQ24,DF24,DU24,DZ24)</f>
        <v>94610</v>
      </c>
      <c r="E24" s="292">
        <f>SUM(F24,M24)</f>
        <v>79900</v>
      </c>
      <c r="F24" s="292">
        <f>SUM(G24:L24)</f>
        <v>78774</v>
      </c>
      <c r="G24" s="292">
        <v>0</v>
      </c>
      <c r="H24" s="292">
        <v>78774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1126</v>
      </c>
      <c r="N24" s="292">
        <v>0</v>
      </c>
      <c r="O24" s="292">
        <v>1126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9184</v>
      </c>
      <c r="U24" s="292">
        <f>SUM(V24:AA24)</f>
        <v>6626</v>
      </c>
      <c r="V24" s="292">
        <v>0</v>
      </c>
      <c r="W24" s="292">
        <v>0</v>
      </c>
      <c r="X24" s="292">
        <v>3621</v>
      </c>
      <c r="Y24" s="292">
        <v>2730</v>
      </c>
      <c r="Z24" s="292">
        <v>0</v>
      </c>
      <c r="AA24" s="292">
        <v>275</v>
      </c>
      <c r="AB24" s="292">
        <f>SUM(AC24:AH24)</f>
        <v>2558</v>
      </c>
      <c r="AC24" s="292">
        <v>0</v>
      </c>
      <c r="AD24" s="292">
        <v>0</v>
      </c>
      <c r="AE24" s="292">
        <v>459</v>
      </c>
      <c r="AF24" s="292">
        <v>0</v>
      </c>
      <c r="AG24" s="292">
        <v>0</v>
      </c>
      <c r="AH24" s="292">
        <v>2099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5087</v>
      </c>
      <c r="DV24" s="292">
        <v>5069</v>
      </c>
      <c r="DW24" s="292">
        <v>0</v>
      </c>
      <c r="DX24" s="292">
        <v>0</v>
      </c>
      <c r="DY24" s="292">
        <v>18</v>
      </c>
      <c r="DZ24" s="292">
        <f>SUM(EA24,EH24)</f>
        <v>439</v>
      </c>
      <c r="EA24" s="292">
        <f>SUM(EB24:EG24)</f>
        <v>17</v>
      </c>
      <c r="EB24" s="292">
        <v>0</v>
      </c>
      <c r="EC24" s="292">
        <v>0</v>
      </c>
      <c r="ED24" s="292">
        <v>17</v>
      </c>
      <c r="EE24" s="292">
        <v>0</v>
      </c>
      <c r="EF24" s="292">
        <v>0</v>
      </c>
      <c r="EG24" s="292">
        <v>0</v>
      </c>
      <c r="EH24" s="292">
        <f>SUM(EI24:EN24)</f>
        <v>422</v>
      </c>
      <c r="EI24" s="292">
        <v>0</v>
      </c>
      <c r="EJ24" s="292">
        <v>0</v>
      </c>
      <c r="EK24" s="292">
        <v>422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SUM(E25,T25,AI25,AX25,BM25,CB25,CQ25,DF25,DU25,DZ25)</f>
        <v>52004</v>
      </c>
      <c r="E25" s="292">
        <f>SUM(F25,M25)</f>
        <v>37850</v>
      </c>
      <c r="F25" s="292">
        <f>SUM(G25:L25)</f>
        <v>37285</v>
      </c>
      <c r="G25" s="292">
        <v>0</v>
      </c>
      <c r="H25" s="292">
        <v>37285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565</v>
      </c>
      <c r="N25" s="292">
        <v>0</v>
      </c>
      <c r="O25" s="292">
        <v>565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9437</v>
      </c>
      <c r="U25" s="292">
        <f>SUM(V25:AA25)</f>
        <v>7032</v>
      </c>
      <c r="V25" s="292">
        <v>0</v>
      </c>
      <c r="W25" s="292">
        <v>0</v>
      </c>
      <c r="X25" s="292">
        <v>2405</v>
      </c>
      <c r="Y25" s="292">
        <v>4214</v>
      </c>
      <c r="Z25" s="292">
        <v>0</v>
      </c>
      <c r="AA25" s="292">
        <v>413</v>
      </c>
      <c r="AB25" s="292">
        <f>SUM(AC25:AH25)</f>
        <v>2405</v>
      </c>
      <c r="AC25" s="292">
        <v>0</v>
      </c>
      <c r="AD25" s="292">
        <v>0</v>
      </c>
      <c r="AE25" s="292">
        <v>789</v>
      </c>
      <c r="AF25" s="292">
        <v>1</v>
      </c>
      <c r="AG25" s="292">
        <v>0</v>
      </c>
      <c r="AH25" s="292">
        <v>1615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4536</v>
      </c>
      <c r="CR25" s="292">
        <f>SUM(CS25:CX25)</f>
        <v>3</v>
      </c>
      <c r="CS25" s="292">
        <v>0</v>
      </c>
      <c r="CT25" s="292">
        <v>0</v>
      </c>
      <c r="CU25" s="292">
        <v>0</v>
      </c>
      <c r="CV25" s="292">
        <v>0</v>
      </c>
      <c r="CW25" s="292">
        <v>3</v>
      </c>
      <c r="CX25" s="292">
        <v>0</v>
      </c>
      <c r="CY25" s="292">
        <f>SUM(CZ25:DE25)</f>
        <v>4533</v>
      </c>
      <c r="CZ25" s="292">
        <v>0</v>
      </c>
      <c r="DA25" s="292">
        <v>0</v>
      </c>
      <c r="DB25" s="292">
        <v>0</v>
      </c>
      <c r="DC25" s="292">
        <v>0</v>
      </c>
      <c r="DD25" s="292">
        <v>4533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181</v>
      </c>
      <c r="DV25" s="292">
        <v>143</v>
      </c>
      <c r="DW25" s="292">
        <v>0</v>
      </c>
      <c r="DX25" s="292">
        <v>38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SUM(E26,T26,AI26,AX26,BM26,CB26,CQ26,DF26,DU26,DZ26)</f>
        <v>54582</v>
      </c>
      <c r="E26" s="292">
        <f>SUM(F26,M26)</f>
        <v>45855</v>
      </c>
      <c r="F26" s="292">
        <f>SUM(G26:L26)</f>
        <v>44816</v>
      </c>
      <c r="G26" s="292">
        <v>0</v>
      </c>
      <c r="H26" s="292">
        <v>44816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1039</v>
      </c>
      <c r="N26" s="292">
        <v>0</v>
      </c>
      <c r="O26" s="292">
        <v>1039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1519</v>
      </c>
      <c r="U26" s="292">
        <f>SUM(V26:AA26)</f>
        <v>669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669</v>
      </c>
      <c r="AB26" s="292">
        <f>SUM(AC26:AH26)</f>
        <v>850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850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3508</v>
      </c>
      <c r="CR26" s="292">
        <f>SUM(CS26:CX26)</f>
        <v>3296</v>
      </c>
      <c r="CS26" s="292">
        <v>0</v>
      </c>
      <c r="CT26" s="292">
        <v>0</v>
      </c>
      <c r="CU26" s="292">
        <v>719</v>
      </c>
      <c r="CV26" s="292">
        <v>2471</v>
      </c>
      <c r="CW26" s="292">
        <v>106</v>
      </c>
      <c r="CX26" s="292">
        <v>0</v>
      </c>
      <c r="CY26" s="292">
        <f>SUM(CZ26:DE26)</f>
        <v>212</v>
      </c>
      <c r="CZ26" s="292">
        <v>0</v>
      </c>
      <c r="DA26" s="292">
        <v>0</v>
      </c>
      <c r="DB26" s="292">
        <v>140</v>
      </c>
      <c r="DC26" s="292">
        <v>67</v>
      </c>
      <c r="DD26" s="292">
        <v>5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3700</v>
      </c>
      <c r="DV26" s="292">
        <v>3700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SUM(E27,T27,AI27,AX27,BM27,CB27,CQ27,DF27,DU27,DZ27)</f>
        <v>40925</v>
      </c>
      <c r="E27" s="292">
        <f>SUM(F27,M27)</f>
        <v>24764</v>
      </c>
      <c r="F27" s="292">
        <f>SUM(G27:L27)</f>
        <v>23989</v>
      </c>
      <c r="G27" s="292">
        <v>0</v>
      </c>
      <c r="H27" s="292">
        <v>23989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775</v>
      </c>
      <c r="N27" s="292">
        <v>0</v>
      </c>
      <c r="O27" s="292">
        <v>775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1980</v>
      </c>
      <c r="U27" s="292">
        <f>SUM(V27:AA27)</f>
        <v>1128</v>
      </c>
      <c r="V27" s="292">
        <v>0</v>
      </c>
      <c r="W27" s="292">
        <v>0</v>
      </c>
      <c r="X27" s="292">
        <v>916</v>
      </c>
      <c r="Y27" s="292">
        <v>0</v>
      </c>
      <c r="Z27" s="292">
        <v>0</v>
      </c>
      <c r="AA27" s="292">
        <v>212</v>
      </c>
      <c r="AB27" s="292">
        <f>SUM(AC27:AH27)</f>
        <v>852</v>
      </c>
      <c r="AC27" s="292">
        <v>0</v>
      </c>
      <c r="AD27" s="292">
        <v>0</v>
      </c>
      <c r="AE27" s="292">
        <v>852</v>
      </c>
      <c r="AF27" s="292">
        <v>0</v>
      </c>
      <c r="AG27" s="292">
        <v>0</v>
      </c>
      <c r="AH27" s="292">
        <v>0</v>
      </c>
      <c r="AI27" s="292">
        <f>SUM(AJ27,AQ27)</f>
        <v>266</v>
      </c>
      <c r="AJ27" s="292">
        <f>SUM(AK27:AP27)</f>
        <v>266</v>
      </c>
      <c r="AK27" s="292">
        <v>0</v>
      </c>
      <c r="AL27" s="292">
        <v>0</v>
      </c>
      <c r="AM27" s="292">
        <v>0</v>
      </c>
      <c r="AN27" s="292">
        <v>266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7494</v>
      </c>
      <c r="CR27" s="292">
        <f>SUM(CS27:CX27)</f>
        <v>7494</v>
      </c>
      <c r="CS27" s="292">
        <v>0</v>
      </c>
      <c r="CT27" s="292">
        <v>0</v>
      </c>
      <c r="CU27" s="292">
        <v>0</v>
      </c>
      <c r="CV27" s="292">
        <v>7494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5715</v>
      </c>
      <c r="DG27" s="292">
        <f>SUM(DH27:DM27)</f>
        <v>3342</v>
      </c>
      <c r="DH27" s="292">
        <v>0</v>
      </c>
      <c r="DI27" s="292">
        <v>0</v>
      </c>
      <c r="DJ27" s="292">
        <v>0</v>
      </c>
      <c r="DK27" s="292">
        <v>0</v>
      </c>
      <c r="DL27" s="292">
        <v>3342</v>
      </c>
      <c r="DM27" s="292">
        <v>0</v>
      </c>
      <c r="DN27" s="292">
        <f>SUM(DO27:DT27)</f>
        <v>2373</v>
      </c>
      <c r="DO27" s="292">
        <v>0</v>
      </c>
      <c r="DP27" s="292">
        <v>0</v>
      </c>
      <c r="DQ27" s="292">
        <v>0</v>
      </c>
      <c r="DR27" s="292">
        <v>0</v>
      </c>
      <c r="DS27" s="292">
        <v>2373</v>
      </c>
      <c r="DT27" s="292">
        <v>0</v>
      </c>
      <c r="DU27" s="292">
        <f>SUM(DV27:DY27)</f>
        <v>706</v>
      </c>
      <c r="DV27" s="292">
        <v>706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SUM(E28,T28,AI28,AX28,BM28,CB28,CQ28,DF28,DU28,DZ28)</f>
        <v>13417</v>
      </c>
      <c r="E28" s="292">
        <f>SUM(F28,M28)</f>
        <v>11784</v>
      </c>
      <c r="F28" s="292">
        <f>SUM(G28:L28)</f>
        <v>10123</v>
      </c>
      <c r="G28" s="292">
        <v>0</v>
      </c>
      <c r="H28" s="292">
        <v>10069</v>
      </c>
      <c r="I28" s="292">
        <v>0</v>
      </c>
      <c r="J28" s="292">
        <v>0</v>
      </c>
      <c r="K28" s="292">
        <v>0</v>
      </c>
      <c r="L28" s="292">
        <v>54</v>
      </c>
      <c r="M28" s="292">
        <f>SUM(N28:S28)</f>
        <v>1661</v>
      </c>
      <c r="N28" s="292">
        <v>0</v>
      </c>
      <c r="O28" s="292">
        <v>1645</v>
      </c>
      <c r="P28" s="292">
        <v>0</v>
      </c>
      <c r="Q28" s="292">
        <v>0</v>
      </c>
      <c r="R28" s="292">
        <v>0</v>
      </c>
      <c r="S28" s="292">
        <v>16</v>
      </c>
      <c r="T28" s="292">
        <f>SUM(U28,AB28)</f>
        <v>24</v>
      </c>
      <c r="U28" s="292">
        <f>SUM(V28:AA28)</f>
        <v>24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24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440</v>
      </c>
      <c r="CR28" s="292">
        <f>SUM(CS28:CX28)</f>
        <v>434</v>
      </c>
      <c r="CS28" s="292">
        <v>0</v>
      </c>
      <c r="CT28" s="292">
        <v>0</v>
      </c>
      <c r="CU28" s="292">
        <v>0</v>
      </c>
      <c r="CV28" s="292">
        <v>402</v>
      </c>
      <c r="CW28" s="292">
        <v>0</v>
      </c>
      <c r="CX28" s="292">
        <v>32</v>
      </c>
      <c r="CY28" s="292">
        <f>SUM(CZ28:DE28)</f>
        <v>6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6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1075</v>
      </c>
      <c r="DV28" s="292">
        <v>1075</v>
      </c>
      <c r="DW28" s="292">
        <v>0</v>
      </c>
      <c r="DX28" s="292">
        <v>0</v>
      </c>
      <c r="DY28" s="292">
        <v>0</v>
      </c>
      <c r="DZ28" s="292">
        <f>SUM(EA28,EH28)</f>
        <v>94</v>
      </c>
      <c r="EA28" s="292">
        <f>SUM(EB28:EG28)</f>
        <v>94</v>
      </c>
      <c r="EB28" s="292">
        <v>0</v>
      </c>
      <c r="EC28" s="292">
        <v>0</v>
      </c>
      <c r="ED28" s="292">
        <v>94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SUM(E29,T29,AI29,AX29,BM29,CB29,CQ29,DF29,DU29,DZ29)</f>
        <v>31085</v>
      </c>
      <c r="E29" s="292">
        <f>SUM(F29,M29)</f>
        <v>22886</v>
      </c>
      <c r="F29" s="292">
        <f>SUM(G29:L29)</f>
        <v>21788</v>
      </c>
      <c r="G29" s="292">
        <v>0</v>
      </c>
      <c r="H29" s="292">
        <v>21678</v>
      </c>
      <c r="I29" s="292">
        <v>0</v>
      </c>
      <c r="J29" s="292">
        <v>0</v>
      </c>
      <c r="K29" s="292">
        <v>0</v>
      </c>
      <c r="L29" s="292">
        <v>110</v>
      </c>
      <c r="M29" s="292">
        <f>SUM(N29:S29)</f>
        <v>1098</v>
      </c>
      <c r="N29" s="292">
        <v>0</v>
      </c>
      <c r="O29" s="292">
        <v>1058</v>
      </c>
      <c r="P29" s="292">
        <v>0</v>
      </c>
      <c r="Q29" s="292">
        <v>0</v>
      </c>
      <c r="R29" s="292">
        <v>0</v>
      </c>
      <c r="S29" s="292">
        <v>40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8199</v>
      </c>
      <c r="CR29" s="292">
        <f>SUM(CS29:CX29)</f>
        <v>7038</v>
      </c>
      <c r="CS29" s="292">
        <v>0</v>
      </c>
      <c r="CT29" s="292">
        <v>0</v>
      </c>
      <c r="CU29" s="292">
        <v>1460</v>
      </c>
      <c r="CV29" s="292">
        <v>5462</v>
      </c>
      <c r="CW29" s="292">
        <v>0</v>
      </c>
      <c r="CX29" s="292">
        <v>116</v>
      </c>
      <c r="CY29" s="292">
        <f>SUM(CZ29:DE29)</f>
        <v>1161</v>
      </c>
      <c r="CZ29" s="292">
        <v>0</v>
      </c>
      <c r="DA29" s="292">
        <v>0</v>
      </c>
      <c r="DB29" s="292">
        <v>791</v>
      </c>
      <c r="DC29" s="292">
        <v>0</v>
      </c>
      <c r="DD29" s="292">
        <v>0</v>
      </c>
      <c r="DE29" s="292">
        <v>370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SUM(E30,T30,AI30,AX30,BM30,CB30,CQ30,DF30,DU30,DZ30)</f>
        <v>28851</v>
      </c>
      <c r="E30" s="292">
        <f>SUM(F30,M30)</f>
        <v>23972</v>
      </c>
      <c r="F30" s="292">
        <f>SUM(G30:L30)</f>
        <v>23227</v>
      </c>
      <c r="G30" s="292">
        <v>0</v>
      </c>
      <c r="H30" s="292">
        <v>22932</v>
      </c>
      <c r="I30" s="292">
        <v>0</v>
      </c>
      <c r="J30" s="292">
        <v>0</v>
      </c>
      <c r="K30" s="292">
        <v>295</v>
      </c>
      <c r="L30" s="292">
        <v>0</v>
      </c>
      <c r="M30" s="292">
        <f>SUM(N30:S30)</f>
        <v>745</v>
      </c>
      <c r="N30" s="292">
        <v>0</v>
      </c>
      <c r="O30" s="292">
        <v>745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157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157</v>
      </c>
      <c r="AR30" s="292">
        <v>0</v>
      </c>
      <c r="AS30" s="292">
        <v>0</v>
      </c>
      <c r="AT30" s="292">
        <v>0</v>
      </c>
      <c r="AU30" s="292">
        <v>0</v>
      </c>
      <c r="AV30" s="292">
        <v>157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2240</v>
      </c>
      <c r="CR30" s="292">
        <f>SUM(CS30:CX30)</f>
        <v>1606</v>
      </c>
      <c r="CS30" s="292">
        <v>0</v>
      </c>
      <c r="CT30" s="292">
        <v>0</v>
      </c>
      <c r="CU30" s="292">
        <v>752</v>
      </c>
      <c r="CV30" s="292">
        <v>768</v>
      </c>
      <c r="CW30" s="292">
        <v>0</v>
      </c>
      <c r="CX30" s="292">
        <v>86</v>
      </c>
      <c r="CY30" s="292">
        <f>SUM(CZ30:DE30)</f>
        <v>634</v>
      </c>
      <c r="CZ30" s="292">
        <v>0</v>
      </c>
      <c r="DA30" s="292">
        <v>0</v>
      </c>
      <c r="DB30" s="292">
        <v>232</v>
      </c>
      <c r="DC30" s="292">
        <v>0</v>
      </c>
      <c r="DD30" s="292">
        <v>0</v>
      </c>
      <c r="DE30" s="292">
        <v>402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2482</v>
      </c>
      <c r="DV30" s="292">
        <v>2236</v>
      </c>
      <c r="DW30" s="292">
        <v>0</v>
      </c>
      <c r="DX30" s="292">
        <v>246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SUM(E31,T31,AI31,AX31,BM31,CB31,CQ31,DF31,DU31,DZ31)</f>
        <v>17283</v>
      </c>
      <c r="E31" s="292">
        <f>SUM(F31,M31)</f>
        <v>14608</v>
      </c>
      <c r="F31" s="292">
        <f>SUM(G31:L31)</f>
        <v>14008</v>
      </c>
      <c r="G31" s="292">
        <v>0</v>
      </c>
      <c r="H31" s="292">
        <v>14008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600</v>
      </c>
      <c r="N31" s="292">
        <v>0</v>
      </c>
      <c r="O31" s="292">
        <v>600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2205</v>
      </c>
      <c r="CR31" s="292">
        <f>SUM(CS31:CX31)</f>
        <v>1495</v>
      </c>
      <c r="CS31" s="292">
        <v>0</v>
      </c>
      <c r="CT31" s="292">
        <v>0</v>
      </c>
      <c r="CU31" s="292">
        <v>507</v>
      </c>
      <c r="CV31" s="292">
        <v>909</v>
      </c>
      <c r="CW31" s="292">
        <v>17</v>
      </c>
      <c r="CX31" s="292">
        <v>62</v>
      </c>
      <c r="CY31" s="292">
        <f>SUM(CZ31:DE31)</f>
        <v>710</v>
      </c>
      <c r="CZ31" s="292">
        <v>0</v>
      </c>
      <c r="DA31" s="292">
        <v>153</v>
      </c>
      <c r="DB31" s="292">
        <v>163</v>
      </c>
      <c r="DC31" s="292">
        <v>2</v>
      </c>
      <c r="DD31" s="292">
        <v>0</v>
      </c>
      <c r="DE31" s="292">
        <v>392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470</v>
      </c>
      <c r="DV31" s="292">
        <v>470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SUM(E32,T32,AI32,AX32,BM32,CB32,CQ32,DF32,DU32,DZ32)</f>
        <v>57407</v>
      </c>
      <c r="E32" s="292">
        <f>SUM(F32,M32)</f>
        <v>48777</v>
      </c>
      <c r="F32" s="292">
        <f>SUM(G32:L32)</f>
        <v>46357</v>
      </c>
      <c r="G32" s="292">
        <v>0</v>
      </c>
      <c r="H32" s="292">
        <v>46357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2420</v>
      </c>
      <c r="N32" s="292">
        <v>0</v>
      </c>
      <c r="O32" s="292">
        <v>2420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3818</v>
      </c>
      <c r="U32" s="292">
        <f>SUM(V32:AA32)</f>
        <v>2039</v>
      </c>
      <c r="V32" s="292">
        <v>0</v>
      </c>
      <c r="W32" s="292">
        <v>0</v>
      </c>
      <c r="X32" s="292">
        <v>1559</v>
      </c>
      <c r="Y32" s="292">
        <v>0</v>
      </c>
      <c r="Z32" s="292">
        <v>2</v>
      </c>
      <c r="AA32" s="292">
        <v>478</v>
      </c>
      <c r="AB32" s="292">
        <f>SUM(AC32:AH32)</f>
        <v>1779</v>
      </c>
      <c r="AC32" s="292">
        <v>0</v>
      </c>
      <c r="AD32" s="292">
        <v>0</v>
      </c>
      <c r="AE32" s="292">
        <v>50</v>
      </c>
      <c r="AF32" s="292">
        <v>0</v>
      </c>
      <c r="AG32" s="292">
        <v>0</v>
      </c>
      <c r="AH32" s="292">
        <v>1729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4812</v>
      </c>
      <c r="CR32" s="292">
        <f>SUM(CS32:CX32)</f>
        <v>4807</v>
      </c>
      <c r="CS32" s="292">
        <v>0</v>
      </c>
      <c r="CT32" s="292">
        <v>0</v>
      </c>
      <c r="CU32" s="292">
        <v>0</v>
      </c>
      <c r="CV32" s="292">
        <v>4807</v>
      </c>
      <c r="CW32" s="292">
        <v>0</v>
      </c>
      <c r="CX32" s="292">
        <v>0</v>
      </c>
      <c r="CY32" s="292">
        <f>SUM(CZ32:DE32)</f>
        <v>5</v>
      </c>
      <c r="CZ32" s="292">
        <v>0</v>
      </c>
      <c r="DA32" s="292">
        <v>0</v>
      </c>
      <c r="DB32" s="292">
        <v>0</v>
      </c>
      <c r="DC32" s="292">
        <v>5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746</v>
      </c>
      <c r="B33" s="291" t="s">
        <v>812</v>
      </c>
      <c r="C33" s="290" t="s">
        <v>813</v>
      </c>
      <c r="D33" s="292">
        <f>SUM(E33,T33,AI33,AX33,BM33,CB33,CQ33,DF33,DU33,DZ33)</f>
        <v>27358</v>
      </c>
      <c r="E33" s="292">
        <f>SUM(F33,M33)</f>
        <v>20373</v>
      </c>
      <c r="F33" s="292">
        <f>SUM(G33:L33)</f>
        <v>20288</v>
      </c>
      <c r="G33" s="292">
        <v>0</v>
      </c>
      <c r="H33" s="292">
        <v>20288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85</v>
      </c>
      <c r="N33" s="292">
        <v>0</v>
      </c>
      <c r="O33" s="292">
        <v>85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1062</v>
      </c>
      <c r="U33" s="292">
        <f>SUM(V33:AA33)</f>
        <v>172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172</v>
      </c>
      <c r="AB33" s="292">
        <f>SUM(AC33:AH33)</f>
        <v>890</v>
      </c>
      <c r="AC33" s="292">
        <v>0</v>
      </c>
      <c r="AD33" s="292">
        <v>0</v>
      </c>
      <c r="AE33" s="292">
        <v>0</v>
      </c>
      <c r="AF33" s="292">
        <v>0</v>
      </c>
      <c r="AG33" s="292">
        <v>11</v>
      </c>
      <c r="AH33" s="292">
        <v>879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2585</v>
      </c>
      <c r="CR33" s="292">
        <f>SUM(CS33:CX33)</f>
        <v>2378</v>
      </c>
      <c r="CS33" s="292">
        <v>0</v>
      </c>
      <c r="CT33" s="292">
        <v>123</v>
      </c>
      <c r="CU33" s="292">
        <v>2228</v>
      </c>
      <c r="CV33" s="292">
        <v>0</v>
      </c>
      <c r="CW33" s="292">
        <v>27</v>
      </c>
      <c r="CX33" s="292">
        <v>0</v>
      </c>
      <c r="CY33" s="292">
        <f>SUM(CZ33:DE33)</f>
        <v>207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207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3338</v>
      </c>
      <c r="DV33" s="292">
        <v>3338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746</v>
      </c>
      <c r="B34" s="291" t="s">
        <v>814</v>
      </c>
      <c r="C34" s="290" t="s">
        <v>815</v>
      </c>
      <c r="D34" s="292">
        <f>SUM(E34,T34,AI34,AX34,BM34,CB34,CQ34,DF34,DU34,DZ34)</f>
        <v>21673</v>
      </c>
      <c r="E34" s="292">
        <f>SUM(F34,M34)</f>
        <v>17771</v>
      </c>
      <c r="F34" s="292">
        <f>SUM(G34:L34)</f>
        <v>17454</v>
      </c>
      <c r="G34" s="292">
        <v>0</v>
      </c>
      <c r="H34" s="292">
        <v>17454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317</v>
      </c>
      <c r="N34" s="292">
        <v>0</v>
      </c>
      <c r="O34" s="292">
        <v>317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2866</v>
      </c>
      <c r="U34" s="292">
        <f>SUM(V34:AA34)</f>
        <v>2043</v>
      </c>
      <c r="V34" s="292">
        <v>0</v>
      </c>
      <c r="W34" s="292">
        <v>0</v>
      </c>
      <c r="X34" s="292">
        <v>185</v>
      </c>
      <c r="Y34" s="292">
        <v>1781</v>
      </c>
      <c r="Z34" s="292">
        <v>10</v>
      </c>
      <c r="AA34" s="292">
        <v>67</v>
      </c>
      <c r="AB34" s="292">
        <f>SUM(AC34:AH34)</f>
        <v>823</v>
      </c>
      <c r="AC34" s="292">
        <v>0</v>
      </c>
      <c r="AD34" s="292">
        <v>0</v>
      </c>
      <c r="AE34" s="292">
        <v>144</v>
      </c>
      <c r="AF34" s="292">
        <v>0</v>
      </c>
      <c r="AG34" s="292">
        <v>0</v>
      </c>
      <c r="AH34" s="292">
        <v>679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1036</v>
      </c>
      <c r="DV34" s="292">
        <v>1036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746</v>
      </c>
      <c r="B35" s="291" t="s">
        <v>816</v>
      </c>
      <c r="C35" s="290" t="s">
        <v>817</v>
      </c>
      <c r="D35" s="292">
        <f>SUM(E35,T35,AI35,AX35,BM35,CB35,CQ35,DF35,DU35,DZ35)</f>
        <v>23267</v>
      </c>
      <c r="E35" s="292">
        <f>SUM(F35,M35)</f>
        <v>19476</v>
      </c>
      <c r="F35" s="292">
        <f>SUM(G35:L35)</f>
        <v>16906</v>
      </c>
      <c r="G35" s="292">
        <v>0</v>
      </c>
      <c r="H35" s="292">
        <v>16881</v>
      </c>
      <c r="I35" s="292">
        <v>0</v>
      </c>
      <c r="J35" s="292">
        <v>0</v>
      </c>
      <c r="K35" s="292">
        <v>0</v>
      </c>
      <c r="L35" s="292">
        <v>25</v>
      </c>
      <c r="M35" s="292">
        <f>SUM(N35:S35)</f>
        <v>2570</v>
      </c>
      <c r="N35" s="292">
        <v>0</v>
      </c>
      <c r="O35" s="292">
        <v>2570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3036</v>
      </c>
      <c r="CR35" s="292">
        <f>SUM(CS35:CX35)</f>
        <v>2165</v>
      </c>
      <c r="CS35" s="292">
        <v>0</v>
      </c>
      <c r="CT35" s="292">
        <v>0</v>
      </c>
      <c r="CU35" s="292">
        <v>0</v>
      </c>
      <c r="CV35" s="292">
        <v>2145</v>
      </c>
      <c r="CW35" s="292">
        <v>20</v>
      </c>
      <c r="CX35" s="292">
        <v>0</v>
      </c>
      <c r="CY35" s="292">
        <f>SUM(CZ35:DE35)</f>
        <v>871</v>
      </c>
      <c r="CZ35" s="292">
        <v>0</v>
      </c>
      <c r="DA35" s="292">
        <v>0</v>
      </c>
      <c r="DB35" s="292">
        <v>0</v>
      </c>
      <c r="DC35" s="292">
        <v>846</v>
      </c>
      <c r="DD35" s="292">
        <v>25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755</v>
      </c>
      <c r="EA35" s="292">
        <f>SUM(EB35:EG35)</f>
        <v>340</v>
      </c>
      <c r="EB35" s="292">
        <v>0</v>
      </c>
      <c r="EC35" s="292">
        <v>0</v>
      </c>
      <c r="ED35" s="292">
        <v>311</v>
      </c>
      <c r="EE35" s="292">
        <v>0</v>
      </c>
      <c r="EF35" s="292">
        <v>0</v>
      </c>
      <c r="EG35" s="292">
        <v>29</v>
      </c>
      <c r="EH35" s="292">
        <f>SUM(EI35:EN35)</f>
        <v>415</v>
      </c>
      <c r="EI35" s="292">
        <v>0</v>
      </c>
      <c r="EJ35" s="292">
        <v>0</v>
      </c>
      <c r="EK35" s="292">
        <v>415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746</v>
      </c>
      <c r="B36" s="291" t="s">
        <v>818</v>
      </c>
      <c r="C36" s="290" t="s">
        <v>819</v>
      </c>
      <c r="D36" s="292">
        <f>SUM(E36,T36,AI36,AX36,BM36,CB36,CQ36,DF36,DU36,DZ36)</f>
        <v>31666</v>
      </c>
      <c r="E36" s="292">
        <f>SUM(F36,M36)</f>
        <v>25405</v>
      </c>
      <c r="F36" s="292">
        <f>SUM(G36:L36)</f>
        <v>24765</v>
      </c>
      <c r="G36" s="292">
        <v>0</v>
      </c>
      <c r="H36" s="292">
        <v>24765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640</v>
      </c>
      <c r="N36" s="292">
        <v>0</v>
      </c>
      <c r="O36" s="292">
        <v>640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2049</v>
      </c>
      <c r="U36" s="292">
        <f>SUM(V36:AA36)</f>
        <v>1504</v>
      </c>
      <c r="V36" s="292">
        <v>0</v>
      </c>
      <c r="W36" s="292">
        <v>0</v>
      </c>
      <c r="X36" s="292">
        <v>553</v>
      </c>
      <c r="Y36" s="292">
        <v>0</v>
      </c>
      <c r="Z36" s="292">
        <v>0</v>
      </c>
      <c r="AA36" s="292">
        <v>951</v>
      </c>
      <c r="AB36" s="292">
        <f>SUM(AC36:AH36)</f>
        <v>545</v>
      </c>
      <c r="AC36" s="292">
        <v>0</v>
      </c>
      <c r="AD36" s="292">
        <v>0</v>
      </c>
      <c r="AE36" s="292">
        <v>66</v>
      </c>
      <c r="AF36" s="292">
        <v>0</v>
      </c>
      <c r="AG36" s="292">
        <v>0</v>
      </c>
      <c r="AH36" s="292">
        <v>479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4205</v>
      </c>
      <c r="CR36" s="292">
        <f>SUM(CS36:CX36)</f>
        <v>4205</v>
      </c>
      <c r="CS36" s="292">
        <v>0</v>
      </c>
      <c r="CT36" s="292">
        <v>0</v>
      </c>
      <c r="CU36" s="292">
        <v>0</v>
      </c>
      <c r="CV36" s="292">
        <v>4169</v>
      </c>
      <c r="CW36" s="292">
        <v>36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7</v>
      </c>
      <c r="DV36" s="292">
        <v>7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746</v>
      </c>
      <c r="B37" s="291" t="s">
        <v>820</v>
      </c>
      <c r="C37" s="290" t="s">
        <v>821</v>
      </c>
      <c r="D37" s="292">
        <f>SUM(E37,T37,AI37,AX37,BM37,CB37,CQ37,DF37,DU37,DZ37)</f>
        <v>19111</v>
      </c>
      <c r="E37" s="292">
        <f>SUM(F37,M37)</f>
        <v>15859</v>
      </c>
      <c r="F37" s="292">
        <f>SUM(G37:L37)</f>
        <v>14829</v>
      </c>
      <c r="G37" s="292">
        <v>0</v>
      </c>
      <c r="H37" s="292">
        <v>14829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1030</v>
      </c>
      <c r="N37" s="292">
        <v>0</v>
      </c>
      <c r="O37" s="292">
        <v>1030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728</v>
      </c>
      <c r="U37" s="292">
        <f>SUM(V37:AA37)</f>
        <v>564</v>
      </c>
      <c r="V37" s="292">
        <v>0</v>
      </c>
      <c r="W37" s="292">
        <v>0</v>
      </c>
      <c r="X37" s="292">
        <v>338</v>
      </c>
      <c r="Y37" s="292">
        <v>0</v>
      </c>
      <c r="Z37" s="292">
        <v>0</v>
      </c>
      <c r="AA37" s="292">
        <v>226</v>
      </c>
      <c r="AB37" s="292">
        <f>SUM(AC37:AH37)</f>
        <v>164</v>
      </c>
      <c r="AC37" s="292">
        <v>0</v>
      </c>
      <c r="AD37" s="292">
        <v>0</v>
      </c>
      <c r="AE37" s="292">
        <v>8</v>
      </c>
      <c r="AF37" s="292">
        <v>0</v>
      </c>
      <c r="AG37" s="292">
        <v>0</v>
      </c>
      <c r="AH37" s="292">
        <v>156</v>
      </c>
      <c r="AI37" s="292">
        <f>SUM(AJ37,AQ37)</f>
        <v>15</v>
      </c>
      <c r="AJ37" s="292">
        <f>SUM(AK37:AP37)</f>
        <v>15</v>
      </c>
      <c r="AK37" s="292">
        <v>0</v>
      </c>
      <c r="AL37" s="292">
        <v>0</v>
      </c>
      <c r="AM37" s="292">
        <v>0</v>
      </c>
      <c r="AN37" s="292">
        <v>15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33</v>
      </c>
      <c r="AY37" s="292">
        <f>SUM(AZ37:BE37)</f>
        <v>33</v>
      </c>
      <c r="AZ37" s="292">
        <v>0</v>
      </c>
      <c r="BA37" s="292">
        <v>0</v>
      </c>
      <c r="BB37" s="292">
        <v>0</v>
      </c>
      <c r="BC37" s="292">
        <v>33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2476</v>
      </c>
      <c r="DG37" s="292">
        <f>SUM(DH37:DM37)</f>
        <v>2476</v>
      </c>
      <c r="DH37" s="292">
        <v>0</v>
      </c>
      <c r="DI37" s="292">
        <v>0</v>
      </c>
      <c r="DJ37" s="292">
        <v>0</v>
      </c>
      <c r="DK37" s="292">
        <v>2476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746</v>
      </c>
      <c r="B38" s="291" t="s">
        <v>822</v>
      </c>
      <c r="C38" s="290" t="s">
        <v>823</v>
      </c>
      <c r="D38" s="292">
        <f>SUM(E38,T38,AI38,AX38,BM38,CB38,CQ38,DF38,DU38,DZ38)</f>
        <v>18150</v>
      </c>
      <c r="E38" s="292">
        <f>SUM(F38,M38)</f>
        <v>14937</v>
      </c>
      <c r="F38" s="292">
        <f>SUM(G38:L38)</f>
        <v>14221</v>
      </c>
      <c r="G38" s="292">
        <v>0</v>
      </c>
      <c r="H38" s="292">
        <v>14221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716</v>
      </c>
      <c r="N38" s="292">
        <v>0</v>
      </c>
      <c r="O38" s="292">
        <v>716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1191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1191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1191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61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61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61</v>
      </c>
      <c r="CQ38" s="292">
        <f>SUM(CR38,CY38)</f>
        <v>1961</v>
      </c>
      <c r="CR38" s="292">
        <f>SUM(CS38:CX38)</f>
        <v>969</v>
      </c>
      <c r="CS38" s="292">
        <v>0</v>
      </c>
      <c r="CT38" s="292">
        <v>0</v>
      </c>
      <c r="CU38" s="292">
        <v>335</v>
      </c>
      <c r="CV38" s="292">
        <v>407</v>
      </c>
      <c r="CW38" s="292">
        <v>9</v>
      </c>
      <c r="CX38" s="292">
        <v>218</v>
      </c>
      <c r="CY38" s="292">
        <f>SUM(CZ38:DE38)</f>
        <v>992</v>
      </c>
      <c r="CZ38" s="292">
        <v>0</v>
      </c>
      <c r="DA38" s="292">
        <v>0</v>
      </c>
      <c r="DB38" s="292">
        <v>351</v>
      </c>
      <c r="DC38" s="292">
        <v>91</v>
      </c>
      <c r="DD38" s="292">
        <v>9</v>
      </c>
      <c r="DE38" s="292">
        <v>541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746</v>
      </c>
      <c r="B39" s="291" t="s">
        <v>824</v>
      </c>
      <c r="C39" s="290" t="s">
        <v>825</v>
      </c>
      <c r="D39" s="292">
        <f>SUM(E39,T39,AI39,AX39,BM39,CB39,CQ39,DF39,DU39,DZ39)</f>
        <v>16706</v>
      </c>
      <c r="E39" s="292">
        <f>SUM(F39,M39)</f>
        <v>13212</v>
      </c>
      <c r="F39" s="292">
        <f>SUM(G39:L39)</f>
        <v>8435</v>
      </c>
      <c r="G39" s="292">
        <v>0</v>
      </c>
      <c r="H39" s="292">
        <v>8424</v>
      </c>
      <c r="I39" s="292">
        <v>0</v>
      </c>
      <c r="J39" s="292">
        <v>11</v>
      </c>
      <c r="K39" s="292">
        <v>0</v>
      </c>
      <c r="L39" s="292">
        <v>0</v>
      </c>
      <c r="M39" s="292">
        <f>SUM(N39:S39)</f>
        <v>4777</v>
      </c>
      <c r="N39" s="292">
        <v>0</v>
      </c>
      <c r="O39" s="292">
        <v>4775</v>
      </c>
      <c r="P39" s="292">
        <v>0</v>
      </c>
      <c r="Q39" s="292">
        <v>2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1810</v>
      </c>
      <c r="CR39" s="292">
        <f>SUM(CS39:CX39)</f>
        <v>1343</v>
      </c>
      <c r="CS39" s="292">
        <v>0</v>
      </c>
      <c r="CT39" s="292">
        <v>0</v>
      </c>
      <c r="CU39" s="292">
        <v>128</v>
      </c>
      <c r="CV39" s="292">
        <v>1214</v>
      </c>
      <c r="CW39" s="292">
        <v>0</v>
      </c>
      <c r="CX39" s="292">
        <v>1</v>
      </c>
      <c r="CY39" s="292">
        <f>SUM(CZ39:DE39)</f>
        <v>467</v>
      </c>
      <c r="CZ39" s="292">
        <v>0</v>
      </c>
      <c r="DA39" s="292">
        <v>0</v>
      </c>
      <c r="DB39" s="292">
        <v>15</v>
      </c>
      <c r="DC39" s="292">
        <v>437</v>
      </c>
      <c r="DD39" s="292">
        <v>0</v>
      </c>
      <c r="DE39" s="292">
        <v>15</v>
      </c>
      <c r="DF39" s="292">
        <f>SUM(DG39,DN39)</f>
        <v>92</v>
      </c>
      <c r="DG39" s="292">
        <f>SUM(DH39:DM39)</f>
        <v>88</v>
      </c>
      <c r="DH39" s="292">
        <v>0</v>
      </c>
      <c r="DI39" s="292">
        <v>0</v>
      </c>
      <c r="DJ39" s="292">
        <v>0</v>
      </c>
      <c r="DK39" s="292">
        <v>88</v>
      </c>
      <c r="DL39" s="292">
        <v>0</v>
      </c>
      <c r="DM39" s="292">
        <v>0</v>
      </c>
      <c r="DN39" s="292">
        <f>SUM(DO39:DT39)</f>
        <v>4</v>
      </c>
      <c r="DO39" s="292">
        <v>0</v>
      </c>
      <c r="DP39" s="292">
        <v>0</v>
      </c>
      <c r="DQ39" s="292">
        <v>0</v>
      </c>
      <c r="DR39" s="292">
        <v>4</v>
      </c>
      <c r="DS39" s="292">
        <v>0</v>
      </c>
      <c r="DT39" s="292">
        <v>0</v>
      </c>
      <c r="DU39" s="292">
        <f>SUM(DV39:DY39)</f>
        <v>1351</v>
      </c>
      <c r="DV39" s="292">
        <v>1164</v>
      </c>
      <c r="DW39" s="292">
        <v>0</v>
      </c>
      <c r="DX39" s="292">
        <v>187</v>
      </c>
      <c r="DY39" s="292">
        <v>0</v>
      </c>
      <c r="DZ39" s="292">
        <f>SUM(EA39,EH39)</f>
        <v>241</v>
      </c>
      <c r="EA39" s="292">
        <f>SUM(EB39:EG39)</f>
        <v>187</v>
      </c>
      <c r="EB39" s="292">
        <v>0</v>
      </c>
      <c r="EC39" s="292">
        <v>0</v>
      </c>
      <c r="ED39" s="292">
        <v>187</v>
      </c>
      <c r="EE39" s="292">
        <v>0</v>
      </c>
      <c r="EF39" s="292">
        <v>0</v>
      </c>
      <c r="EG39" s="292">
        <v>0</v>
      </c>
      <c r="EH39" s="292">
        <f>SUM(EI39:EN39)</f>
        <v>54</v>
      </c>
      <c r="EI39" s="292">
        <v>0</v>
      </c>
      <c r="EJ39" s="292">
        <v>0</v>
      </c>
      <c r="EK39" s="292">
        <v>54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746</v>
      </c>
      <c r="B40" s="291" t="s">
        <v>826</v>
      </c>
      <c r="C40" s="290" t="s">
        <v>827</v>
      </c>
      <c r="D40" s="292">
        <f>SUM(E40,T40,AI40,AX40,BM40,CB40,CQ40,DF40,DU40,DZ40)</f>
        <v>9347</v>
      </c>
      <c r="E40" s="292">
        <f>SUM(F40,M40)</f>
        <v>7097</v>
      </c>
      <c r="F40" s="292">
        <f>SUM(G40:L40)</f>
        <v>5890</v>
      </c>
      <c r="G40" s="292">
        <v>0</v>
      </c>
      <c r="H40" s="292">
        <v>5890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1207</v>
      </c>
      <c r="N40" s="292">
        <v>0</v>
      </c>
      <c r="O40" s="292">
        <v>1207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1016</v>
      </c>
      <c r="U40" s="292">
        <f>SUM(V40:AA40)</f>
        <v>11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11</v>
      </c>
      <c r="AB40" s="292">
        <f>SUM(AC40:AH40)</f>
        <v>1005</v>
      </c>
      <c r="AC40" s="292">
        <v>0</v>
      </c>
      <c r="AD40" s="292">
        <v>0</v>
      </c>
      <c r="AE40" s="292">
        <v>1005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1060</v>
      </c>
      <c r="CR40" s="292">
        <f>SUM(CS40:CX40)</f>
        <v>644</v>
      </c>
      <c r="CS40" s="292">
        <v>0</v>
      </c>
      <c r="CT40" s="292">
        <v>0</v>
      </c>
      <c r="CU40" s="292">
        <v>173</v>
      </c>
      <c r="CV40" s="292">
        <v>471</v>
      </c>
      <c r="CW40" s="292">
        <v>0</v>
      </c>
      <c r="CX40" s="292">
        <v>0</v>
      </c>
      <c r="CY40" s="292">
        <f>SUM(CZ40:DE40)</f>
        <v>416</v>
      </c>
      <c r="CZ40" s="292">
        <v>0</v>
      </c>
      <c r="DA40" s="292">
        <v>0</v>
      </c>
      <c r="DB40" s="292">
        <v>345</v>
      </c>
      <c r="DC40" s="292">
        <v>59</v>
      </c>
      <c r="DD40" s="292">
        <v>12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84</v>
      </c>
      <c r="DV40" s="292">
        <v>84</v>
      </c>
      <c r="DW40" s="292">
        <v>0</v>
      </c>
      <c r="DX40" s="292">
        <v>0</v>
      </c>
      <c r="DY40" s="292">
        <v>0</v>
      </c>
      <c r="DZ40" s="292">
        <f>SUM(EA40,EH40)</f>
        <v>90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90</v>
      </c>
      <c r="EI40" s="292">
        <v>0</v>
      </c>
      <c r="EJ40" s="292">
        <v>0</v>
      </c>
      <c r="EK40" s="292">
        <v>90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746</v>
      </c>
      <c r="B41" s="291" t="s">
        <v>828</v>
      </c>
      <c r="C41" s="290" t="s">
        <v>829</v>
      </c>
      <c r="D41" s="292">
        <f>SUM(E41,T41,AI41,AX41,BM41,CB41,CQ41,DF41,DU41,DZ41)</f>
        <v>29074</v>
      </c>
      <c r="E41" s="292">
        <f>SUM(F41,M41)</f>
        <v>22363</v>
      </c>
      <c r="F41" s="292">
        <f>SUM(G41:L41)</f>
        <v>19392</v>
      </c>
      <c r="G41" s="292">
        <v>0</v>
      </c>
      <c r="H41" s="292">
        <v>19392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2971</v>
      </c>
      <c r="N41" s="292">
        <v>0</v>
      </c>
      <c r="O41" s="292">
        <v>2971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2182</v>
      </c>
      <c r="U41" s="292">
        <f>SUM(V41:AA41)</f>
        <v>1915</v>
      </c>
      <c r="V41" s="292">
        <v>0</v>
      </c>
      <c r="W41" s="292">
        <v>0</v>
      </c>
      <c r="X41" s="292">
        <v>1053</v>
      </c>
      <c r="Y41" s="292">
        <v>862</v>
      </c>
      <c r="Z41" s="292">
        <v>0</v>
      </c>
      <c r="AA41" s="292">
        <v>0</v>
      </c>
      <c r="AB41" s="292">
        <f>SUM(AC41:AH41)</f>
        <v>267</v>
      </c>
      <c r="AC41" s="292">
        <v>0</v>
      </c>
      <c r="AD41" s="292">
        <v>0</v>
      </c>
      <c r="AE41" s="292">
        <v>267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587</v>
      </c>
      <c r="CR41" s="292">
        <f>SUM(CS41:CX41)</f>
        <v>504</v>
      </c>
      <c r="CS41" s="292">
        <v>0</v>
      </c>
      <c r="CT41" s="292">
        <v>0</v>
      </c>
      <c r="CU41" s="292">
        <v>0</v>
      </c>
      <c r="CV41" s="292">
        <v>504</v>
      </c>
      <c r="CW41" s="292">
        <v>0</v>
      </c>
      <c r="CX41" s="292">
        <v>0</v>
      </c>
      <c r="CY41" s="292">
        <f>SUM(CZ41:DE41)</f>
        <v>83</v>
      </c>
      <c r="CZ41" s="292">
        <v>0</v>
      </c>
      <c r="DA41" s="292">
        <v>0</v>
      </c>
      <c r="DB41" s="292">
        <v>0</v>
      </c>
      <c r="DC41" s="292">
        <v>83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3942</v>
      </c>
      <c r="DV41" s="292">
        <v>1184</v>
      </c>
      <c r="DW41" s="292">
        <v>0</v>
      </c>
      <c r="DX41" s="292">
        <v>2758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746</v>
      </c>
      <c r="B42" s="291" t="s">
        <v>830</v>
      </c>
      <c r="C42" s="290" t="s">
        <v>831</v>
      </c>
      <c r="D42" s="292">
        <f>SUM(E42,T42,AI42,AX42,BM42,CB42,CQ42,DF42,DU42,DZ42)</f>
        <v>14269</v>
      </c>
      <c r="E42" s="292">
        <f>SUM(F42,M42)</f>
        <v>12428</v>
      </c>
      <c r="F42" s="292">
        <f>SUM(G42:L42)</f>
        <v>11729</v>
      </c>
      <c r="G42" s="292">
        <v>0</v>
      </c>
      <c r="H42" s="292">
        <v>11729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699</v>
      </c>
      <c r="N42" s="292">
        <v>0</v>
      </c>
      <c r="O42" s="292">
        <v>699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433</v>
      </c>
      <c r="U42" s="292">
        <f>SUM(V42:AA42)</f>
        <v>154</v>
      </c>
      <c r="V42" s="292">
        <v>0</v>
      </c>
      <c r="W42" s="292">
        <v>0</v>
      </c>
      <c r="X42" s="292">
        <v>100</v>
      </c>
      <c r="Y42" s="292">
        <v>0</v>
      </c>
      <c r="Z42" s="292">
        <v>0</v>
      </c>
      <c r="AA42" s="292">
        <v>54</v>
      </c>
      <c r="AB42" s="292">
        <f>SUM(AC42:AH42)</f>
        <v>279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279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1144</v>
      </c>
      <c r="CR42" s="292">
        <f>SUM(CS42:CX42)</f>
        <v>1010</v>
      </c>
      <c r="CS42" s="292">
        <v>0</v>
      </c>
      <c r="CT42" s="292">
        <v>0</v>
      </c>
      <c r="CU42" s="292">
        <v>438</v>
      </c>
      <c r="CV42" s="292">
        <v>424</v>
      </c>
      <c r="CW42" s="292">
        <v>20</v>
      </c>
      <c r="CX42" s="292">
        <v>128</v>
      </c>
      <c r="CY42" s="292">
        <f>SUM(CZ42:DE42)</f>
        <v>134</v>
      </c>
      <c r="CZ42" s="292">
        <v>0</v>
      </c>
      <c r="DA42" s="292">
        <v>0</v>
      </c>
      <c r="DB42" s="292">
        <v>7</v>
      </c>
      <c r="DC42" s="292">
        <v>6</v>
      </c>
      <c r="DD42" s="292">
        <v>0</v>
      </c>
      <c r="DE42" s="292">
        <v>121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264</v>
      </c>
      <c r="DV42" s="292">
        <v>264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746</v>
      </c>
      <c r="B43" s="291" t="s">
        <v>832</v>
      </c>
      <c r="C43" s="290" t="s">
        <v>833</v>
      </c>
      <c r="D43" s="292">
        <f>SUM(E43,T43,AI43,AX43,BM43,CB43,CQ43,DF43,DU43,DZ43)</f>
        <v>12175</v>
      </c>
      <c r="E43" s="292">
        <f>SUM(F43,M43)</f>
        <v>10640</v>
      </c>
      <c r="F43" s="292">
        <f>SUM(G43:L43)</f>
        <v>9369</v>
      </c>
      <c r="G43" s="292">
        <v>0</v>
      </c>
      <c r="H43" s="292">
        <v>9363</v>
      </c>
      <c r="I43" s="292">
        <v>0</v>
      </c>
      <c r="J43" s="292">
        <v>0</v>
      </c>
      <c r="K43" s="292">
        <v>0</v>
      </c>
      <c r="L43" s="292">
        <v>6</v>
      </c>
      <c r="M43" s="292">
        <f>SUM(N43:S43)</f>
        <v>1271</v>
      </c>
      <c r="N43" s="292">
        <v>0</v>
      </c>
      <c r="O43" s="292">
        <v>1117</v>
      </c>
      <c r="P43" s="292">
        <v>0</v>
      </c>
      <c r="Q43" s="292">
        <v>0</v>
      </c>
      <c r="R43" s="292">
        <v>0</v>
      </c>
      <c r="S43" s="292">
        <v>154</v>
      </c>
      <c r="T43" s="292">
        <f>SUM(U43,AB43)</f>
        <v>92</v>
      </c>
      <c r="U43" s="292">
        <f>SUM(V43:AA43)</f>
        <v>5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5</v>
      </c>
      <c r="AB43" s="292">
        <f>SUM(AC43:AH43)</f>
        <v>87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87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279</v>
      </c>
      <c r="CR43" s="292">
        <f>SUM(CS43:CX43)</f>
        <v>263</v>
      </c>
      <c r="CS43" s="292">
        <v>0</v>
      </c>
      <c r="CT43" s="292">
        <v>0</v>
      </c>
      <c r="CU43" s="292">
        <v>19</v>
      </c>
      <c r="CV43" s="292">
        <v>244</v>
      </c>
      <c r="CW43" s="292">
        <v>0</v>
      </c>
      <c r="CX43" s="292">
        <v>0</v>
      </c>
      <c r="CY43" s="292">
        <f>SUM(CZ43:DE43)</f>
        <v>16</v>
      </c>
      <c r="CZ43" s="292">
        <v>0</v>
      </c>
      <c r="DA43" s="292">
        <v>0</v>
      </c>
      <c r="DB43" s="292">
        <v>4</v>
      </c>
      <c r="DC43" s="292">
        <v>12</v>
      </c>
      <c r="DD43" s="292">
        <v>0</v>
      </c>
      <c r="DE43" s="292">
        <v>0</v>
      </c>
      <c r="DF43" s="292">
        <f>SUM(DG43,DN43)</f>
        <v>479</v>
      </c>
      <c r="DG43" s="292">
        <f>SUM(DH43:DM43)</f>
        <v>314</v>
      </c>
      <c r="DH43" s="292">
        <v>0</v>
      </c>
      <c r="DI43" s="292">
        <v>0</v>
      </c>
      <c r="DJ43" s="292">
        <v>239</v>
      </c>
      <c r="DK43" s="292">
        <v>75</v>
      </c>
      <c r="DL43" s="292">
        <v>0</v>
      </c>
      <c r="DM43" s="292">
        <v>0</v>
      </c>
      <c r="DN43" s="292">
        <f>SUM(DO43:DT43)</f>
        <v>165</v>
      </c>
      <c r="DO43" s="292">
        <v>0</v>
      </c>
      <c r="DP43" s="292">
        <v>0</v>
      </c>
      <c r="DQ43" s="292">
        <v>63</v>
      </c>
      <c r="DR43" s="292">
        <v>15</v>
      </c>
      <c r="DS43" s="292">
        <v>0</v>
      </c>
      <c r="DT43" s="292">
        <v>87</v>
      </c>
      <c r="DU43" s="292">
        <f>SUM(DV43:DY43)</f>
        <v>685</v>
      </c>
      <c r="DV43" s="292">
        <v>533</v>
      </c>
      <c r="DW43" s="292">
        <v>0</v>
      </c>
      <c r="DX43" s="292">
        <v>152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746</v>
      </c>
      <c r="B44" s="291" t="s">
        <v>834</v>
      </c>
      <c r="C44" s="290" t="s">
        <v>835</v>
      </c>
      <c r="D44" s="292">
        <f>SUM(E44,T44,AI44,AX44,BM44,CB44,CQ44,DF44,DU44,DZ44)</f>
        <v>15725</v>
      </c>
      <c r="E44" s="292">
        <f>SUM(F44,M44)</f>
        <v>13681</v>
      </c>
      <c r="F44" s="292">
        <f>SUM(G44:L44)</f>
        <v>13677</v>
      </c>
      <c r="G44" s="292">
        <v>0</v>
      </c>
      <c r="H44" s="292">
        <v>13677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4</v>
      </c>
      <c r="N44" s="292">
        <v>0</v>
      </c>
      <c r="O44" s="292">
        <v>4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780</v>
      </c>
      <c r="U44" s="292">
        <f>SUM(V44:AA44)</f>
        <v>348</v>
      </c>
      <c r="V44" s="292">
        <v>0</v>
      </c>
      <c r="W44" s="292">
        <v>0</v>
      </c>
      <c r="X44" s="292">
        <v>192</v>
      </c>
      <c r="Y44" s="292">
        <v>0</v>
      </c>
      <c r="Z44" s="292">
        <v>0</v>
      </c>
      <c r="AA44" s="292">
        <v>156</v>
      </c>
      <c r="AB44" s="292">
        <f>SUM(AC44:AH44)</f>
        <v>432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432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485</v>
      </c>
      <c r="CR44" s="292">
        <f>SUM(CS44:CX44)</f>
        <v>485</v>
      </c>
      <c r="CS44" s="292">
        <v>0</v>
      </c>
      <c r="CT44" s="292">
        <v>0</v>
      </c>
      <c r="CU44" s="292">
        <v>463</v>
      </c>
      <c r="CV44" s="292">
        <v>0</v>
      </c>
      <c r="CW44" s="292">
        <v>22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779</v>
      </c>
      <c r="DV44" s="292">
        <v>779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746</v>
      </c>
      <c r="B45" s="291" t="s">
        <v>836</v>
      </c>
      <c r="C45" s="290" t="s">
        <v>837</v>
      </c>
      <c r="D45" s="292">
        <f>SUM(E45,T45,AI45,AX45,BM45,CB45,CQ45,DF45,DU45,DZ45)</f>
        <v>7453</v>
      </c>
      <c r="E45" s="292">
        <f>SUM(F45,M45)</f>
        <v>6133</v>
      </c>
      <c r="F45" s="292">
        <f>SUM(G45:L45)</f>
        <v>6132</v>
      </c>
      <c r="G45" s="292">
        <v>0</v>
      </c>
      <c r="H45" s="292">
        <v>6131</v>
      </c>
      <c r="I45" s="292">
        <v>1</v>
      </c>
      <c r="J45" s="292">
        <v>0</v>
      </c>
      <c r="K45" s="292">
        <v>0</v>
      </c>
      <c r="L45" s="292">
        <v>0</v>
      </c>
      <c r="M45" s="292">
        <f>SUM(N45:S45)</f>
        <v>1</v>
      </c>
      <c r="N45" s="292">
        <v>0</v>
      </c>
      <c r="O45" s="292">
        <v>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1308</v>
      </c>
      <c r="U45" s="292">
        <f>SUM(V45:AA45)</f>
        <v>922</v>
      </c>
      <c r="V45" s="292">
        <v>0</v>
      </c>
      <c r="W45" s="292">
        <v>0</v>
      </c>
      <c r="X45" s="292">
        <v>175</v>
      </c>
      <c r="Y45" s="292">
        <v>182</v>
      </c>
      <c r="Z45" s="292">
        <v>0</v>
      </c>
      <c r="AA45" s="292">
        <v>565</v>
      </c>
      <c r="AB45" s="292">
        <f>SUM(AC45:AH45)</f>
        <v>386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386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6</v>
      </c>
      <c r="CR45" s="292">
        <f>SUM(CS45:CX45)</f>
        <v>6</v>
      </c>
      <c r="CS45" s="292">
        <v>0</v>
      </c>
      <c r="CT45" s="292">
        <v>0</v>
      </c>
      <c r="CU45" s="292">
        <v>0</v>
      </c>
      <c r="CV45" s="292">
        <v>6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5</v>
      </c>
      <c r="DV45" s="292">
        <v>5</v>
      </c>
      <c r="DW45" s="292">
        <v>0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746</v>
      </c>
      <c r="B46" s="291" t="s">
        <v>838</v>
      </c>
      <c r="C46" s="290" t="s">
        <v>839</v>
      </c>
      <c r="D46" s="292">
        <f>SUM(E46,T46,AI46,AX46,BM46,CB46,CQ46,DF46,DU46,DZ46)</f>
        <v>4982</v>
      </c>
      <c r="E46" s="292">
        <f>SUM(F46,M46)</f>
        <v>4439</v>
      </c>
      <c r="F46" s="292">
        <f>SUM(G46:L46)</f>
        <v>4430</v>
      </c>
      <c r="G46" s="292">
        <v>0</v>
      </c>
      <c r="H46" s="292">
        <v>4430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9</v>
      </c>
      <c r="N46" s="292">
        <v>0</v>
      </c>
      <c r="O46" s="292">
        <v>9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211</v>
      </c>
      <c r="U46" s="292">
        <f>SUM(V46:AA46)</f>
        <v>210</v>
      </c>
      <c r="V46" s="292">
        <v>0</v>
      </c>
      <c r="W46" s="292">
        <v>0</v>
      </c>
      <c r="X46" s="292">
        <v>77</v>
      </c>
      <c r="Y46" s="292">
        <v>0</v>
      </c>
      <c r="Z46" s="292">
        <v>0</v>
      </c>
      <c r="AA46" s="292">
        <v>133</v>
      </c>
      <c r="AB46" s="292">
        <f>SUM(AC46:AH46)</f>
        <v>1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1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332</v>
      </c>
      <c r="CR46" s="292">
        <f>SUM(CS46:CX46)</f>
        <v>332</v>
      </c>
      <c r="CS46" s="292">
        <v>0</v>
      </c>
      <c r="CT46" s="292">
        <v>0</v>
      </c>
      <c r="CU46" s="292">
        <v>0</v>
      </c>
      <c r="CV46" s="292">
        <v>332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746</v>
      </c>
      <c r="B47" s="291" t="s">
        <v>840</v>
      </c>
      <c r="C47" s="290" t="s">
        <v>841</v>
      </c>
      <c r="D47" s="292">
        <f>SUM(E47,T47,AI47,AX47,BM47,CB47,CQ47,DF47,DU47,DZ47)</f>
        <v>1772</v>
      </c>
      <c r="E47" s="292">
        <f>SUM(F47,M47)</f>
        <v>1552</v>
      </c>
      <c r="F47" s="292">
        <f>SUM(G47:L47)</f>
        <v>1376</v>
      </c>
      <c r="G47" s="292">
        <v>0</v>
      </c>
      <c r="H47" s="292">
        <v>1376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176</v>
      </c>
      <c r="N47" s="292">
        <v>0</v>
      </c>
      <c r="O47" s="292">
        <v>176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152</v>
      </c>
      <c r="U47" s="292">
        <f>SUM(V47:AA47)</f>
        <v>136</v>
      </c>
      <c r="V47" s="292">
        <v>0</v>
      </c>
      <c r="W47" s="292">
        <v>0</v>
      </c>
      <c r="X47" s="292">
        <v>20</v>
      </c>
      <c r="Y47" s="292">
        <v>116</v>
      </c>
      <c r="Z47" s="292">
        <v>0</v>
      </c>
      <c r="AA47" s="292">
        <v>0</v>
      </c>
      <c r="AB47" s="292">
        <f>SUM(AC47:AH47)</f>
        <v>16</v>
      </c>
      <c r="AC47" s="292">
        <v>0</v>
      </c>
      <c r="AD47" s="292">
        <v>0</v>
      </c>
      <c r="AE47" s="292">
        <v>16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15</v>
      </c>
      <c r="CR47" s="292">
        <f>SUM(CS47:CX47)</f>
        <v>15</v>
      </c>
      <c r="CS47" s="292">
        <v>0</v>
      </c>
      <c r="CT47" s="292">
        <v>0</v>
      </c>
      <c r="CU47" s="292">
        <v>0</v>
      </c>
      <c r="CV47" s="292">
        <v>15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53</v>
      </c>
      <c r="DV47" s="292">
        <v>53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746</v>
      </c>
      <c r="B48" s="291" t="s">
        <v>842</v>
      </c>
      <c r="C48" s="290" t="s">
        <v>843</v>
      </c>
      <c r="D48" s="292">
        <f>SUM(E48,T48,AI48,AX48,BM48,CB48,CQ48,DF48,DU48,DZ48)</f>
        <v>3347</v>
      </c>
      <c r="E48" s="292">
        <f>SUM(F48,M48)</f>
        <v>2636</v>
      </c>
      <c r="F48" s="292">
        <f>SUM(G48:L48)</f>
        <v>2439</v>
      </c>
      <c r="G48" s="292">
        <v>0</v>
      </c>
      <c r="H48" s="292">
        <v>2439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197</v>
      </c>
      <c r="N48" s="292">
        <v>0</v>
      </c>
      <c r="O48" s="292">
        <v>197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252</v>
      </c>
      <c r="U48" s="292">
        <f>SUM(V48:AA48)</f>
        <v>2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2</v>
      </c>
      <c r="AB48" s="292">
        <f>SUM(AC48:AH48)</f>
        <v>250</v>
      </c>
      <c r="AC48" s="292">
        <v>0</v>
      </c>
      <c r="AD48" s="292">
        <v>0</v>
      </c>
      <c r="AE48" s="292">
        <v>250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403</v>
      </c>
      <c r="CR48" s="292">
        <f>SUM(CS48:CX48)</f>
        <v>297</v>
      </c>
      <c r="CS48" s="292">
        <v>0</v>
      </c>
      <c r="CT48" s="292">
        <v>0</v>
      </c>
      <c r="CU48" s="292">
        <v>77</v>
      </c>
      <c r="CV48" s="292">
        <v>220</v>
      </c>
      <c r="CW48" s="292">
        <v>0</v>
      </c>
      <c r="CX48" s="292">
        <v>0</v>
      </c>
      <c r="CY48" s="292">
        <f>SUM(CZ48:DE48)</f>
        <v>106</v>
      </c>
      <c r="CZ48" s="292">
        <v>0</v>
      </c>
      <c r="DA48" s="292">
        <v>0</v>
      </c>
      <c r="DB48" s="292">
        <v>88</v>
      </c>
      <c r="DC48" s="292">
        <v>16</v>
      </c>
      <c r="DD48" s="292">
        <v>2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32</v>
      </c>
      <c r="DV48" s="292">
        <v>32</v>
      </c>
      <c r="DW48" s="292">
        <v>0</v>
      </c>
      <c r="DX48" s="292">
        <v>0</v>
      </c>
      <c r="DY48" s="292">
        <v>0</v>
      </c>
      <c r="DZ48" s="292">
        <f>SUM(EA48,EH48)</f>
        <v>24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24</v>
      </c>
      <c r="EI48" s="292">
        <v>0</v>
      </c>
      <c r="EJ48" s="292">
        <v>0</v>
      </c>
      <c r="EK48" s="292">
        <v>24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746</v>
      </c>
      <c r="B49" s="291" t="s">
        <v>844</v>
      </c>
      <c r="C49" s="290" t="s">
        <v>845</v>
      </c>
      <c r="D49" s="292">
        <f>SUM(E49,T49,AI49,AX49,BM49,CB49,CQ49,DF49,DU49,DZ49)</f>
        <v>4828</v>
      </c>
      <c r="E49" s="292">
        <f>SUM(F49,M49)</f>
        <v>3774</v>
      </c>
      <c r="F49" s="292">
        <f>SUM(G49:L49)</f>
        <v>3299</v>
      </c>
      <c r="G49" s="292">
        <v>0</v>
      </c>
      <c r="H49" s="292">
        <v>3299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475</v>
      </c>
      <c r="N49" s="292">
        <v>0</v>
      </c>
      <c r="O49" s="292">
        <v>475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524</v>
      </c>
      <c r="DG49" s="292">
        <f>SUM(DH49:DM49)</f>
        <v>502</v>
      </c>
      <c r="DH49" s="292">
        <v>0</v>
      </c>
      <c r="DI49" s="292">
        <v>0</v>
      </c>
      <c r="DJ49" s="292">
        <v>192</v>
      </c>
      <c r="DK49" s="292">
        <v>310</v>
      </c>
      <c r="DL49" s="292">
        <v>0</v>
      </c>
      <c r="DM49" s="292">
        <v>0</v>
      </c>
      <c r="DN49" s="292">
        <f>SUM(DO49:DT49)</f>
        <v>22</v>
      </c>
      <c r="DO49" s="292">
        <v>0</v>
      </c>
      <c r="DP49" s="292">
        <v>0</v>
      </c>
      <c r="DQ49" s="292">
        <v>22</v>
      </c>
      <c r="DR49" s="292">
        <v>0</v>
      </c>
      <c r="DS49" s="292">
        <v>0</v>
      </c>
      <c r="DT49" s="292">
        <v>0</v>
      </c>
      <c r="DU49" s="292">
        <f>SUM(DV49:DY49)</f>
        <v>530</v>
      </c>
      <c r="DV49" s="292">
        <v>0</v>
      </c>
      <c r="DW49" s="292">
        <v>0</v>
      </c>
      <c r="DX49" s="292">
        <v>530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746</v>
      </c>
      <c r="B50" s="291" t="s">
        <v>846</v>
      </c>
      <c r="C50" s="290" t="s">
        <v>847</v>
      </c>
      <c r="D50" s="292">
        <f>SUM(E50,T50,AI50,AX50,BM50,CB50,CQ50,DF50,DU50,DZ50)</f>
        <v>5876</v>
      </c>
      <c r="E50" s="292">
        <f>SUM(F50,M50)</f>
        <v>5062</v>
      </c>
      <c r="F50" s="292">
        <f>SUM(G50:L50)</f>
        <v>5058</v>
      </c>
      <c r="G50" s="292">
        <v>0</v>
      </c>
      <c r="H50" s="292">
        <v>5058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</v>
      </c>
      <c r="N50" s="292">
        <v>0</v>
      </c>
      <c r="O50" s="292">
        <v>4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348</v>
      </c>
      <c r="U50" s="292">
        <f>SUM(V50:AA50)</f>
        <v>118</v>
      </c>
      <c r="V50" s="292">
        <v>0</v>
      </c>
      <c r="W50" s="292">
        <v>0</v>
      </c>
      <c r="X50" s="292">
        <v>65</v>
      </c>
      <c r="Y50" s="292">
        <v>0</v>
      </c>
      <c r="Z50" s="292">
        <v>0</v>
      </c>
      <c r="AA50" s="292">
        <v>53</v>
      </c>
      <c r="AB50" s="292">
        <f>SUM(AC50:AH50)</f>
        <v>230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230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237</v>
      </c>
      <c r="CR50" s="292">
        <f>SUM(CS50:CX50)</f>
        <v>237</v>
      </c>
      <c r="CS50" s="292">
        <v>0</v>
      </c>
      <c r="CT50" s="292">
        <v>0</v>
      </c>
      <c r="CU50" s="292">
        <v>230</v>
      </c>
      <c r="CV50" s="292">
        <v>0</v>
      </c>
      <c r="CW50" s="292">
        <v>7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229</v>
      </c>
      <c r="DV50" s="292">
        <v>229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746</v>
      </c>
      <c r="B51" s="291" t="s">
        <v>848</v>
      </c>
      <c r="C51" s="290" t="s">
        <v>849</v>
      </c>
      <c r="D51" s="292">
        <f>SUM(E51,T51,AI51,AX51,BM51,CB51,CQ51,DF51,DU51,DZ51)</f>
        <v>3714</v>
      </c>
      <c r="E51" s="292">
        <f>SUM(F51,M51)</f>
        <v>3471</v>
      </c>
      <c r="F51" s="292">
        <f>SUM(G51:L51)</f>
        <v>3297</v>
      </c>
      <c r="G51" s="292">
        <v>0</v>
      </c>
      <c r="H51" s="292">
        <v>3297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174</v>
      </c>
      <c r="N51" s="292">
        <v>0</v>
      </c>
      <c r="O51" s="292">
        <v>174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243</v>
      </c>
      <c r="CR51" s="292">
        <f>SUM(CS51:CX51)</f>
        <v>212</v>
      </c>
      <c r="CS51" s="292">
        <v>0</v>
      </c>
      <c r="CT51" s="292">
        <v>0</v>
      </c>
      <c r="CU51" s="292">
        <v>60</v>
      </c>
      <c r="CV51" s="292">
        <v>120</v>
      </c>
      <c r="CW51" s="292">
        <v>3</v>
      </c>
      <c r="CX51" s="292">
        <v>29</v>
      </c>
      <c r="CY51" s="292">
        <f>SUM(CZ51:DE51)</f>
        <v>31</v>
      </c>
      <c r="CZ51" s="292">
        <v>0</v>
      </c>
      <c r="DA51" s="292">
        <v>0</v>
      </c>
      <c r="DB51" s="292">
        <v>3</v>
      </c>
      <c r="DC51" s="292">
        <v>1</v>
      </c>
      <c r="DD51" s="292">
        <v>0</v>
      </c>
      <c r="DE51" s="292">
        <v>27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746</v>
      </c>
      <c r="B52" s="291" t="s">
        <v>850</v>
      </c>
      <c r="C52" s="290" t="s">
        <v>851</v>
      </c>
      <c r="D52" s="292">
        <f>SUM(E52,T52,AI52,AX52,BM52,CB52,CQ52,DF52,DU52,DZ52)</f>
        <v>5926</v>
      </c>
      <c r="E52" s="292">
        <f>SUM(F52,M52)</f>
        <v>4948</v>
      </c>
      <c r="F52" s="292">
        <f>SUM(G52:L52)</f>
        <v>4413</v>
      </c>
      <c r="G52" s="292">
        <v>0</v>
      </c>
      <c r="H52" s="292">
        <v>4413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535</v>
      </c>
      <c r="N52" s="292">
        <v>0</v>
      </c>
      <c r="O52" s="292">
        <v>535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222</v>
      </c>
      <c r="U52" s="292">
        <f>SUM(V52:AA52)</f>
        <v>8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8</v>
      </c>
      <c r="AB52" s="292">
        <f>SUM(AC52:AH52)</f>
        <v>214</v>
      </c>
      <c r="AC52" s="292">
        <v>0</v>
      </c>
      <c r="AD52" s="292">
        <v>0</v>
      </c>
      <c r="AE52" s="292">
        <v>214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711</v>
      </c>
      <c r="CR52" s="292">
        <f>SUM(CS52:CX52)</f>
        <v>556</v>
      </c>
      <c r="CS52" s="292">
        <v>0</v>
      </c>
      <c r="CT52" s="292">
        <v>0</v>
      </c>
      <c r="CU52" s="292">
        <v>153</v>
      </c>
      <c r="CV52" s="292">
        <v>344</v>
      </c>
      <c r="CW52" s="292">
        <v>6</v>
      </c>
      <c r="CX52" s="292">
        <v>53</v>
      </c>
      <c r="CY52" s="292">
        <f>SUM(CZ52:DE52)</f>
        <v>155</v>
      </c>
      <c r="CZ52" s="292">
        <v>0</v>
      </c>
      <c r="DA52" s="292">
        <v>0</v>
      </c>
      <c r="DB52" s="292">
        <v>90</v>
      </c>
      <c r="DC52" s="292">
        <v>15</v>
      </c>
      <c r="DD52" s="292">
        <v>0</v>
      </c>
      <c r="DE52" s="292">
        <v>50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23</v>
      </c>
      <c r="DV52" s="292">
        <v>23</v>
      </c>
      <c r="DW52" s="292">
        <v>0</v>
      </c>
      <c r="DX52" s="292">
        <v>0</v>
      </c>
      <c r="DY52" s="292">
        <v>0</v>
      </c>
      <c r="DZ52" s="292">
        <f>SUM(EA52,EH52)</f>
        <v>22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22</v>
      </c>
      <c r="EI52" s="292">
        <v>0</v>
      </c>
      <c r="EJ52" s="292">
        <v>0</v>
      </c>
      <c r="EK52" s="292">
        <v>22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746</v>
      </c>
      <c r="B53" s="291" t="s">
        <v>852</v>
      </c>
      <c r="C53" s="290" t="s">
        <v>853</v>
      </c>
      <c r="D53" s="292">
        <f>SUM(E53,T53,AI53,AX53,BM53,CB53,CQ53,DF53,DU53,DZ53)</f>
        <v>4331</v>
      </c>
      <c r="E53" s="292">
        <f>SUM(F53,M53)</f>
        <v>3472</v>
      </c>
      <c r="F53" s="292">
        <f>SUM(G53:L53)</f>
        <v>3224</v>
      </c>
      <c r="G53" s="292">
        <v>0</v>
      </c>
      <c r="H53" s="292">
        <v>3224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248</v>
      </c>
      <c r="N53" s="292">
        <v>0</v>
      </c>
      <c r="O53" s="292">
        <v>248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622</v>
      </c>
      <c r="U53" s="292">
        <f>SUM(V53:AA53)</f>
        <v>516</v>
      </c>
      <c r="V53" s="292">
        <v>0</v>
      </c>
      <c r="W53" s="292">
        <v>0</v>
      </c>
      <c r="X53" s="292">
        <v>197</v>
      </c>
      <c r="Y53" s="292">
        <v>130</v>
      </c>
      <c r="Z53" s="292">
        <v>0</v>
      </c>
      <c r="AA53" s="292">
        <v>189</v>
      </c>
      <c r="AB53" s="292">
        <f>SUM(AC53:AH53)</f>
        <v>106</v>
      </c>
      <c r="AC53" s="292">
        <v>0</v>
      </c>
      <c r="AD53" s="292">
        <v>0</v>
      </c>
      <c r="AE53" s="292">
        <v>27</v>
      </c>
      <c r="AF53" s="292">
        <v>0</v>
      </c>
      <c r="AG53" s="292">
        <v>0</v>
      </c>
      <c r="AH53" s="292">
        <v>79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237</v>
      </c>
      <c r="DV53" s="292">
        <v>235</v>
      </c>
      <c r="DW53" s="292">
        <v>2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746</v>
      </c>
      <c r="B54" s="291" t="s">
        <v>854</v>
      </c>
      <c r="C54" s="290" t="s">
        <v>855</v>
      </c>
      <c r="D54" s="292">
        <f>SUM(E54,T54,AI54,AX54,BM54,CB54,CQ54,DF54,DU54,DZ54)</f>
        <v>1845</v>
      </c>
      <c r="E54" s="292">
        <f>SUM(F54,M54)</f>
        <v>1446</v>
      </c>
      <c r="F54" s="292">
        <f>SUM(G54:L54)</f>
        <v>1316</v>
      </c>
      <c r="G54" s="292">
        <v>0</v>
      </c>
      <c r="H54" s="292">
        <v>1316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130</v>
      </c>
      <c r="N54" s="292">
        <v>0</v>
      </c>
      <c r="O54" s="292">
        <v>130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277</v>
      </c>
      <c r="U54" s="292">
        <f>SUM(V54:AA54)</f>
        <v>241</v>
      </c>
      <c r="V54" s="292">
        <v>0</v>
      </c>
      <c r="W54" s="292">
        <v>0</v>
      </c>
      <c r="X54" s="292">
        <v>90</v>
      </c>
      <c r="Y54" s="292">
        <v>62</v>
      </c>
      <c r="Z54" s="292">
        <v>0</v>
      </c>
      <c r="AA54" s="292">
        <v>89</v>
      </c>
      <c r="AB54" s="292">
        <f>SUM(AC54:AH54)</f>
        <v>36</v>
      </c>
      <c r="AC54" s="292">
        <v>0</v>
      </c>
      <c r="AD54" s="292">
        <v>0</v>
      </c>
      <c r="AE54" s="292">
        <v>13</v>
      </c>
      <c r="AF54" s="292">
        <v>0</v>
      </c>
      <c r="AG54" s="292">
        <v>0</v>
      </c>
      <c r="AH54" s="292">
        <v>23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122</v>
      </c>
      <c r="DV54" s="292">
        <v>120</v>
      </c>
      <c r="DW54" s="292">
        <v>2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746</v>
      </c>
      <c r="B55" s="291" t="s">
        <v>856</v>
      </c>
      <c r="C55" s="290" t="s">
        <v>857</v>
      </c>
      <c r="D55" s="292">
        <f>SUM(E55,T55,AI55,AX55,BM55,CB55,CQ55,DF55,DU55,DZ55)</f>
        <v>3449</v>
      </c>
      <c r="E55" s="292">
        <f>SUM(F55,M55)</f>
        <v>2702</v>
      </c>
      <c r="F55" s="292">
        <f>SUM(G55:L55)</f>
        <v>2408</v>
      </c>
      <c r="G55" s="292">
        <v>0</v>
      </c>
      <c r="H55" s="292">
        <v>2408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294</v>
      </c>
      <c r="N55" s="292">
        <v>0</v>
      </c>
      <c r="O55" s="292">
        <v>294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569</v>
      </c>
      <c r="U55" s="292">
        <f>SUM(V55:AA55)</f>
        <v>423</v>
      </c>
      <c r="V55" s="292">
        <v>0</v>
      </c>
      <c r="W55" s="292">
        <v>0</v>
      </c>
      <c r="X55" s="292">
        <v>167</v>
      </c>
      <c r="Y55" s="292">
        <v>93</v>
      </c>
      <c r="Z55" s="292">
        <v>0</v>
      </c>
      <c r="AA55" s="292">
        <v>163</v>
      </c>
      <c r="AB55" s="292">
        <f>SUM(AC55:AH55)</f>
        <v>146</v>
      </c>
      <c r="AC55" s="292">
        <v>0</v>
      </c>
      <c r="AD55" s="292">
        <v>0</v>
      </c>
      <c r="AE55" s="292">
        <v>46</v>
      </c>
      <c r="AF55" s="292">
        <v>0</v>
      </c>
      <c r="AG55" s="292">
        <v>0</v>
      </c>
      <c r="AH55" s="292">
        <v>100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178</v>
      </c>
      <c r="DV55" s="292">
        <v>176</v>
      </c>
      <c r="DW55" s="292">
        <v>2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746</v>
      </c>
      <c r="B56" s="291" t="s">
        <v>858</v>
      </c>
      <c r="C56" s="290" t="s">
        <v>859</v>
      </c>
      <c r="D56" s="292">
        <f>SUM(E56,T56,AI56,AX56,BM56,CB56,CQ56,DF56,DU56,DZ56)</f>
        <v>3509</v>
      </c>
      <c r="E56" s="292">
        <f>SUM(F56,M56)</f>
        <v>2935</v>
      </c>
      <c r="F56" s="292">
        <f>SUM(G56:L56)</f>
        <v>2505</v>
      </c>
      <c r="G56" s="292">
        <v>0</v>
      </c>
      <c r="H56" s="292">
        <v>2505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430</v>
      </c>
      <c r="N56" s="292">
        <v>0</v>
      </c>
      <c r="O56" s="292">
        <v>430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458</v>
      </c>
      <c r="U56" s="292">
        <f>SUM(V56:AA56)</f>
        <v>337</v>
      </c>
      <c r="V56" s="292">
        <v>0</v>
      </c>
      <c r="W56" s="292">
        <v>0</v>
      </c>
      <c r="X56" s="292">
        <v>134</v>
      </c>
      <c r="Y56" s="292">
        <v>86</v>
      </c>
      <c r="Z56" s="292">
        <v>0</v>
      </c>
      <c r="AA56" s="292">
        <v>117</v>
      </c>
      <c r="AB56" s="292">
        <f>SUM(AC56:AH56)</f>
        <v>121</v>
      </c>
      <c r="AC56" s="292">
        <v>0</v>
      </c>
      <c r="AD56" s="292">
        <v>0</v>
      </c>
      <c r="AE56" s="292">
        <v>34</v>
      </c>
      <c r="AF56" s="292">
        <v>0</v>
      </c>
      <c r="AG56" s="292">
        <v>0</v>
      </c>
      <c r="AH56" s="292">
        <v>87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116</v>
      </c>
      <c r="DV56" s="292">
        <v>112</v>
      </c>
      <c r="DW56" s="292">
        <v>4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746</v>
      </c>
      <c r="B57" s="291" t="s">
        <v>860</v>
      </c>
      <c r="C57" s="290" t="s">
        <v>861</v>
      </c>
      <c r="D57" s="292">
        <f>SUM(E57,T57,AI57,AX57,BM57,CB57,CQ57,DF57,DU57,DZ57)</f>
        <v>2458</v>
      </c>
      <c r="E57" s="292">
        <f>SUM(F57,M57)</f>
        <v>2062</v>
      </c>
      <c r="F57" s="292">
        <f>SUM(G57:L57)</f>
        <v>1739</v>
      </c>
      <c r="G57" s="292">
        <v>0</v>
      </c>
      <c r="H57" s="292">
        <v>1739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323</v>
      </c>
      <c r="N57" s="292">
        <v>0</v>
      </c>
      <c r="O57" s="292">
        <v>323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286</v>
      </c>
      <c r="U57" s="292">
        <f>SUM(V57:AA57)</f>
        <v>233</v>
      </c>
      <c r="V57" s="292">
        <v>0</v>
      </c>
      <c r="W57" s="292">
        <v>0</v>
      </c>
      <c r="X57" s="292">
        <v>95</v>
      </c>
      <c r="Y57" s="292">
        <v>67</v>
      </c>
      <c r="Z57" s="292">
        <v>0</v>
      </c>
      <c r="AA57" s="292">
        <v>71</v>
      </c>
      <c r="AB57" s="292">
        <f>SUM(AC57:AH57)</f>
        <v>53</v>
      </c>
      <c r="AC57" s="292">
        <v>0</v>
      </c>
      <c r="AD57" s="292">
        <v>0</v>
      </c>
      <c r="AE57" s="292">
        <v>15</v>
      </c>
      <c r="AF57" s="292">
        <v>0</v>
      </c>
      <c r="AG57" s="292">
        <v>0</v>
      </c>
      <c r="AH57" s="292">
        <v>38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110</v>
      </c>
      <c r="DV57" s="292">
        <v>108</v>
      </c>
      <c r="DW57" s="292">
        <v>2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746</v>
      </c>
      <c r="B58" s="291" t="s">
        <v>862</v>
      </c>
      <c r="C58" s="290" t="s">
        <v>863</v>
      </c>
      <c r="D58" s="292">
        <f>SUM(E58,T58,AI58,AX58,BM58,CB58,CQ58,DF58,DU58,DZ58)</f>
        <v>2097</v>
      </c>
      <c r="E58" s="292">
        <f>SUM(F58,M58)</f>
        <v>1506</v>
      </c>
      <c r="F58" s="292">
        <f>SUM(G58:L58)</f>
        <v>1285</v>
      </c>
      <c r="G58" s="292">
        <v>0</v>
      </c>
      <c r="H58" s="292">
        <v>1285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221</v>
      </c>
      <c r="N58" s="292">
        <v>0</v>
      </c>
      <c r="O58" s="292">
        <v>221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412</v>
      </c>
      <c r="U58" s="292">
        <f>SUM(V58:AA58)</f>
        <v>315</v>
      </c>
      <c r="V58" s="292">
        <v>0</v>
      </c>
      <c r="W58" s="292">
        <v>0</v>
      </c>
      <c r="X58" s="292">
        <v>124</v>
      </c>
      <c r="Y58" s="292">
        <v>87</v>
      </c>
      <c r="Z58" s="292">
        <v>0</v>
      </c>
      <c r="AA58" s="292">
        <v>104</v>
      </c>
      <c r="AB58" s="292">
        <f>SUM(AC58:AH58)</f>
        <v>97</v>
      </c>
      <c r="AC58" s="292">
        <v>0</v>
      </c>
      <c r="AD58" s="292">
        <v>0</v>
      </c>
      <c r="AE58" s="292">
        <v>20</v>
      </c>
      <c r="AF58" s="292">
        <v>0</v>
      </c>
      <c r="AG58" s="292">
        <v>0</v>
      </c>
      <c r="AH58" s="292">
        <v>77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0</v>
      </c>
      <c r="CR58" s="292">
        <f>SUM(CS58:CX58)</f>
        <v>0</v>
      </c>
      <c r="CS58" s="292">
        <v>0</v>
      </c>
      <c r="CT58" s="292">
        <v>0</v>
      </c>
      <c r="CU58" s="292">
        <v>0</v>
      </c>
      <c r="CV58" s="292">
        <v>0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179</v>
      </c>
      <c r="DV58" s="292">
        <v>176</v>
      </c>
      <c r="DW58" s="292">
        <v>3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746</v>
      </c>
      <c r="B59" s="291" t="s">
        <v>864</v>
      </c>
      <c r="C59" s="290" t="s">
        <v>865</v>
      </c>
      <c r="D59" s="292">
        <f>SUM(E59,T59,AI59,AX59,BM59,CB59,CQ59,DF59,DU59,DZ59)</f>
        <v>2939</v>
      </c>
      <c r="E59" s="292">
        <f>SUM(F59,M59)</f>
        <v>2183</v>
      </c>
      <c r="F59" s="292">
        <f>SUM(G59:L59)</f>
        <v>1927</v>
      </c>
      <c r="G59" s="292">
        <v>0</v>
      </c>
      <c r="H59" s="292">
        <v>1927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256</v>
      </c>
      <c r="N59" s="292">
        <v>0</v>
      </c>
      <c r="O59" s="292">
        <v>256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0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0</v>
      </c>
      <c r="CR59" s="292">
        <f>SUM(CS59:CX59)</f>
        <v>0</v>
      </c>
      <c r="CS59" s="292">
        <v>0</v>
      </c>
      <c r="CT59" s="292">
        <v>0</v>
      </c>
      <c r="CU59" s="292">
        <v>0</v>
      </c>
      <c r="CV59" s="292">
        <v>0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305</v>
      </c>
      <c r="DG59" s="292">
        <f>SUM(DH59:DM59)</f>
        <v>165</v>
      </c>
      <c r="DH59" s="292">
        <v>0</v>
      </c>
      <c r="DI59" s="292">
        <v>0</v>
      </c>
      <c r="DJ59" s="292">
        <v>165</v>
      </c>
      <c r="DK59" s="292">
        <v>0</v>
      </c>
      <c r="DL59" s="292">
        <v>0</v>
      </c>
      <c r="DM59" s="292">
        <v>0</v>
      </c>
      <c r="DN59" s="292">
        <f>SUM(DO59:DT59)</f>
        <v>140</v>
      </c>
      <c r="DO59" s="292">
        <v>0</v>
      </c>
      <c r="DP59" s="292">
        <v>0</v>
      </c>
      <c r="DQ59" s="292">
        <v>140</v>
      </c>
      <c r="DR59" s="292">
        <v>0</v>
      </c>
      <c r="DS59" s="292">
        <v>0</v>
      </c>
      <c r="DT59" s="292">
        <v>0</v>
      </c>
      <c r="DU59" s="292">
        <f>SUM(DV59:DY59)</f>
        <v>451</v>
      </c>
      <c r="DV59" s="292">
        <v>400</v>
      </c>
      <c r="DW59" s="292">
        <v>0</v>
      </c>
      <c r="DX59" s="292">
        <v>51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746</v>
      </c>
      <c r="B60" s="291" t="s">
        <v>866</v>
      </c>
      <c r="C60" s="290" t="s">
        <v>867</v>
      </c>
      <c r="D60" s="292">
        <f>SUM(E60,T60,AI60,AX60,BM60,CB60,CQ60,DF60,DU60,DZ60)</f>
        <v>3062</v>
      </c>
      <c r="E60" s="292">
        <f>SUM(F60,M60)</f>
        <v>2480</v>
      </c>
      <c r="F60" s="292">
        <f>SUM(G60:L60)</f>
        <v>2045</v>
      </c>
      <c r="G60" s="292">
        <v>0</v>
      </c>
      <c r="H60" s="292">
        <v>2045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435</v>
      </c>
      <c r="N60" s="292">
        <v>0</v>
      </c>
      <c r="O60" s="292">
        <v>435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390</v>
      </c>
      <c r="CR60" s="292">
        <f>SUM(CS60:CX60)</f>
        <v>323</v>
      </c>
      <c r="CS60" s="292">
        <v>0</v>
      </c>
      <c r="CT60" s="292">
        <v>0</v>
      </c>
      <c r="CU60" s="292">
        <v>0</v>
      </c>
      <c r="CV60" s="292">
        <v>318</v>
      </c>
      <c r="CW60" s="292">
        <v>0</v>
      </c>
      <c r="CX60" s="292">
        <v>5</v>
      </c>
      <c r="CY60" s="292">
        <f>SUM(CZ60:DE60)</f>
        <v>67</v>
      </c>
      <c r="CZ60" s="292">
        <v>0</v>
      </c>
      <c r="DA60" s="292">
        <v>0</v>
      </c>
      <c r="DB60" s="292">
        <v>0</v>
      </c>
      <c r="DC60" s="292">
        <v>38</v>
      </c>
      <c r="DD60" s="292">
        <v>0</v>
      </c>
      <c r="DE60" s="292">
        <v>29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192</v>
      </c>
      <c r="DV60" s="292">
        <v>192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746</v>
      </c>
      <c r="B61" s="291" t="s">
        <v>868</v>
      </c>
      <c r="C61" s="290" t="s">
        <v>869</v>
      </c>
      <c r="D61" s="292">
        <f>SUM(E61,T61,AI61,AX61,BM61,CB61,CQ61,DF61,DU61,DZ61)</f>
        <v>3957</v>
      </c>
      <c r="E61" s="292">
        <f>SUM(F61,M61)</f>
        <v>2889</v>
      </c>
      <c r="F61" s="292">
        <f>SUM(G61:L61)</f>
        <v>2114</v>
      </c>
      <c r="G61" s="292">
        <v>0</v>
      </c>
      <c r="H61" s="292">
        <v>2107</v>
      </c>
      <c r="I61" s="292">
        <v>0</v>
      </c>
      <c r="J61" s="292">
        <v>0</v>
      </c>
      <c r="K61" s="292">
        <v>0</v>
      </c>
      <c r="L61" s="292">
        <v>7</v>
      </c>
      <c r="M61" s="292">
        <f>SUM(N61:S61)</f>
        <v>775</v>
      </c>
      <c r="N61" s="292">
        <v>0</v>
      </c>
      <c r="O61" s="292">
        <v>579</v>
      </c>
      <c r="P61" s="292">
        <v>0</v>
      </c>
      <c r="Q61" s="292">
        <v>0</v>
      </c>
      <c r="R61" s="292">
        <v>0</v>
      </c>
      <c r="S61" s="292">
        <v>196</v>
      </c>
      <c r="T61" s="292">
        <f>SUM(U61,AB61)</f>
        <v>316</v>
      </c>
      <c r="U61" s="292">
        <f>SUM(V61:AA61)</f>
        <v>299</v>
      </c>
      <c r="V61" s="292">
        <v>0</v>
      </c>
      <c r="W61" s="292">
        <v>266</v>
      </c>
      <c r="X61" s="292">
        <v>31</v>
      </c>
      <c r="Y61" s="292">
        <v>0</v>
      </c>
      <c r="Z61" s="292">
        <v>0</v>
      </c>
      <c r="AA61" s="292">
        <v>2</v>
      </c>
      <c r="AB61" s="292">
        <f>SUM(AC61:AH61)</f>
        <v>17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17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751</v>
      </c>
      <c r="CR61" s="292">
        <f>SUM(CS61:CX61)</f>
        <v>610</v>
      </c>
      <c r="CS61" s="292">
        <v>0</v>
      </c>
      <c r="CT61" s="292">
        <v>0</v>
      </c>
      <c r="CU61" s="292">
        <v>17</v>
      </c>
      <c r="CV61" s="292">
        <v>588</v>
      </c>
      <c r="CW61" s="292">
        <v>0</v>
      </c>
      <c r="CX61" s="292">
        <v>5</v>
      </c>
      <c r="CY61" s="292">
        <f>SUM(CZ61:DE61)</f>
        <v>141</v>
      </c>
      <c r="CZ61" s="292">
        <v>0</v>
      </c>
      <c r="DA61" s="292">
        <v>0</v>
      </c>
      <c r="DB61" s="292">
        <v>0</v>
      </c>
      <c r="DC61" s="292">
        <v>33</v>
      </c>
      <c r="DD61" s="292">
        <v>0</v>
      </c>
      <c r="DE61" s="292">
        <v>108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1</v>
      </c>
      <c r="EA61" s="292">
        <f>SUM(EB61:EG61)</f>
        <v>1</v>
      </c>
      <c r="EB61" s="292">
        <v>0</v>
      </c>
      <c r="EC61" s="292">
        <v>0</v>
      </c>
      <c r="ED61" s="292">
        <v>1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751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2017599</v>
      </c>
      <c r="E7" s="305">
        <f>+Q7</f>
        <v>1598856</v>
      </c>
      <c r="F7" s="305">
        <f>SUM(G7:M7)</f>
        <v>286330</v>
      </c>
      <c r="G7" s="305">
        <f t="shared" ref="G7:M7" si="0">SUM(G$8:G$207)</f>
        <v>119514</v>
      </c>
      <c r="H7" s="305">
        <f t="shared" si="0"/>
        <v>5513</v>
      </c>
      <c r="I7" s="305">
        <f t="shared" si="0"/>
        <v>672</v>
      </c>
      <c r="J7" s="305">
        <f t="shared" si="0"/>
        <v>267</v>
      </c>
      <c r="K7" s="305">
        <f t="shared" si="0"/>
        <v>61</v>
      </c>
      <c r="L7" s="305">
        <f t="shared" si="0"/>
        <v>146523</v>
      </c>
      <c r="M7" s="305">
        <f t="shared" si="0"/>
        <v>13780</v>
      </c>
      <c r="N7" s="305">
        <f>+AA7</f>
        <v>4418</v>
      </c>
      <c r="O7" s="305">
        <f>+資源化量内訳!Y7</f>
        <v>127995</v>
      </c>
      <c r="P7" s="305">
        <f>+SUM(Q7,R7)</f>
        <v>1678322</v>
      </c>
      <c r="Q7" s="305">
        <f>SUM(Q$8:Q$207)</f>
        <v>1598856</v>
      </c>
      <c r="R7" s="305">
        <f>+SUM(S7,T7,U7,V7,W7,X7,Y7)</f>
        <v>79466</v>
      </c>
      <c r="S7" s="305">
        <f t="shared" ref="S7:Y7" si="1">SUM(S$8:S$207)</f>
        <v>62850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14239</v>
      </c>
      <c r="Y7" s="305">
        <f t="shared" si="1"/>
        <v>2377</v>
      </c>
      <c r="Z7" s="305">
        <f>SUM(AA7:AC7)</f>
        <v>141119</v>
      </c>
      <c r="AA7" s="305">
        <f>SUM(AA$8:AA$207)</f>
        <v>4418</v>
      </c>
      <c r="AB7" s="305">
        <f>SUM(AB$8:AB$207)</f>
        <v>122292</v>
      </c>
      <c r="AC7" s="305">
        <f>SUM(AD7:AJ7)</f>
        <v>14409</v>
      </c>
      <c r="AD7" s="305">
        <f t="shared" ref="AD7:AJ7" si="2">SUM(AD$8:AD$207)</f>
        <v>6942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4496</v>
      </c>
      <c r="AJ7" s="305">
        <f t="shared" si="2"/>
        <v>2971</v>
      </c>
      <c r="AK7" s="305">
        <f>SUM(AL7:AS7)</f>
        <v>2006</v>
      </c>
      <c r="AL7" s="305">
        <f t="shared" ref="AL7:AS7" si="3">SUM(AL$8:AL$207)</f>
        <v>68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1938</v>
      </c>
    </row>
    <row r="8" spans="1:45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335676</v>
      </c>
      <c r="E8" s="292">
        <f>+Q8</f>
        <v>233981</v>
      </c>
      <c r="F8" s="292">
        <f>SUM(G8:M8)</f>
        <v>33146</v>
      </c>
      <c r="G8" s="292">
        <v>14767</v>
      </c>
      <c r="H8" s="292">
        <v>0</v>
      </c>
      <c r="I8" s="292">
        <v>0</v>
      </c>
      <c r="J8" s="292">
        <v>0</v>
      </c>
      <c r="K8" s="292">
        <v>0</v>
      </c>
      <c r="L8" s="292">
        <v>18379</v>
      </c>
      <c r="M8" s="292">
        <v>0</v>
      </c>
      <c r="N8" s="292">
        <f>+AA8</f>
        <v>625</v>
      </c>
      <c r="O8" s="292">
        <f>+資源化量内訳!Y8</f>
        <v>67924</v>
      </c>
      <c r="P8" s="292">
        <f>+SUM(Q8,R8)</f>
        <v>243587</v>
      </c>
      <c r="Q8" s="292">
        <v>233981</v>
      </c>
      <c r="R8" s="292">
        <f>+SUM(S8,T8,U8,V8,W8,X8,Y8)</f>
        <v>9606</v>
      </c>
      <c r="S8" s="292">
        <v>9231</v>
      </c>
      <c r="T8" s="292">
        <v>0</v>
      </c>
      <c r="U8" s="292">
        <v>0</v>
      </c>
      <c r="V8" s="292">
        <v>0</v>
      </c>
      <c r="W8" s="292">
        <v>0</v>
      </c>
      <c r="X8" s="292">
        <v>375</v>
      </c>
      <c r="Y8" s="292">
        <v>0</v>
      </c>
      <c r="Z8" s="292">
        <f>SUM(AA8:AC8)</f>
        <v>18420</v>
      </c>
      <c r="AA8" s="292">
        <v>625</v>
      </c>
      <c r="AB8" s="292">
        <v>17795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24807</v>
      </c>
      <c r="E9" s="292">
        <f>+Q9</f>
        <v>21013</v>
      </c>
      <c r="F9" s="292">
        <f>SUM(G9:M9)</f>
        <v>2491</v>
      </c>
      <c r="G9" s="292">
        <v>1403</v>
      </c>
      <c r="H9" s="292">
        <v>0</v>
      </c>
      <c r="I9" s="292">
        <v>0</v>
      </c>
      <c r="J9" s="292">
        <v>0</v>
      </c>
      <c r="K9" s="292">
        <v>0</v>
      </c>
      <c r="L9" s="292">
        <v>1088</v>
      </c>
      <c r="M9" s="292">
        <v>0</v>
      </c>
      <c r="N9" s="292">
        <f>+AA9</f>
        <v>0</v>
      </c>
      <c r="O9" s="292">
        <f>+資源化量内訳!Y9</f>
        <v>1303</v>
      </c>
      <c r="P9" s="292">
        <f>+SUM(Q9,R9)</f>
        <v>21691</v>
      </c>
      <c r="Q9" s="292">
        <v>21013</v>
      </c>
      <c r="R9" s="292">
        <f>+SUM(S9,T9,U9,V9,W9,X9,Y9)</f>
        <v>678</v>
      </c>
      <c r="S9" s="292">
        <v>506</v>
      </c>
      <c r="T9" s="292">
        <v>0</v>
      </c>
      <c r="U9" s="292">
        <v>0</v>
      </c>
      <c r="V9" s="292">
        <v>0</v>
      </c>
      <c r="W9" s="292">
        <v>0</v>
      </c>
      <c r="X9" s="292">
        <v>172</v>
      </c>
      <c r="Y9" s="292">
        <v>0</v>
      </c>
      <c r="Z9" s="292">
        <f>SUM(AA9:AC9)</f>
        <v>2903</v>
      </c>
      <c r="AA9" s="292">
        <v>0</v>
      </c>
      <c r="AB9" s="292">
        <v>2412</v>
      </c>
      <c r="AC9" s="292">
        <f>SUM(AD9:AJ9)</f>
        <v>491</v>
      </c>
      <c r="AD9" s="292">
        <v>491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136005</v>
      </c>
      <c r="E10" s="292">
        <f>+Q10</f>
        <v>111895</v>
      </c>
      <c r="F10" s="292">
        <f>SUM(G10:M10)</f>
        <v>15219</v>
      </c>
      <c r="G10" s="292">
        <v>4679</v>
      </c>
      <c r="H10" s="292">
        <v>0</v>
      </c>
      <c r="I10" s="292">
        <v>0</v>
      </c>
      <c r="J10" s="292">
        <v>0</v>
      </c>
      <c r="K10" s="292">
        <v>0</v>
      </c>
      <c r="L10" s="292">
        <v>10540</v>
      </c>
      <c r="M10" s="292">
        <v>0</v>
      </c>
      <c r="N10" s="292">
        <f>+AA10</f>
        <v>0</v>
      </c>
      <c r="O10" s="292">
        <f>+資源化量内訳!Y10</f>
        <v>8891</v>
      </c>
      <c r="P10" s="292">
        <f>+SUM(Q10,R10)</f>
        <v>114990</v>
      </c>
      <c r="Q10" s="292">
        <v>111895</v>
      </c>
      <c r="R10" s="292">
        <f>+SUM(S10,T10,U10,V10,W10,X10,Y10)</f>
        <v>3095</v>
      </c>
      <c r="S10" s="292">
        <v>1522</v>
      </c>
      <c r="T10" s="292">
        <v>0</v>
      </c>
      <c r="U10" s="292">
        <v>0</v>
      </c>
      <c r="V10" s="292">
        <v>0</v>
      </c>
      <c r="W10" s="292">
        <v>0</v>
      </c>
      <c r="X10" s="292">
        <v>1573</v>
      </c>
      <c r="Y10" s="292">
        <v>0</v>
      </c>
      <c r="Z10" s="292">
        <f>SUM(AA10:AC10)</f>
        <v>14427</v>
      </c>
      <c r="AA10" s="292">
        <v>0</v>
      </c>
      <c r="AB10" s="292">
        <v>12668</v>
      </c>
      <c r="AC10" s="292">
        <f>SUM(AD10:AJ10)</f>
        <v>1759</v>
      </c>
      <c r="AD10" s="292">
        <v>1759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SUM(E11,F11,N11,O11)</f>
        <v>188790</v>
      </c>
      <c r="E11" s="292">
        <f>+Q11</f>
        <v>165520</v>
      </c>
      <c r="F11" s="292">
        <f>SUM(G11:M11)</f>
        <v>23210</v>
      </c>
      <c r="G11" s="292">
        <v>12888</v>
      </c>
      <c r="H11" s="292">
        <v>304</v>
      </c>
      <c r="I11" s="292">
        <v>639</v>
      </c>
      <c r="J11" s="292">
        <v>267</v>
      </c>
      <c r="K11" s="292">
        <v>0</v>
      </c>
      <c r="L11" s="292">
        <v>9112</v>
      </c>
      <c r="M11" s="292">
        <v>0</v>
      </c>
      <c r="N11" s="292">
        <f>+AA11</f>
        <v>0</v>
      </c>
      <c r="O11" s="292">
        <f>+資源化量内訳!Y11</f>
        <v>60</v>
      </c>
      <c r="P11" s="292">
        <f>+SUM(Q11,R11)</f>
        <v>173044</v>
      </c>
      <c r="Q11" s="292">
        <v>165520</v>
      </c>
      <c r="R11" s="292">
        <f>+SUM(S11,T11,U11,V11,W11,X11,Y11)</f>
        <v>7524</v>
      </c>
      <c r="S11" s="292">
        <v>6936</v>
      </c>
      <c r="T11" s="292">
        <v>0</v>
      </c>
      <c r="U11" s="292">
        <v>0</v>
      </c>
      <c r="V11" s="292">
        <v>0</v>
      </c>
      <c r="W11" s="292">
        <v>0</v>
      </c>
      <c r="X11" s="292">
        <v>588</v>
      </c>
      <c r="Y11" s="292">
        <v>0</v>
      </c>
      <c r="Z11" s="292">
        <f>SUM(AA11:AC11)</f>
        <v>7729</v>
      </c>
      <c r="AA11" s="292">
        <v>0</v>
      </c>
      <c r="AB11" s="292">
        <v>7592</v>
      </c>
      <c r="AC11" s="292">
        <f>SUM(AD11:AJ11)</f>
        <v>137</v>
      </c>
      <c r="AD11" s="292">
        <v>137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SUM(E12,F12,N12,O12)</f>
        <v>20414</v>
      </c>
      <c r="E12" s="292">
        <f>+Q12</f>
        <v>16797</v>
      </c>
      <c r="F12" s="292">
        <f>SUM(G12:M12)</f>
        <v>2089</v>
      </c>
      <c r="G12" s="292">
        <v>1078</v>
      </c>
      <c r="H12" s="292">
        <v>0</v>
      </c>
      <c r="I12" s="292">
        <v>0</v>
      </c>
      <c r="J12" s="292">
        <v>0</v>
      </c>
      <c r="K12" s="292">
        <v>0</v>
      </c>
      <c r="L12" s="292">
        <v>1011</v>
      </c>
      <c r="M12" s="292">
        <v>0</v>
      </c>
      <c r="N12" s="292">
        <f>+AA12</f>
        <v>0</v>
      </c>
      <c r="O12" s="292">
        <f>+資源化量内訳!Y12</f>
        <v>1528</v>
      </c>
      <c r="P12" s="292">
        <f>+SUM(Q12,R12)</f>
        <v>16949</v>
      </c>
      <c r="Q12" s="292">
        <v>16797</v>
      </c>
      <c r="R12" s="292">
        <f>+SUM(S12,T12,U12,V12,W12,X12,Y12)</f>
        <v>152</v>
      </c>
      <c r="S12" s="292">
        <v>87</v>
      </c>
      <c r="T12" s="292">
        <v>0</v>
      </c>
      <c r="U12" s="292">
        <v>0</v>
      </c>
      <c r="V12" s="292">
        <v>0</v>
      </c>
      <c r="W12" s="292">
        <v>0</v>
      </c>
      <c r="X12" s="292">
        <v>65</v>
      </c>
      <c r="Y12" s="292">
        <v>0</v>
      </c>
      <c r="Z12" s="292">
        <f>SUM(AA12:AC12)</f>
        <v>2844</v>
      </c>
      <c r="AA12" s="292">
        <v>0</v>
      </c>
      <c r="AB12" s="292">
        <v>2296</v>
      </c>
      <c r="AC12" s="292">
        <f>SUM(AD12:AJ12)</f>
        <v>548</v>
      </c>
      <c r="AD12" s="292">
        <v>548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SUM(E13,F13,N13,O13)</f>
        <v>55192</v>
      </c>
      <c r="E13" s="292">
        <f>+Q13</f>
        <v>46087</v>
      </c>
      <c r="F13" s="292">
        <f>SUM(G13:M13)</f>
        <v>7058</v>
      </c>
      <c r="G13" s="292">
        <v>3868</v>
      </c>
      <c r="H13" s="292">
        <v>0</v>
      </c>
      <c r="I13" s="292">
        <v>0</v>
      </c>
      <c r="J13" s="292">
        <v>0</v>
      </c>
      <c r="K13" s="292">
        <v>0</v>
      </c>
      <c r="L13" s="292">
        <v>3190</v>
      </c>
      <c r="M13" s="292">
        <v>0</v>
      </c>
      <c r="N13" s="292">
        <f>+AA13</f>
        <v>0</v>
      </c>
      <c r="O13" s="292">
        <f>+資源化量内訳!Y13</f>
        <v>2047</v>
      </c>
      <c r="P13" s="292">
        <f>+SUM(Q13,R13)</f>
        <v>49289</v>
      </c>
      <c r="Q13" s="292">
        <v>46087</v>
      </c>
      <c r="R13" s="292">
        <f>+SUM(S13,T13,U13,V13,W13,X13,Y13)</f>
        <v>3202</v>
      </c>
      <c r="S13" s="292">
        <v>3202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2055</v>
      </c>
      <c r="AA13" s="292">
        <v>0</v>
      </c>
      <c r="AB13" s="292">
        <v>2055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SUM(E14,F14,N14,O14)</f>
        <v>127131</v>
      </c>
      <c r="E14" s="292">
        <f>+Q14</f>
        <v>105519</v>
      </c>
      <c r="F14" s="292">
        <f>SUM(G14:M14)</f>
        <v>12895</v>
      </c>
      <c r="G14" s="292">
        <v>7112</v>
      </c>
      <c r="H14" s="292">
        <v>0</v>
      </c>
      <c r="I14" s="292">
        <v>0</v>
      </c>
      <c r="J14" s="292">
        <v>0</v>
      </c>
      <c r="K14" s="292">
        <v>0</v>
      </c>
      <c r="L14" s="292">
        <v>5783</v>
      </c>
      <c r="M14" s="292">
        <v>0</v>
      </c>
      <c r="N14" s="292">
        <f>+AA14</f>
        <v>0</v>
      </c>
      <c r="O14" s="292">
        <f>+資源化量内訳!Y14</f>
        <v>8717</v>
      </c>
      <c r="P14" s="292">
        <f>+SUM(Q14,R14)</f>
        <v>106607</v>
      </c>
      <c r="Q14" s="292">
        <v>105519</v>
      </c>
      <c r="R14" s="292">
        <f>+SUM(S14,T14,U14,V14,W14,X14,Y14)</f>
        <v>1088</v>
      </c>
      <c r="S14" s="292">
        <v>749</v>
      </c>
      <c r="T14" s="292">
        <v>0</v>
      </c>
      <c r="U14" s="292">
        <v>0</v>
      </c>
      <c r="V14" s="292">
        <v>0</v>
      </c>
      <c r="W14" s="292">
        <v>0</v>
      </c>
      <c r="X14" s="292">
        <v>339</v>
      </c>
      <c r="Y14" s="292">
        <v>0</v>
      </c>
      <c r="Z14" s="292">
        <f>SUM(AA14:AC14)</f>
        <v>14118</v>
      </c>
      <c r="AA14" s="292">
        <v>0</v>
      </c>
      <c r="AB14" s="292">
        <v>12629</v>
      </c>
      <c r="AC14" s="292">
        <f>SUM(AD14:AJ14)</f>
        <v>1489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1489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SUM(E15,F15,N15,O15)</f>
        <v>37792</v>
      </c>
      <c r="E15" s="292">
        <f>+Q15</f>
        <v>27056</v>
      </c>
      <c r="F15" s="292">
        <f>SUM(G15:M15)</f>
        <v>10678</v>
      </c>
      <c r="G15" s="292">
        <v>0</v>
      </c>
      <c r="H15" s="292">
        <v>4771</v>
      </c>
      <c r="I15" s="292">
        <v>0</v>
      </c>
      <c r="J15" s="292">
        <v>0</v>
      </c>
      <c r="K15" s="292">
        <v>0</v>
      </c>
      <c r="L15" s="292">
        <v>5907</v>
      </c>
      <c r="M15" s="292">
        <v>0</v>
      </c>
      <c r="N15" s="292">
        <f>+AA15</f>
        <v>0</v>
      </c>
      <c r="O15" s="292">
        <f>+資源化量内訳!Y15</f>
        <v>58</v>
      </c>
      <c r="P15" s="292">
        <f>+SUM(Q15,R15)</f>
        <v>30759</v>
      </c>
      <c r="Q15" s="292">
        <v>27056</v>
      </c>
      <c r="R15" s="292">
        <f>+SUM(S15,T15,U15,V15,W15,X15,Y15)</f>
        <v>3703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3703</v>
      </c>
      <c r="Y15" s="292">
        <v>0</v>
      </c>
      <c r="Z15" s="292">
        <f>SUM(AA15:AC15)</f>
        <v>2386</v>
      </c>
      <c r="AA15" s="292">
        <v>0</v>
      </c>
      <c r="AB15" s="292">
        <v>2386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SUM(E16,F16,N16,O16)</f>
        <v>35025</v>
      </c>
      <c r="E16" s="292">
        <f>+Q16</f>
        <v>28615</v>
      </c>
      <c r="F16" s="292">
        <f>SUM(G16:M16)</f>
        <v>4259</v>
      </c>
      <c r="G16" s="292">
        <v>4259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2151</v>
      </c>
      <c r="P16" s="292">
        <f>+SUM(Q16,R16)</f>
        <v>30921</v>
      </c>
      <c r="Q16" s="292">
        <v>28615</v>
      </c>
      <c r="R16" s="292">
        <f>+SUM(S16,T16,U16,V16,W16,X16,Y16)</f>
        <v>2306</v>
      </c>
      <c r="S16" s="292">
        <v>2306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3983</v>
      </c>
      <c r="AA16" s="292">
        <v>0</v>
      </c>
      <c r="AB16" s="292">
        <v>3625</v>
      </c>
      <c r="AC16" s="292">
        <f>SUM(AD16:AJ16)</f>
        <v>358</v>
      </c>
      <c r="AD16" s="292">
        <v>358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SUM(E17,F17,N17,O17)</f>
        <v>52228</v>
      </c>
      <c r="E17" s="292">
        <f>+Q17</f>
        <v>45479</v>
      </c>
      <c r="F17" s="292">
        <f>SUM(G17:M17)</f>
        <v>5699</v>
      </c>
      <c r="G17" s="292">
        <v>1258</v>
      </c>
      <c r="H17" s="292">
        <v>0</v>
      </c>
      <c r="I17" s="292">
        <v>0</v>
      </c>
      <c r="J17" s="292">
        <v>0</v>
      </c>
      <c r="K17" s="292">
        <v>0</v>
      </c>
      <c r="L17" s="292">
        <v>4441</v>
      </c>
      <c r="M17" s="292">
        <v>0</v>
      </c>
      <c r="N17" s="292">
        <f>+AA17</f>
        <v>0</v>
      </c>
      <c r="O17" s="292">
        <f>+資源化量内訳!Y17</f>
        <v>1050</v>
      </c>
      <c r="P17" s="292">
        <f>+SUM(Q17,R17)</f>
        <v>45479</v>
      </c>
      <c r="Q17" s="292">
        <v>45479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1678</v>
      </c>
      <c r="AA17" s="292">
        <v>0</v>
      </c>
      <c r="AB17" s="292">
        <v>1330</v>
      </c>
      <c r="AC17" s="292">
        <f>SUM(AD17:AJ17)</f>
        <v>348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348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SUM(E18,F18,N18,O18)</f>
        <v>49366</v>
      </c>
      <c r="E18" s="292">
        <f>+Q18</f>
        <v>41975</v>
      </c>
      <c r="F18" s="292">
        <f>SUM(G18:M18)</f>
        <v>7329</v>
      </c>
      <c r="G18" s="292">
        <v>5822</v>
      </c>
      <c r="H18" s="292">
        <v>0</v>
      </c>
      <c r="I18" s="292">
        <v>0</v>
      </c>
      <c r="J18" s="292">
        <v>0</v>
      </c>
      <c r="K18" s="292">
        <v>0</v>
      </c>
      <c r="L18" s="292">
        <v>1507</v>
      </c>
      <c r="M18" s="292">
        <v>0</v>
      </c>
      <c r="N18" s="292">
        <f>+AA18</f>
        <v>0</v>
      </c>
      <c r="O18" s="292">
        <f>+資源化量内訳!Y18</f>
        <v>62</v>
      </c>
      <c r="P18" s="292">
        <f>+SUM(Q18,R18)</f>
        <v>45268</v>
      </c>
      <c r="Q18" s="292">
        <v>41975</v>
      </c>
      <c r="R18" s="292">
        <f>+SUM(S18,T18,U18,V18,W18,X18,Y18)</f>
        <v>3293</v>
      </c>
      <c r="S18" s="292">
        <v>3293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1127</v>
      </c>
      <c r="AA18" s="292">
        <v>0</v>
      </c>
      <c r="AB18" s="292">
        <v>1023</v>
      </c>
      <c r="AC18" s="292">
        <f>SUM(AD18:AJ18)</f>
        <v>104</v>
      </c>
      <c r="AD18" s="292">
        <v>104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SUM(E19,F19,N19,O19)</f>
        <v>20702</v>
      </c>
      <c r="E19" s="292">
        <f>+Q19</f>
        <v>18091</v>
      </c>
      <c r="F19" s="292">
        <f>SUM(G19:M19)</f>
        <v>1667</v>
      </c>
      <c r="G19" s="292">
        <v>1142</v>
      </c>
      <c r="H19" s="292">
        <v>0</v>
      </c>
      <c r="I19" s="292">
        <v>0</v>
      </c>
      <c r="J19" s="292">
        <v>0</v>
      </c>
      <c r="K19" s="292">
        <v>0</v>
      </c>
      <c r="L19" s="292">
        <v>525</v>
      </c>
      <c r="M19" s="292">
        <v>0</v>
      </c>
      <c r="N19" s="292">
        <f>+AA19</f>
        <v>0</v>
      </c>
      <c r="O19" s="292">
        <f>+資源化量内訳!Y19</f>
        <v>944</v>
      </c>
      <c r="P19" s="292">
        <f>+SUM(Q19,R19)</f>
        <v>18956</v>
      </c>
      <c r="Q19" s="292">
        <v>18091</v>
      </c>
      <c r="R19" s="292">
        <f>+SUM(S19,T19,U19,V19,W19,X19,Y19)</f>
        <v>865</v>
      </c>
      <c r="S19" s="292">
        <v>856</v>
      </c>
      <c r="T19" s="292">
        <v>0</v>
      </c>
      <c r="U19" s="292">
        <v>0</v>
      </c>
      <c r="V19" s="292">
        <v>0</v>
      </c>
      <c r="W19" s="292">
        <v>0</v>
      </c>
      <c r="X19" s="292">
        <v>9</v>
      </c>
      <c r="Y19" s="292">
        <v>0</v>
      </c>
      <c r="Z19" s="292">
        <f>SUM(AA19:AC19)</f>
        <v>344</v>
      </c>
      <c r="AA19" s="292">
        <v>0</v>
      </c>
      <c r="AB19" s="292">
        <v>75</v>
      </c>
      <c r="AC19" s="292">
        <f>SUM(AD19:AJ19)</f>
        <v>269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269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SUM(E20,F20,N20,O20)</f>
        <v>27258</v>
      </c>
      <c r="E20" s="292">
        <f>+Q20</f>
        <v>20507</v>
      </c>
      <c r="F20" s="292">
        <f>SUM(G20:M20)</f>
        <v>3742</v>
      </c>
      <c r="G20" s="292">
        <v>1942</v>
      </c>
      <c r="H20" s="292">
        <v>0</v>
      </c>
      <c r="I20" s="292">
        <v>0</v>
      </c>
      <c r="J20" s="292">
        <v>0</v>
      </c>
      <c r="K20" s="292">
        <v>0</v>
      </c>
      <c r="L20" s="292">
        <v>1800</v>
      </c>
      <c r="M20" s="292">
        <v>0</v>
      </c>
      <c r="N20" s="292">
        <f>+AA20</f>
        <v>1954</v>
      </c>
      <c r="O20" s="292">
        <f>+資源化量内訳!Y20</f>
        <v>1055</v>
      </c>
      <c r="P20" s="292">
        <f>+SUM(Q20,R20)</f>
        <v>21844</v>
      </c>
      <c r="Q20" s="292">
        <v>20507</v>
      </c>
      <c r="R20" s="292">
        <f>+SUM(S20,T20,U20,V20,W20,X20,Y20)</f>
        <v>1337</v>
      </c>
      <c r="S20" s="292">
        <v>970</v>
      </c>
      <c r="T20" s="292">
        <v>0</v>
      </c>
      <c r="U20" s="292">
        <v>0</v>
      </c>
      <c r="V20" s="292">
        <v>0</v>
      </c>
      <c r="W20" s="292">
        <v>0</v>
      </c>
      <c r="X20" s="292">
        <v>367</v>
      </c>
      <c r="Y20" s="292">
        <v>0</v>
      </c>
      <c r="Z20" s="292">
        <f>SUM(AA20:AC20)</f>
        <v>4874</v>
      </c>
      <c r="AA20" s="292">
        <v>1954</v>
      </c>
      <c r="AB20" s="292">
        <v>1700</v>
      </c>
      <c r="AC20" s="292">
        <f>SUM(AD20:AJ20)</f>
        <v>1220</v>
      </c>
      <c r="AD20" s="292">
        <v>556</v>
      </c>
      <c r="AE20" s="292">
        <v>0</v>
      </c>
      <c r="AF20" s="292">
        <v>0</v>
      </c>
      <c r="AG20" s="292">
        <v>0</v>
      </c>
      <c r="AH20" s="292">
        <v>0</v>
      </c>
      <c r="AI20" s="292">
        <v>664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SUM(E21,F21,N21,O21)</f>
        <v>62595</v>
      </c>
      <c r="E21" s="292">
        <f>+Q21</f>
        <v>53673</v>
      </c>
      <c r="F21" s="292">
        <f>SUM(G21:M21)</f>
        <v>6099</v>
      </c>
      <c r="G21" s="292">
        <v>6099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2823</v>
      </c>
      <c r="P21" s="292">
        <f>+SUM(Q21,R21)</f>
        <v>53673</v>
      </c>
      <c r="Q21" s="292">
        <v>53673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1471</v>
      </c>
      <c r="AA21" s="292">
        <v>0</v>
      </c>
      <c r="AB21" s="292">
        <v>1471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SUM(E22,F22,N22,O22)</f>
        <v>138083</v>
      </c>
      <c r="E22" s="292">
        <f>+Q22</f>
        <v>101828</v>
      </c>
      <c r="F22" s="292">
        <f>SUM(G22:M22)</f>
        <v>34971</v>
      </c>
      <c r="G22" s="292">
        <v>9400</v>
      </c>
      <c r="H22" s="292">
        <v>0</v>
      </c>
      <c r="I22" s="292">
        <v>0</v>
      </c>
      <c r="J22" s="292">
        <v>0</v>
      </c>
      <c r="K22" s="292">
        <v>0</v>
      </c>
      <c r="L22" s="292">
        <v>25571</v>
      </c>
      <c r="M22" s="292">
        <v>0</v>
      </c>
      <c r="N22" s="292">
        <f>+AA22</f>
        <v>0</v>
      </c>
      <c r="O22" s="292">
        <f>+資源化量内訳!Y22</f>
        <v>1284</v>
      </c>
      <c r="P22" s="292">
        <f>+SUM(Q22,R22)</f>
        <v>111969</v>
      </c>
      <c r="Q22" s="292">
        <v>101828</v>
      </c>
      <c r="R22" s="292">
        <f>+SUM(S22,T22,U22,V22,W22,X22,Y22)</f>
        <v>10141</v>
      </c>
      <c r="S22" s="292">
        <v>8801</v>
      </c>
      <c r="T22" s="292">
        <v>0</v>
      </c>
      <c r="U22" s="292">
        <v>0</v>
      </c>
      <c r="V22" s="292">
        <v>0</v>
      </c>
      <c r="W22" s="292">
        <v>0</v>
      </c>
      <c r="X22" s="292">
        <v>1340</v>
      </c>
      <c r="Y22" s="292">
        <v>0</v>
      </c>
      <c r="Z22" s="292">
        <f>SUM(AA22:AC22)</f>
        <v>12392</v>
      </c>
      <c r="AA22" s="292">
        <v>0</v>
      </c>
      <c r="AB22" s="292">
        <v>12392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SUM(E23,F23,N23,O23)</f>
        <v>6796</v>
      </c>
      <c r="E23" s="292">
        <f>+Q23</f>
        <v>5439</v>
      </c>
      <c r="F23" s="292">
        <f>SUM(G23:M23)</f>
        <v>448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448</v>
      </c>
      <c r="M23" s="292">
        <v>0</v>
      </c>
      <c r="N23" s="292">
        <f>+AA23</f>
        <v>0</v>
      </c>
      <c r="O23" s="292">
        <f>+資源化量内訳!Y23</f>
        <v>909</v>
      </c>
      <c r="P23" s="292">
        <f>+SUM(Q23,R23)</f>
        <v>5439</v>
      </c>
      <c r="Q23" s="292">
        <v>5439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743</v>
      </c>
      <c r="AA23" s="292">
        <v>0</v>
      </c>
      <c r="AB23" s="292">
        <v>743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SUM(E24,F24,N24,O24)</f>
        <v>94610</v>
      </c>
      <c r="E24" s="292">
        <f>+Q24</f>
        <v>79900</v>
      </c>
      <c r="F24" s="292">
        <f>SUM(G24:M24)</f>
        <v>9184</v>
      </c>
      <c r="G24" s="292">
        <v>9184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439</v>
      </c>
      <c r="O24" s="292">
        <f>+資源化量内訳!Y24</f>
        <v>5087</v>
      </c>
      <c r="P24" s="292">
        <f>+SUM(Q24,R24)</f>
        <v>84432</v>
      </c>
      <c r="Q24" s="292">
        <v>79900</v>
      </c>
      <c r="R24" s="292">
        <f>+SUM(S24,T24,U24,V24,W24,X24,Y24)</f>
        <v>4532</v>
      </c>
      <c r="S24" s="292">
        <v>4532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5348</v>
      </c>
      <c r="AA24" s="292">
        <v>439</v>
      </c>
      <c r="AB24" s="292">
        <v>3134</v>
      </c>
      <c r="AC24" s="292">
        <f>SUM(AD24:AJ24)</f>
        <v>1775</v>
      </c>
      <c r="AD24" s="292">
        <v>1775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SUM(E25,F25,N25,O25)</f>
        <v>52004</v>
      </c>
      <c r="E25" s="292">
        <f>+Q25</f>
        <v>37850</v>
      </c>
      <c r="F25" s="292">
        <f>SUM(G25:M25)</f>
        <v>13973</v>
      </c>
      <c r="G25" s="292">
        <v>9437</v>
      </c>
      <c r="H25" s="292">
        <v>0</v>
      </c>
      <c r="I25" s="292">
        <v>0</v>
      </c>
      <c r="J25" s="292">
        <v>0</v>
      </c>
      <c r="K25" s="292">
        <v>0</v>
      </c>
      <c r="L25" s="292">
        <v>4536</v>
      </c>
      <c r="M25" s="292">
        <v>0</v>
      </c>
      <c r="N25" s="292">
        <f>+AA25</f>
        <v>0</v>
      </c>
      <c r="O25" s="292">
        <f>+資源化量内訳!Y25</f>
        <v>181</v>
      </c>
      <c r="P25" s="292">
        <f>+SUM(Q25,R25)</f>
        <v>46093</v>
      </c>
      <c r="Q25" s="292">
        <v>37850</v>
      </c>
      <c r="R25" s="292">
        <f>+SUM(S25,T25,U25,V25,W25,X25,Y25)</f>
        <v>8243</v>
      </c>
      <c r="S25" s="292">
        <v>7013</v>
      </c>
      <c r="T25" s="292">
        <v>0</v>
      </c>
      <c r="U25" s="292">
        <v>0</v>
      </c>
      <c r="V25" s="292">
        <v>0</v>
      </c>
      <c r="W25" s="292">
        <v>0</v>
      </c>
      <c r="X25" s="292">
        <v>1230</v>
      </c>
      <c r="Y25" s="292">
        <v>0</v>
      </c>
      <c r="Z25" s="292">
        <f>SUM(AA25:AC25)</f>
        <v>2752</v>
      </c>
      <c r="AA25" s="292">
        <v>0</v>
      </c>
      <c r="AB25" s="292">
        <v>2735</v>
      </c>
      <c r="AC25" s="292">
        <f>SUM(AD25:AJ25)</f>
        <v>17</v>
      </c>
      <c r="AD25" s="292">
        <v>4</v>
      </c>
      <c r="AE25" s="292">
        <v>0</v>
      </c>
      <c r="AF25" s="292">
        <v>0</v>
      </c>
      <c r="AG25" s="292">
        <v>0</v>
      </c>
      <c r="AH25" s="292">
        <v>0</v>
      </c>
      <c r="AI25" s="292">
        <v>13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SUM(E26,F26,N26,O26)</f>
        <v>54523</v>
      </c>
      <c r="E26" s="292">
        <f>+Q26</f>
        <v>45855</v>
      </c>
      <c r="F26" s="292">
        <f>SUM(G26:M26)</f>
        <v>4968</v>
      </c>
      <c r="G26" s="292">
        <v>1519</v>
      </c>
      <c r="H26" s="292">
        <v>0</v>
      </c>
      <c r="I26" s="292">
        <v>0</v>
      </c>
      <c r="J26" s="292">
        <v>0</v>
      </c>
      <c r="K26" s="292">
        <v>0</v>
      </c>
      <c r="L26" s="292">
        <v>3449</v>
      </c>
      <c r="M26" s="292">
        <v>0</v>
      </c>
      <c r="N26" s="292">
        <f>+AA26</f>
        <v>0</v>
      </c>
      <c r="O26" s="292">
        <f>+資源化量内訳!Y26</f>
        <v>3700</v>
      </c>
      <c r="P26" s="292">
        <f>+SUM(Q26,R26)</f>
        <v>46961</v>
      </c>
      <c r="Q26" s="292">
        <v>45855</v>
      </c>
      <c r="R26" s="292">
        <f>+SUM(S26,T26,U26,V26,W26,X26,Y26)</f>
        <v>1106</v>
      </c>
      <c r="S26" s="292">
        <v>950</v>
      </c>
      <c r="T26" s="292">
        <v>0</v>
      </c>
      <c r="U26" s="292">
        <v>0</v>
      </c>
      <c r="V26" s="292">
        <v>0</v>
      </c>
      <c r="W26" s="292">
        <v>0</v>
      </c>
      <c r="X26" s="292">
        <v>156</v>
      </c>
      <c r="Y26" s="292">
        <v>0</v>
      </c>
      <c r="Z26" s="292">
        <f>SUM(AA26:AC26)</f>
        <v>3020</v>
      </c>
      <c r="AA26" s="292">
        <v>0</v>
      </c>
      <c r="AB26" s="292">
        <v>2688</v>
      </c>
      <c r="AC26" s="292">
        <f>SUM(AD26:AJ26)</f>
        <v>332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332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SUM(E27,F27,N27,O27)</f>
        <v>48418</v>
      </c>
      <c r="E27" s="292">
        <f>+Q27</f>
        <v>24764</v>
      </c>
      <c r="F27" s="292">
        <f>SUM(G27:M27)</f>
        <v>22949</v>
      </c>
      <c r="G27" s="292">
        <v>1980</v>
      </c>
      <c r="H27" s="292">
        <v>266</v>
      </c>
      <c r="I27" s="292">
        <v>0</v>
      </c>
      <c r="J27" s="292">
        <v>0</v>
      </c>
      <c r="K27" s="292">
        <v>0</v>
      </c>
      <c r="L27" s="292">
        <v>7494</v>
      </c>
      <c r="M27" s="292">
        <v>13209</v>
      </c>
      <c r="N27" s="292">
        <f>+AA27</f>
        <v>0</v>
      </c>
      <c r="O27" s="292">
        <f>+資源化量内訳!Y27</f>
        <v>705</v>
      </c>
      <c r="P27" s="292">
        <f>+SUM(Q27,R27)</f>
        <v>27141</v>
      </c>
      <c r="Q27" s="292">
        <v>24764</v>
      </c>
      <c r="R27" s="292">
        <f>+SUM(S27,T27,U27,V27,W27,X27,Y27)</f>
        <v>2377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2377</v>
      </c>
      <c r="Z27" s="292">
        <f>SUM(AA27:AC27)</f>
        <v>5074</v>
      </c>
      <c r="AA27" s="292">
        <v>0</v>
      </c>
      <c r="AB27" s="292">
        <v>2579</v>
      </c>
      <c r="AC27" s="292">
        <f>SUM(AD27:AJ27)</f>
        <v>2495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2495</v>
      </c>
      <c r="AK27" s="290">
        <f>SUM(AL27:AS27)</f>
        <v>1938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1938</v>
      </c>
    </row>
    <row r="28" spans="1:45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SUM(E28,F28,N28,O28)</f>
        <v>13417</v>
      </c>
      <c r="E28" s="292">
        <f>+Q28</f>
        <v>11784</v>
      </c>
      <c r="F28" s="292">
        <f>SUM(G28:M28)</f>
        <v>464</v>
      </c>
      <c r="G28" s="292">
        <v>24</v>
      </c>
      <c r="H28" s="292">
        <v>0</v>
      </c>
      <c r="I28" s="292">
        <v>0</v>
      </c>
      <c r="J28" s="292">
        <v>0</v>
      </c>
      <c r="K28" s="292">
        <v>0</v>
      </c>
      <c r="L28" s="292">
        <v>440</v>
      </c>
      <c r="M28" s="292">
        <v>0</v>
      </c>
      <c r="N28" s="292">
        <f>+AA28</f>
        <v>94</v>
      </c>
      <c r="O28" s="292">
        <f>+資源化量内訳!Y28</f>
        <v>1075</v>
      </c>
      <c r="P28" s="292">
        <f>+SUM(Q28,R28)</f>
        <v>11801</v>
      </c>
      <c r="Q28" s="292">
        <v>11784</v>
      </c>
      <c r="R28" s="292">
        <f>+SUM(S28,T28,U28,V28,W28,X28,Y28)</f>
        <v>17</v>
      </c>
      <c r="S28" s="292">
        <v>17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418</v>
      </c>
      <c r="AA28" s="292">
        <v>94</v>
      </c>
      <c r="AB28" s="292">
        <v>324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SUM(E29,F29,N29,O29)</f>
        <v>31094</v>
      </c>
      <c r="E29" s="292">
        <f>+Q29</f>
        <v>22886</v>
      </c>
      <c r="F29" s="292">
        <f>SUM(G29:M29)</f>
        <v>8199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8199</v>
      </c>
      <c r="M29" s="292">
        <v>0</v>
      </c>
      <c r="N29" s="292">
        <f>+AA29</f>
        <v>9</v>
      </c>
      <c r="O29" s="292">
        <f>+資源化量内訳!Y29</f>
        <v>0</v>
      </c>
      <c r="P29" s="292">
        <f>+SUM(Q29,R29)</f>
        <v>22886</v>
      </c>
      <c r="Q29" s="292">
        <v>22886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2439</v>
      </c>
      <c r="AA29" s="292">
        <v>9</v>
      </c>
      <c r="AB29" s="292">
        <v>2430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SUM(E30,F30,N30,O30)</f>
        <v>28851</v>
      </c>
      <c r="E30" s="292">
        <f>+Q30</f>
        <v>23972</v>
      </c>
      <c r="F30" s="292">
        <f>SUM(G30:M30)</f>
        <v>2397</v>
      </c>
      <c r="G30" s="292">
        <v>0</v>
      </c>
      <c r="H30" s="292">
        <v>157</v>
      </c>
      <c r="I30" s="292">
        <v>0</v>
      </c>
      <c r="J30" s="292">
        <v>0</v>
      </c>
      <c r="K30" s="292">
        <v>0</v>
      </c>
      <c r="L30" s="292">
        <v>2240</v>
      </c>
      <c r="M30" s="292">
        <v>0</v>
      </c>
      <c r="N30" s="292">
        <f>+AA30</f>
        <v>0</v>
      </c>
      <c r="O30" s="292">
        <f>+資源化量内訳!Y30</f>
        <v>2482</v>
      </c>
      <c r="P30" s="292">
        <f>+SUM(Q30,R30)</f>
        <v>25008</v>
      </c>
      <c r="Q30" s="292">
        <v>23972</v>
      </c>
      <c r="R30" s="292">
        <f>+SUM(S30,T30,U30,V30,W30,X30,Y30)</f>
        <v>1036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1036</v>
      </c>
      <c r="Y30" s="292">
        <v>0</v>
      </c>
      <c r="Z30" s="292">
        <f>SUM(AA30:AC30)</f>
        <v>958</v>
      </c>
      <c r="AA30" s="292">
        <v>0</v>
      </c>
      <c r="AB30" s="292">
        <v>958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SUM(E31,F31,N31,O31)</f>
        <v>17317</v>
      </c>
      <c r="E31" s="292">
        <f>+Q31</f>
        <v>14608</v>
      </c>
      <c r="F31" s="292">
        <f>SUM(G31:M31)</f>
        <v>2239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2239</v>
      </c>
      <c r="M31" s="292">
        <v>0</v>
      </c>
      <c r="N31" s="292">
        <f>+AA31</f>
        <v>0</v>
      </c>
      <c r="O31" s="292">
        <f>+資源化量内訳!Y31</f>
        <v>470</v>
      </c>
      <c r="P31" s="292">
        <f>+SUM(Q31,R31)</f>
        <v>15673</v>
      </c>
      <c r="Q31" s="292">
        <v>14608</v>
      </c>
      <c r="R31" s="292">
        <f>+SUM(S31,T31,U31,V31,W31,X31,Y31)</f>
        <v>1065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1065</v>
      </c>
      <c r="Y31" s="292">
        <v>0</v>
      </c>
      <c r="Z31" s="292">
        <f>SUM(AA31:AC31)</f>
        <v>615</v>
      </c>
      <c r="AA31" s="292">
        <v>0</v>
      </c>
      <c r="AB31" s="292">
        <v>615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SUM(E32,F32,N32,O32)</f>
        <v>57433</v>
      </c>
      <c r="E32" s="292">
        <f>+Q32</f>
        <v>48776</v>
      </c>
      <c r="F32" s="292">
        <f>SUM(G32:M32)</f>
        <v>8636</v>
      </c>
      <c r="G32" s="292">
        <v>3821</v>
      </c>
      <c r="H32" s="292">
        <v>0</v>
      </c>
      <c r="I32" s="292">
        <v>0</v>
      </c>
      <c r="J32" s="292">
        <v>0</v>
      </c>
      <c r="K32" s="292">
        <v>0</v>
      </c>
      <c r="L32" s="292">
        <v>4815</v>
      </c>
      <c r="M32" s="292">
        <v>0</v>
      </c>
      <c r="N32" s="292">
        <f>+AA32</f>
        <v>0</v>
      </c>
      <c r="O32" s="292">
        <f>+資源化量内訳!Y32</f>
        <v>21</v>
      </c>
      <c r="P32" s="292">
        <f>+SUM(Q32,R32)</f>
        <v>52369</v>
      </c>
      <c r="Q32" s="292">
        <v>48776</v>
      </c>
      <c r="R32" s="292">
        <f>+SUM(S32,T32,U32,V32,W32,X32,Y32)</f>
        <v>3593</v>
      </c>
      <c r="S32" s="292">
        <v>2931</v>
      </c>
      <c r="T32" s="292">
        <v>0</v>
      </c>
      <c r="U32" s="292">
        <v>0</v>
      </c>
      <c r="V32" s="292">
        <v>0</v>
      </c>
      <c r="W32" s="292">
        <v>0</v>
      </c>
      <c r="X32" s="292">
        <v>662</v>
      </c>
      <c r="Y32" s="292">
        <v>0</v>
      </c>
      <c r="Z32" s="292">
        <f>SUM(AA32:AC32)</f>
        <v>3596</v>
      </c>
      <c r="AA32" s="292">
        <v>0</v>
      </c>
      <c r="AB32" s="292">
        <v>3596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746</v>
      </c>
      <c r="B33" s="291" t="s">
        <v>812</v>
      </c>
      <c r="C33" s="290" t="s">
        <v>813</v>
      </c>
      <c r="D33" s="292">
        <f>SUM(E33,F33,N33,O33)</f>
        <v>27306</v>
      </c>
      <c r="E33" s="292">
        <f>+Q33</f>
        <v>20373</v>
      </c>
      <c r="F33" s="292">
        <f>SUM(G33:M33)</f>
        <v>3647</v>
      </c>
      <c r="G33" s="292">
        <v>1062</v>
      </c>
      <c r="H33" s="292">
        <v>0</v>
      </c>
      <c r="I33" s="292">
        <v>0</v>
      </c>
      <c r="J33" s="292">
        <v>0</v>
      </c>
      <c r="K33" s="292">
        <v>0</v>
      </c>
      <c r="L33" s="292">
        <v>2585</v>
      </c>
      <c r="M33" s="292">
        <v>0</v>
      </c>
      <c r="N33" s="292">
        <f>+AA33</f>
        <v>0</v>
      </c>
      <c r="O33" s="292">
        <f>+資源化量内訳!Y33</f>
        <v>3286</v>
      </c>
      <c r="P33" s="292">
        <f>+SUM(Q33,R33)</f>
        <v>21540</v>
      </c>
      <c r="Q33" s="292">
        <v>20373</v>
      </c>
      <c r="R33" s="292">
        <f>+SUM(S33,T33,U33,V33,W33,X33,Y33)</f>
        <v>1167</v>
      </c>
      <c r="S33" s="292">
        <v>745</v>
      </c>
      <c r="T33" s="292">
        <v>0</v>
      </c>
      <c r="U33" s="292">
        <v>0</v>
      </c>
      <c r="V33" s="292">
        <v>0</v>
      </c>
      <c r="W33" s="292">
        <v>0</v>
      </c>
      <c r="X33" s="292">
        <v>422</v>
      </c>
      <c r="Y33" s="292">
        <v>0</v>
      </c>
      <c r="Z33" s="292">
        <f>SUM(AA33:AC33)</f>
        <v>2531</v>
      </c>
      <c r="AA33" s="292">
        <v>0</v>
      </c>
      <c r="AB33" s="292">
        <v>2204</v>
      </c>
      <c r="AC33" s="292">
        <f>SUM(AD33:AJ33)</f>
        <v>327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327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746</v>
      </c>
      <c r="B34" s="291" t="s">
        <v>814</v>
      </c>
      <c r="C34" s="290" t="s">
        <v>815</v>
      </c>
      <c r="D34" s="292">
        <f>SUM(E34,F34,N34,O34)</f>
        <v>21673</v>
      </c>
      <c r="E34" s="292">
        <f>+Q34</f>
        <v>17771</v>
      </c>
      <c r="F34" s="292">
        <f>SUM(G34:M34)</f>
        <v>2866</v>
      </c>
      <c r="G34" s="292">
        <v>2866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0</v>
      </c>
      <c r="O34" s="292">
        <f>+資源化量内訳!Y34</f>
        <v>1036</v>
      </c>
      <c r="P34" s="292">
        <f>+SUM(Q34,R34)</f>
        <v>18856</v>
      </c>
      <c r="Q34" s="292">
        <v>17771</v>
      </c>
      <c r="R34" s="292">
        <f>+SUM(S34,T34,U34,V34,W34,X34,Y34)</f>
        <v>1085</v>
      </c>
      <c r="S34" s="292">
        <v>1085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698</v>
      </c>
      <c r="AA34" s="292">
        <v>0</v>
      </c>
      <c r="AB34" s="292">
        <v>698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746</v>
      </c>
      <c r="B35" s="291" t="s">
        <v>816</v>
      </c>
      <c r="C35" s="290" t="s">
        <v>817</v>
      </c>
      <c r="D35" s="292">
        <f>SUM(E35,F35,N35,O35)</f>
        <v>23012</v>
      </c>
      <c r="E35" s="292">
        <f>+Q35</f>
        <v>19476</v>
      </c>
      <c r="F35" s="292">
        <f>SUM(G35:M35)</f>
        <v>2811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2811</v>
      </c>
      <c r="M35" s="292">
        <v>0</v>
      </c>
      <c r="N35" s="292">
        <f>+AA35</f>
        <v>725</v>
      </c>
      <c r="O35" s="292">
        <f>+資源化量内訳!Y35</f>
        <v>0</v>
      </c>
      <c r="P35" s="292">
        <f>+SUM(Q35,R35)</f>
        <v>19521</v>
      </c>
      <c r="Q35" s="292">
        <v>19476</v>
      </c>
      <c r="R35" s="292">
        <f>+SUM(S35,T35,U35,V35,W35,X35,Y35)</f>
        <v>45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45</v>
      </c>
      <c r="Y35" s="292">
        <v>0</v>
      </c>
      <c r="Z35" s="292">
        <f>SUM(AA35:AC35)</f>
        <v>776</v>
      </c>
      <c r="AA35" s="292">
        <v>725</v>
      </c>
      <c r="AB35" s="292">
        <v>0</v>
      </c>
      <c r="AC35" s="292">
        <f>SUM(AD35:AJ35)</f>
        <v>51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51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746</v>
      </c>
      <c r="B36" s="291" t="s">
        <v>818</v>
      </c>
      <c r="C36" s="290" t="s">
        <v>819</v>
      </c>
      <c r="D36" s="292">
        <f>SUM(E36,F36,N36,O36)</f>
        <v>31666</v>
      </c>
      <c r="E36" s="292">
        <f>+Q36</f>
        <v>25405</v>
      </c>
      <c r="F36" s="292">
        <f>SUM(G36:M36)</f>
        <v>6254</v>
      </c>
      <c r="G36" s="292">
        <v>2049</v>
      </c>
      <c r="H36" s="292">
        <v>0</v>
      </c>
      <c r="I36" s="292">
        <v>0</v>
      </c>
      <c r="J36" s="292">
        <v>0</v>
      </c>
      <c r="K36" s="292">
        <v>0</v>
      </c>
      <c r="L36" s="292">
        <v>4205</v>
      </c>
      <c r="M36" s="292">
        <v>0</v>
      </c>
      <c r="N36" s="292">
        <f>+AA36</f>
        <v>0</v>
      </c>
      <c r="O36" s="292">
        <f>+資源化量内訳!Y36</f>
        <v>7</v>
      </c>
      <c r="P36" s="292">
        <f>+SUM(Q36,R36)</f>
        <v>26845</v>
      </c>
      <c r="Q36" s="292">
        <v>25405</v>
      </c>
      <c r="R36" s="292">
        <f>+SUM(S36,T36,U36,V36,W36,X36,Y36)</f>
        <v>1440</v>
      </c>
      <c r="S36" s="292">
        <v>1188</v>
      </c>
      <c r="T36" s="292">
        <v>0</v>
      </c>
      <c r="U36" s="292">
        <v>0</v>
      </c>
      <c r="V36" s="292">
        <v>0</v>
      </c>
      <c r="W36" s="292">
        <v>0</v>
      </c>
      <c r="X36" s="292">
        <v>252</v>
      </c>
      <c r="Y36" s="292">
        <v>0</v>
      </c>
      <c r="Z36" s="292">
        <f>SUM(AA36:AC36)</f>
        <v>3537</v>
      </c>
      <c r="AA36" s="292">
        <v>0</v>
      </c>
      <c r="AB36" s="292">
        <v>3236</v>
      </c>
      <c r="AC36" s="292">
        <f>SUM(AD36:AJ36)</f>
        <v>301</v>
      </c>
      <c r="AD36" s="292">
        <v>301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68</v>
      </c>
      <c r="AL36" s="290">
        <v>68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746</v>
      </c>
      <c r="B37" s="291" t="s">
        <v>820</v>
      </c>
      <c r="C37" s="290" t="s">
        <v>821</v>
      </c>
      <c r="D37" s="292">
        <f>SUM(E37,F37,N37,O37)</f>
        <v>19094</v>
      </c>
      <c r="E37" s="292">
        <f>+Q37</f>
        <v>15567</v>
      </c>
      <c r="F37" s="292">
        <f>SUM(G37:M37)</f>
        <v>3527</v>
      </c>
      <c r="G37" s="292">
        <v>1017</v>
      </c>
      <c r="H37" s="292">
        <v>15</v>
      </c>
      <c r="I37" s="292">
        <v>33</v>
      </c>
      <c r="J37" s="292">
        <v>0</v>
      </c>
      <c r="K37" s="292">
        <v>0</v>
      </c>
      <c r="L37" s="292">
        <v>2462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16177</v>
      </c>
      <c r="Q37" s="292">
        <v>15567</v>
      </c>
      <c r="R37" s="292">
        <f>+SUM(S37,T37,U37,V37,W37,X37,Y37)</f>
        <v>610</v>
      </c>
      <c r="S37" s="292">
        <v>610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2116</v>
      </c>
      <c r="AA37" s="292">
        <v>0</v>
      </c>
      <c r="AB37" s="292">
        <v>1966</v>
      </c>
      <c r="AC37" s="292">
        <f>SUM(AD37:AJ37)</f>
        <v>150</v>
      </c>
      <c r="AD37" s="292">
        <v>150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746</v>
      </c>
      <c r="B38" s="291" t="s">
        <v>822</v>
      </c>
      <c r="C38" s="290" t="s">
        <v>823</v>
      </c>
      <c r="D38" s="292">
        <f>SUM(E38,F38,N38,O38)</f>
        <v>18150</v>
      </c>
      <c r="E38" s="292">
        <f>+Q38</f>
        <v>14937</v>
      </c>
      <c r="F38" s="292">
        <f>SUM(G38:M38)</f>
        <v>3213</v>
      </c>
      <c r="G38" s="292">
        <v>1191</v>
      </c>
      <c r="H38" s="292">
        <v>0</v>
      </c>
      <c r="I38" s="292">
        <v>0</v>
      </c>
      <c r="J38" s="292">
        <v>0</v>
      </c>
      <c r="K38" s="292">
        <v>61</v>
      </c>
      <c r="L38" s="292">
        <v>1961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14937</v>
      </c>
      <c r="Q38" s="292">
        <v>14937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798</v>
      </c>
      <c r="AA38" s="292">
        <v>0</v>
      </c>
      <c r="AB38" s="292">
        <v>798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746</v>
      </c>
      <c r="B39" s="291" t="s">
        <v>824</v>
      </c>
      <c r="C39" s="290" t="s">
        <v>825</v>
      </c>
      <c r="D39" s="292">
        <f>SUM(E39,F39,N39,O39)</f>
        <v>17053</v>
      </c>
      <c r="E39" s="292">
        <f>+Q39</f>
        <v>12798</v>
      </c>
      <c r="F39" s="292">
        <f>SUM(G39:M39)</f>
        <v>2666</v>
      </c>
      <c r="G39" s="292">
        <v>19</v>
      </c>
      <c r="H39" s="292">
        <v>0</v>
      </c>
      <c r="I39" s="292">
        <v>0</v>
      </c>
      <c r="J39" s="292">
        <v>0</v>
      </c>
      <c r="K39" s="292">
        <v>0</v>
      </c>
      <c r="L39" s="292">
        <v>2560</v>
      </c>
      <c r="M39" s="292">
        <v>87</v>
      </c>
      <c r="N39" s="292">
        <f>+AA39</f>
        <v>238</v>
      </c>
      <c r="O39" s="292">
        <f>+資源化量内訳!Y39</f>
        <v>1351</v>
      </c>
      <c r="P39" s="292">
        <f>+SUM(Q39,R39)</f>
        <v>13199</v>
      </c>
      <c r="Q39" s="292">
        <v>12798</v>
      </c>
      <c r="R39" s="292">
        <f>+SUM(S39,T39,U39,V39,W39,X39,Y39)</f>
        <v>401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401</v>
      </c>
      <c r="Y39" s="292">
        <v>0</v>
      </c>
      <c r="Z39" s="292">
        <f>SUM(AA39:AC39)</f>
        <v>2168</v>
      </c>
      <c r="AA39" s="292">
        <v>238</v>
      </c>
      <c r="AB39" s="292">
        <v>1744</v>
      </c>
      <c r="AC39" s="292">
        <f>SUM(AD39:AJ39)</f>
        <v>186</v>
      </c>
      <c r="AD39" s="292">
        <v>2</v>
      </c>
      <c r="AE39" s="292">
        <v>0</v>
      </c>
      <c r="AF39" s="292">
        <v>0</v>
      </c>
      <c r="AG39" s="292">
        <v>0</v>
      </c>
      <c r="AH39" s="292">
        <v>0</v>
      </c>
      <c r="AI39" s="292">
        <v>97</v>
      </c>
      <c r="AJ39" s="292">
        <v>87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746</v>
      </c>
      <c r="B40" s="291" t="s">
        <v>826</v>
      </c>
      <c r="C40" s="290" t="s">
        <v>827</v>
      </c>
      <c r="D40" s="292">
        <f>SUM(E40,F40,N40,O40)</f>
        <v>9347</v>
      </c>
      <c r="E40" s="292">
        <f>+Q40</f>
        <v>7097</v>
      </c>
      <c r="F40" s="292">
        <f>SUM(G40:M40)</f>
        <v>2076</v>
      </c>
      <c r="G40" s="292">
        <v>1016</v>
      </c>
      <c r="H40" s="292">
        <v>0</v>
      </c>
      <c r="I40" s="292">
        <v>0</v>
      </c>
      <c r="J40" s="292">
        <v>0</v>
      </c>
      <c r="K40" s="292">
        <v>0</v>
      </c>
      <c r="L40" s="292">
        <v>1060</v>
      </c>
      <c r="M40" s="292">
        <v>0</v>
      </c>
      <c r="N40" s="292">
        <f>+AA40</f>
        <v>90</v>
      </c>
      <c r="O40" s="292">
        <f>+資源化量内訳!Y40</f>
        <v>84</v>
      </c>
      <c r="P40" s="292">
        <f>+SUM(Q40,R40)</f>
        <v>8174</v>
      </c>
      <c r="Q40" s="292">
        <v>7097</v>
      </c>
      <c r="R40" s="292">
        <f>+SUM(S40,T40,U40,V40,W40,X40,Y40)</f>
        <v>1077</v>
      </c>
      <c r="S40" s="292">
        <v>1016</v>
      </c>
      <c r="T40" s="292">
        <v>0</v>
      </c>
      <c r="U40" s="292">
        <v>0</v>
      </c>
      <c r="V40" s="292">
        <v>0</v>
      </c>
      <c r="W40" s="292">
        <v>0</v>
      </c>
      <c r="X40" s="292">
        <v>61</v>
      </c>
      <c r="Y40" s="292">
        <v>0</v>
      </c>
      <c r="Z40" s="292">
        <f>SUM(AA40:AC40)</f>
        <v>503</v>
      </c>
      <c r="AA40" s="292">
        <v>90</v>
      </c>
      <c r="AB40" s="292">
        <v>246</v>
      </c>
      <c r="AC40" s="292">
        <f>SUM(AD40:AJ40)</f>
        <v>167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167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746</v>
      </c>
      <c r="B41" s="291" t="s">
        <v>828</v>
      </c>
      <c r="C41" s="290" t="s">
        <v>829</v>
      </c>
      <c r="D41" s="292">
        <f>SUM(E41,F41,N41,O41)</f>
        <v>28010</v>
      </c>
      <c r="E41" s="292">
        <f>+Q41</f>
        <v>21711</v>
      </c>
      <c r="F41" s="292">
        <f>SUM(G41:M41)</f>
        <v>2616</v>
      </c>
      <c r="G41" s="292">
        <v>2107</v>
      </c>
      <c r="H41" s="292">
        <v>0</v>
      </c>
      <c r="I41" s="292">
        <v>0</v>
      </c>
      <c r="J41" s="292">
        <v>0</v>
      </c>
      <c r="K41" s="292">
        <v>0</v>
      </c>
      <c r="L41" s="292">
        <v>509</v>
      </c>
      <c r="M41" s="292">
        <v>0</v>
      </c>
      <c r="N41" s="292">
        <f>+AA41</f>
        <v>0</v>
      </c>
      <c r="O41" s="292">
        <f>+資源化量内訳!Y41</f>
        <v>3683</v>
      </c>
      <c r="P41" s="292">
        <f>+SUM(Q41,R41)</f>
        <v>21711</v>
      </c>
      <c r="Q41" s="292">
        <v>21711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3120</v>
      </c>
      <c r="AA41" s="292">
        <v>0</v>
      </c>
      <c r="AB41" s="292">
        <v>2659</v>
      </c>
      <c r="AC41" s="292">
        <f>SUM(AD41:AJ41)</f>
        <v>461</v>
      </c>
      <c r="AD41" s="292">
        <v>461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746</v>
      </c>
      <c r="B42" s="291" t="s">
        <v>830</v>
      </c>
      <c r="C42" s="290" t="s">
        <v>831</v>
      </c>
      <c r="D42" s="292">
        <f>SUM(E42,F42,N42,O42)</f>
        <v>14350</v>
      </c>
      <c r="E42" s="292">
        <f>+Q42</f>
        <v>12428</v>
      </c>
      <c r="F42" s="292">
        <f>SUM(G42:M42)</f>
        <v>1577</v>
      </c>
      <c r="G42" s="292">
        <v>433</v>
      </c>
      <c r="H42" s="292">
        <v>0</v>
      </c>
      <c r="I42" s="292">
        <v>0</v>
      </c>
      <c r="J42" s="292">
        <v>0</v>
      </c>
      <c r="K42" s="292">
        <v>0</v>
      </c>
      <c r="L42" s="292">
        <v>1144</v>
      </c>
      <c r="M42" s="292">
        <v>0</v>
      </c>
      <c r="N42" s="292">
        <f>+AA42</f>
        <v>0</v>
      </c>
      <c r="O42" s="292">
        <f>+資源化量内訳!Y42</f>
        <v>345</v>
      </c>
      <c r="P42" s="292">
        <f>+SUM(Q42,R42)</f>
        <v>12868</v>
      </c>
      <c r="Q42" s="292">
        <v>12428</v>
      </c>
      <c r="R42" s="292">
        <f>+SUM(S42,T42,U42,V42,W42,X42,Y42)</f>
        <v>440</v>
      </c>
      <c r="S42" s="292">
        <v>325</v>
      </c>
      <c r="T42" s="292">
        <v>0</v>
      </c>
      <c r="U42" s="292">
        <v>0</v>
      </c>
      <c r="V42" s="292">
        <v>0</v>
      </c>
      <c r="W42" s="292">
        <v>0</v>
      </c>
      <c r="X42" s="292">
        <v>115</v>
      </c>
      <c r="Y42" s="292">
        <v>0</v>
      </c>
      <c r="Z42" s="292">
        <f>SUM(AA42:AC42)</f>
        <v>903</v>
      </c>
      <c r="AA42" s="292">
        <v>0</v>
      </c>
      <c r="AB42" s="292">
        <v>774</v>
      </c>
      <c r="AC42" s="292">
        <f>SUM(AD42:AJ42)</f>
        <v>129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129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746</v>
      </c>
      <c r="B43" s="291" t="s">
        <v>832</v>
      </c>
      <c r="C43" s="290" t="s">
        <v>833</v>
      </c>
      <c r="D43" s="292">
        <f>SUM(E43,F43,N43,O43)</f>
        <v>12184</v>
      </c>
      <c r="E43" s="292">
        <f>+Q43</f>
        <v>10640</v>
      </c>
      <c r="F43" s="292">
        <f>SUM(G43:M43)</f>
        <v>858</v>
      </c>
      <c r="G43" s="292">
        <v>92</v>
      </c>
      <c r="H43" s="292">
        <v>0</v>
      </c>
      <c r="I43" s="292">
        <v>0</v>
      </c>
      <c r="J43" s="292">
        <v>0</v>
      </c>
      <c r="K43" s="292">
        <v>0</v>
      </c>
      <c r="L43" s="292">
        <v>283</v>
      </c>
      <c r="M43" s="292">
        <v>483</v>
      </c>
      <c r="N43" s="292">
        <f>+AA43</f>
        <v>0</v>
      </c>
      <c r="O43" s="292">
        <f>+資源化量内訳!Y43</f>
        <v>686</v>
      </c>
      <c r="P43" s="292">
        <f>+SUM(Q43,R43)</f>
        <v>10640</v>
      </c>
      <c r="Q43" s="292">
        <v>10640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391</v>
      </c>
      <c r="AA43" s="292">
        <v>0</v>
      </c>
      <c r="AB43" s="292">
        <v>0</v>
      </c>
      <c r="AC43" s="292">
        <f>SUM(AD43:AJ43)</f>
        <v>391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3</v>
      </c>
      <c r="AJ43" s="292">
        <v>388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746</v>
      </c>
      <c r="B44" s="291" t="s">
        <v>834</v>
      </c>
      <c r="C44" s="290" t="s">
        <v>835</v>
      </c>
      <c r="D44" s="292">
        <f>SUM(E44,F44,N44,O44)</f>
        <v>15725</v>
      </c>
      <c r="E44" s="292">
        <f>+Q44</f>
        <v>13681</v>
      </c>
      <c r="F44" s="292">
        <f>SUM(G44:M44)</f>
        <v>1265</v>
      </c>
      <c r="G44" s="292">
        <v>780</v>
      </c>
      <c r="H44" s="292">
        <v>0</v>
      </c>
      <c r="I44" s="292">
        <v>0</v>
      </c>
      <c r="J44" s="292">
        <v>0</v>
      </c>
      <c r="K44" s="292">
        <v>0</v>
      </c>
      <c r="L44" s="292">
        <v>485</v>
      </c>
      <c r="M44" s="292">
        <v>0</v>
      </c>
      <c r="N44" s="292">
        <f>+AA44</f>
        <v>0</v>
      </c>
      <c r="O44" s="292">
        <f>+資源化量内訳!Y44</f>
        <v>779</v>
      </c>
      <c r="P44" s="292">
        <f>+SUM(Q44,R44)</f>
        <v>14275</v>
      </c>
      <c r="Q44" s="292">
        <v>13681</v>
      </c>
      <c r="R44" s="292">
        <f>+SUM(S44,T44,U44,V44,W44,X44,Y44)</f>
        <v>594</v>
      </c>
      <c r="S44" s="292">
        <v>586</v>
      </c>
      <c r="T44" s="292">
        <v>0</v>
      </c>
      <c r="U44" s="292">
        <v>0</v>
      </c>
      <c r="V44" s="292">
        <v>0</v>
      </c>
      <c r="W44" s="292">
        <v>0</v>
      </c>
      <c r="X44" s="292">
        <v>8</v>
      </c>
      <c r="Y44" s="292">
        <v>0</v>
      </c>
      <c r="Z44" s="292">
        <f>SUM(AA44:AC44)</f>
        <v>303</v>
      </c>
      <c r="AA44" s="292">
        <v>0</v>
      </c>
      <c r="AB44" s="292">
        <v>56</v>
      </c>
      <c r="AC44" s="292">
        <f>SUM(AD44:AJ44)</f>
        <v>247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247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746</v>
      </c>
      <c r="B45" s="291" t="s">
        <v>836</v>
      </c>
      <c r="C45" s="290" t="s">
        <v>837</v>
      </c>
      <c r="D45" s="292">
        <f>SUM(E45,F45,N45,O45)</f>
        <v>7476</v>
      </c>
      <c r="E45" s="292">
        <f>+Q45</f>
        <v>6131</v>
      </c>
      <c r="F45" s="292">
        <f>SUM(G45:M45)</f>
        <v>1340</v>
      </c>
      <c r="G45" s="292">
        <v>1316</v>
      </c>
      <c r="H45" s="292">
        <v>0</v>
      </c>
      <c r="I45" s="292">
        <v>0</v>
      </c>
      <c r="J45" s="292">
        <v>0</v>
      </c>
      <c r="K45" s="292">
        <v>0</v>
      </c>
      <c r="L45" s="292">
        <v>23</v>
      </c>
      <c r="M45" s="292">
        <v>1</v>
      </c>
      <c r="N45" s="292">
        <f>+AA45</f>
        <v>0</v>
      </c>
      <c r="O45" s="292">
        <f>+資源化量内訳!Y45</f>
        <v>5</v>
      </c>
      <c r="P45" s="292">
        <f>+SUM(Q45,R45)</f>
        <v>7069</v>
      </c>
      <c r="Q45" s="292">
        <v>6131</v>
      </c>
      <c r="R45" s="292">
        <f>+SUM(S45,T45,U45,V45,W45,X45,Y45)</f>
        <v>938</v>
      </c>
      <c r="S45" s="292">
        <v>938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184</v>
      </c>
      <c r="AA45" s="292">
        <v>0</v>
      </c>
      <c r="AB45" s="292">
        <v>160</v>
      </c>
      <c r="AC45" s="292">
        <f>SUM(AD45:AJ45)</f>
        <v>24</v>
      </c>
      <c r="AD45" s="292">
        <v>23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1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746</v>
      </c>
      <c r="B46" s="291" t="s">
        <v>838</v>
      </c>
      <c r="C46" s="290" t="s">
        <v>839</v>
      </c>
      <c r="D46" s="292">
        <f>SUM(E46,F46,N46,O46)</f>
        <v>5056</v>
      </c>
      <c r="E46" s="292">
        <f>+Q46</f>
        <v>4439</v>
      </c>
      <c r="F46" s="292">
        <f>SUM(G46:M46)</f>
        <v>617</v>
      </c>
      <c r="G46" s="292">
        <v>285</v>
      </c>
      <c r="H46" s="292">
        <v>0</v>
      </c>
      <c r="I46" s="292">
        <v>0</v>
      </c>
      <c r="J46" s="292">
        <v>0</v>
      </c>
      <c r="K46" s="292">
        <v>0</v>
      </c>
      <c r="L46" s="292">
        <v>332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4610</v>
      </c>
      <c r="Q46" s="292">
        <v>4439</v>
      </c>
      <c r="R46" s="292">
        <f>+SUM(S46,T46,U46,V46,W46,X46,Y46)</f>
        <v>171</v>
      </c>
      <c r="S46" s="292">
        <v>171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592</v>
      </c>
      <c r="AA46" s="292">
        <v>0</v>
      </c>
      <c r="AB46" s="292">
        <v>551</v>
      </c>
      <c r="AC46" s="292">
        <f>SUM(AD46:AJ46)</f>
        <v>41</v>
      </c>
      <c r="AD46" s="292">
        <v>41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746</v>
      </c>
      <c r="B47" s="291" t="s">
        <v>840</v>
      </c>
      <c r="C47" s="290" t="s">
        <v>841</v>
      </c>
      <c r="D47" s="292">
        <f>SUM(E47,F47,N47,O47)</f>
        <v>1635</v>
      </c>
      <c r="E47" s="292">
        <f>+Q47</f>
        <v>1430</v>
      </c>
      <c r="F47" s="292">
        <f>SUM(G47:M47)</f>
        <v>151</v>
      </c>
      <c r="G47" s="292">
        <v>136</v>
      </c>
      <c r="H47" s="292">
        <v>0</v>
      </c>
      <c r="I47" s="292">
        <v>0</v>
      </c>
      <c r="J47" s="292">
        <v>0</v>
      </c>
      <c r="K47" s="292">
        <v>0</v>
      </c>
      <c r="L47" s="292">
        <v>15</v>
      </c>
      <c r="M47" s="292">
        <v>0</v>
      </c>
      <c r="N47" s="292">
        <f>+AA47</f>
        <v>0</v>
      </c>
      <c r="O47" s="292">
        <f>+資源化量内訳!Y47</f>
        <v>54</v>
      </c>
      <c r="P47" s="292">
        <f>+SUM(Q47,R47)</f>
        <v>1430</v>
      </c>
      <c r="Q47" s="292">
        <v>1430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266</v>
      </c>
      <c r="AA47" s="292">
        <v>0</v>
      </c>
      <c r="AB47" s="292">
        <v>246</v>
      </c>
      <c r="AC47" s="292">
        <f>SUM(AD47:AJ47)</f>
        <v>20</v>
      </c>
      <c r="AD47" s="292">
        <v>20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746</v>
      </c>
      <c r="B48" s="291" t="s">
        <v>842</v>
      </c>
      <c r="C48" s="290" t="s">
        <v>843</v>
      </c>
      <c r="D48" s="292">
        <f>SUM(E48,F48,N48,O48)</f>
        <v>3347</v>
      </c>
      <c r="E48" s="292">
        <f>+Q48</f>
        <v>2636</v>
      </c>
      <c r="F48" s="292">
        <f>SUM(G48:M48)</f>
        <v>655</v>
      </c>
      <c r="G48" s="292">
        <v>252</v>
      </c>
      <c r="H48" s="292">
        <v>0</v>
      </c>
      <c r="I48" s="292">
        <v>0</v>
      </c>
      <c r="J48" s="292">
        <v>0</v>
      </c>
      <c r="K48" s="292">
        <v>0</v>
      </c>
      <c r="L48" s="292">
        <v>403</v>
      </c>
      <c r="M48" s="292">
        <v>0</v>
      </c>
      <c r="N48" s="292">
        <f>+AA48</f>
        <v>24</v>
      </c>
      <c r="O48" s="292">
        <f>+資源化量内訳!Y48</f>
        <v>32</v>
      </c>
      <c r="P48" s="292">
        <f>+SUM(Q48,R48)</f>
        <v>2903</v>
      </c>
      <c r="Q48" s="292">
        <v>2636</v>
      </c>
      <c r="R48" s="292">
        <f>+SUM(S48,T48,U48,V48,W48,X48,Y48)</f>
        <v>267</v>
      </c>
      <c r="S48" s="292">
        <v>252</v>
      </c>
      <c r="T48" s="292">
        <v>0</v>
      </c>
      <c r="U48" s="292">
        <v>0</v>
      </c>
      <c r="V48" s="292">
        <v>0</v>
      </c>
      <c r="W48" s="292">
        <v>0</v>
      </c>
      <c r="X48" s="292">
        <v>15</v>
      </c>
      <c r="Y48" s="292">
        <v>0</v>
      </c>
      <c r="Z48" s="292">
        <f>SUM(AA48:AC48)</f>
        <v>192</v>
      </c>
      <c r="AA48" s="292">
        <v>24</v>
      </c>
      <c r="AB48" s="292">
        <v>91</v>
      </c>
      <c r="AC48" s="292">
        <f>SUM(AD48:AJ48)</f>
        <v>77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77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746</v>
      </c>
      <c r="B49" s="291" t="s">
        <v>844</v>
      </c>
      <c r="C49" s="290" t="s">
        <v>845</v>
      </c>
      <c r="D49" s="292">
        <f>SUM(E49,F49,N49,O49)</f>
        <v>4261</v>
      </c>
      <c r="E49" s="292">
        <f>+Q49</f>
        <v>3248</v>
      </c>
      <c r="F49" s="292">
        <f>SUM(G49:M49)</f>
        <v>730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730</v>
      </c>
      <c r="M49" s="292">
        <v>0</v>
      </c>
      <c r="N49" s="292">
        <f>+AA49</f>
        <v>0</v>
      </c>
      <c r="O49" s="292">
        <f>+資源化量内訳!Y49</f>
        <v>283</v>
      </c>
      <c r="P49" s="292">
        <f>+SUM(Q49,R49)</f>
        <v>3279</v>
      </c>
      <c r="Q49" s="292">
        <v>3248</v>
      </c>
      <c r="R49" s="292">
        <f>+SUM(S49,T49,U49,V49,W49,X49,Y49)</f>
        <v>31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31</v>
      </c>
      <c r="Y49" s="292">
        <v>0</v>
      </c>
      <c r="Z49" s="292">
        <f>SUM(AA49:AC49)</f>
        <v>489</v>
      </c>
      <c r="AA49" s="292">
        <v>0</v>
      </c>
      <c r="AB49" s="292">
        <v>386</v>
      </c>
      <c r="AC49" s="292">
        <f>SUM(AD49:AJ49)</f>
        <v>103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103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746</v>
      </c>
      <c r="B50" s="291" t="s">
        <v>846</v>
      </c>
      <c r="C50" s="290" t="s">
        <v>847</v>
      </c>
      <c r="D50" s="292">
        <f>SUM(E50,F50,N50,O50)</f>
        <v>5876</v>
      </c>
      <c r="E50" s="292">
        <f>+Q50</f>
        <v>5062</v>
      </c>
      <c r="F50" s="292">
        <f>SUM(G50:M50)</f>
        <v>585</v>
      </c>
      <c r="G50" s="292">
        <v>348</v>
      </c>
      <c r="H50" s="292">
        <v>0</v>
      </c>
      <c r="I50" s="292">
        <v>0</v>
      </c>
      <c r="J50" s="292">
        <v>0</v>
      </c>
      <c r="K50" s="292">
        <v>0</v>
      </c>
      <c r="L50" s="292">
        <v>237</v>
      </c>
      <c r="M50" s="292">
        <v>0</v>
      </c>
      <c r="N50" s="292">
        <f>+AA50</f>
        <v>0</v>
      </c>
      <c r="O50" s="292">
        <f>+資源化量内訳!Y50</f>
        <v>229</v>
      </c>
      <c r="P50" s="292">
        <f>+SUM(Q50,R50)</f>
        <v>5328</v>
      </c>
      <c r="Q50" s="292">
        <v>5062</v>
      </c>
      <c r="R50" s="292">
        <f>+SUM(S50,T50,U50,V50,W50,X50,Y50)</f>
        <v>266</v>
      </c>
      <c r="S50" s="292">
        <v>262</v>
      </c>
      <c r="T50" s="292">
        <v>0</v>
      </c>
      <c r="U50" s="292">
        <v>0</v>
      </c>
      <c r="V50" s="292">
        <v>0</v>
      </c>
      <c r="W50" s="292">
        <v>0</v>
      </c>
      <c r="X50" s="292">
        <v>4</v>
      </c>
      <c r="Y50" s="292">
        <v>0</v>
      </c>
      <c r="Z50" s="292">
        <f>SUM(AA50:AC50)</f>
        <v>144</v>
      </c>
      <c r="AA50" s="292">
        <v>0</v>
      </c>
      <c r="AB50" s="292">
        <v>21</v>
      </c>
      <c r="AC50" s="292">
        <f>SUM(AD50:AJ50)</f>
        <v>123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123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746</v>
      </c>
      <c r="B51" s="291" t="s">
        <v>848</v>
      </c>
      <c r="C51" s="290" t="s">
        <v>849</v>
      </c>
      <c r="D51" s="292">
        <f>SUM(E51,F51,N51,O51)</f>
        <v>3714</v>
      </c>
      <c r="E51" s="292">
        <f>+Q51</f>
        <v>3471</v>
      </c>
      <c r="F51" s="292">
        <f>SUM(G51:M51)</f>
        <v>243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243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3498</v>
      </c>
      <c r="Q51" s="292">
        <v>3471</v>
      </c>
      <c r="R51" s="292">
        <f>+SUM(S51,T51,U51,V51,W51,X51,Y51)</f>
        <v>27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27</v>
      </c>
      <c r="Y51" s="292">
        <v>0</v>
      </c>
      <c r="Z51" s="292">
        <f>SUM(AA51:AC51)</f>
        <v>369</v>
      </c>
      <c r="AA51" s="292">
        <v>0</v>
      </c>
      <c r="AB51" s="292">
        <v>366</v>
      </c>
      <c r="AC51" s="292">
        <f>SUM(AD51:AJ51)</f>
        <v>3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3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746</v>
      </c>
      <c r="B52" s="291" t="s">
        <v>850</v>
      </c>
      <c r="C52" s="290" t="s">
        <v>851</v>
      </c>
      <c r="D52" s="292">
        <f>SUM(E52,F52,N52,O52)</f>
        <v>5926</v>
      </c>
      <c r="E52" s="292">
        <f>+Q52</f>
        <v>4948</v>
      </c>
      <c r="F52" s="292">
        <f>SUM(G52:M52)</f>
        <v>933</v>
      </c>
      <c r="G52" s="292">
        <v>222</v>
      </c>
      <c r="H52" s="292">
        <v>0</v>
      </c>
      <c r="I52" s="292">
        <v>0</v>
      </c>
      <c r="J52" s="292">
        <v>0</v>
      </c>
      <c r="K52" s="292">
        <v>0</v>
      </c>
      <c r="L52" s="292">
        <v>711</v>
      </c>
      <c r="M52" s="292">
        <v>0</v>
      </c>
      <c r="N52" s="292">
        <f>+AA52</f>
        <v>22</v>
      </c>
      <c r="O52" s="292">
        <f>+資源化量内訳!Y52</f>
        <v>23</v>
      </c>
      <c r="P52" s="292">
        <f>+SUM(Q52,R52)</f>
        <v>5235</v>
      </c>
      <c r="Q52" s="292">
        <v>4948</v>
      </c>
      <c r="R52" s="292">
        <f>+SUM(S52,T52,U52,V52,W52,X52,Y52)</f>
        <v>287</v>
      </c>
      <c r="S52" s="292">
        <v>222</v>
      </c>
      <c r="T52" s="292">
        <v>0</v>
      </c>
      <c r="U52" s="292">
        <v>0</v>
      </c>
      <c r="V52" s="292">
        <v>0</v>
      </c>
      <c r="W52" s="292">
        <v>0</v>
      </c>
      <c r="X52" s="292">
        <v>65</v>
      </c>
      <c r="Y52" s="292">
        <v>0</v>
      </c>
      <c r="Z52" s="292">
        <f>SUM(AA52:AC52)</f>
        <v>488</v>
      </c>
      <c r="AA52" s="292">
        <v>22</v>
      </c>
      <c r="AB52" s="292">
        <v>412</v>
      </c>
      <c r="AC52" s="292">
        <f>SUM(AD52:AJ52)</f>
        <v>54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54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746</v>
      </c>
      <c r="B53" s="291" t="s">
        <v>852</v>
      </c>
      <c r="C53" s="290" t="s">
        <v>853</v>
      </c>
      <c r="D53" s="292">
        <f>SUM(E53,F53,N53,O53)</f>
        <v>4331</v>
      </c>
      <c r="E53" s="292">
        <f>+Q53</f>
        <v>3472</v>
      </c>
      <c r="F53" s="292">
        <f>SUM(G53:M53)</f>
        <v>622</v>
      </c>
      <c r="G53" s="292">
        <v>622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237</v>
      </c>
      <c r="P53" s="292">
        <f>+SUM(Q53,R53)</f>
        <v>3835</v>
      </c>
      <c r="Q53" s="292">
        <v>3472</v>
      </c>
      <c r="R53" s="292">
        <f>+SUM(S53,T53,U53,V53,W53,X53,Y53)</f>
        <v>363</v>
      </c>
      <c r="S53" s="292">
        <v>363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507</v>
      </c>
      <c r="AA53" s="292">
        <v>0</v>
      </c>
      <c r="AB53" s="292">
        <v>454</v>
      </c>
      <c r="AC53" s="292">
        <f>SUM(AD53:AJ53)</f>
        <v>53</v>
      </c>
      <c r="AD53" s="292">
        <v>53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746</v>
      </c>
      <c r="B54" s="291" t="s">
        <v>854</v>
      </c>
      <c r="C54" s="290" t="s">
        <v>855</v>
      </c>
      <c r="D54" s="292">
        <f>SUM(E54,F54,N54,O54)</f>
        <v>1845</v>
      </c>
      <c r="E54" s="292">
        <f>+Q54</f>
        <v>1446</v>
      </c>
      <c r="F54" s="292">
        <f>SUM(G54:M54)</f>
        <v>277</v>
      </c>
      <c r="G54" s="292">
        <v>277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122</v>
      </c>
      <c r="P54" s="292">
        <f>+SUM(Q54,R54)</f>
        <v>1604</v>
      </c>
      <c r="Q54" s="292">
        <v>1446</v>
      </c>
      <c r="R54" s="292">
        <f>+SUM(S54,T54,U54,V54,W54,X54,Y54)</f>
        <v>158</v>
      </c>
      <c r="S54" s="292">
        <v>158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214</v>
      </c>
      <c r="AA54" s="292">
        <v>0</v>
      </c>
      <c r="AB54" s="292">
        <v>190</v>
      </c>
      <c r="AC54" s="292">
        <f>SUM(AD54:AJ54)</f>
        <v>24</v>
      </c>
      <c r="AD54" s="292">
        <v>24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746</v>
      </c>
      <c r="B55" s="291" t="s">
        <v>856</v>
      </c>
      <c r="C55" s="290" t="s">
        <v>857</v>
      </c>
      <c r="D55" s="292">
        <f>SUM(E55,F55,N55,O55)</f>
        <v>3449</v>
      </c>
      <c r="E55" s="292">
        <f>+Q55</f>
        <v>2702</v>
      </c>
      <c r="F55" s="292">
        <f>SUM(G55:M55)</f>
        <v>569</v>
      </c>
      <c r="G55" s="292">
        <v>569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0</v>
      </c>
      <c r="O55" s="292">
        <f>+資源化量内訳!Y55</f>
        <v>178</v>
      </c>
      <c r="P55" s="292">
        <f>+SUM(Q55,R55)</f>
        <v>3052</v>
      </c>
      <c r="Q55" s="292">
        <v>2702</v>
      </c>
      <c r="R55" s="292">
        <f>+SUM(S55,T55,U55,V55,W55,X55,Y55)</f>
        <v>350</v>
      </c>
      <c r="S55" s="292">
        <v>350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408</v>
      </c>
      <c r="AA55" s="292">
        <v>0</v>
      </c>
      <c r="AB55" s="292">
        <v>364</v>
      </c>
      <c r="AC55" s="292">
        <f>SUM(AD55:AJ55)</f>
        <v>44</v>
      </c>
      <c r="AD55" s="292">
        <v>44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746</v>
      </c>
      <c r="B56" s="291" t="s">
        <v>858</v>
      </c>
      <c r="C56" s="290" t="s">
        <v>859</v>
      </c>
      <c r="D56" s="292">
        <f>SUM(E56,F56,N56,O56)</f>
        <v>3509</v>
      </c>
      <c r="E56" s="292">
        <f>+Q56</f>
        <v>2935</v>
      </c>
      <c r="F56" s="292">
        <f>SUM(G56:M56)</f>
        <v>458</v>
      </c>
      <c r="G56" s="292">
        <v>458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0</v>
      </c>
      <c r="O56" s="292">
        <f>+資源化量内訳!Y56</f>
        <v>116</v>
      </c>
      <c r="P56" s="292">
        <f>+SUM(Q56,R56)</f>
        <v>3210</v>
      </c>
      <c r="Q56" s="292">
        <v>2935</v>
      </c>
      <c r="R56" s="292">
        <f>+SUM(S56,T56,U56,V56,W56,X56,Y56)</f>
        <v>275</v>
      </c>
      <c r="S56" s="292">
        <v>275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412</v>
      </c>
      <c r="AA56" s="292">
        <v>0</v>
      </c>
      <c r="AB56" s="292">
        <v>377</v>
      </c>
      <c r="AC56" s="292">
        <f>SUM(AD56:AJ56)</f>
        <v>35</v>
      </c>
      <c r="AD56" s="292">
        <v>35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746</v>
      </c>
      <c r="B57" s="291" t="s">
        <v>860</v>
      </c>
      <c r="C57" s="290" t="s">
        <v>861</v>
      </c>
      <c r="D57" s="292">
        <f>SUM(E57,F57,N57,O57)</f>
        <v>2458</v>
      </c>
      <c r="E57" s="292">
        <f>+Q57</f>
        <v>2062</v>
      </c>
      <c r="F57" s="292">
        <f>SUM(G57:M57)</f>
        <v>286</v>
      </c>
      <c r="G57" s="292">
        <v>286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0</v>
      </c>
      <c r="O57" s="292">
        <f>+資源化量内訳!Y57</f>
        <v>110</v>
      </c>
      <c r="P57" s="292">
        <f>+SUM(Q57,R57)</f>
        <v>2223</v>
      </c>
      <c r="Q57" s="292">
        <v>2062</v>
      </c>
      <c r="R57" s="292">
        <f>+SUM(S57,T57,U57,V57,W57,X57,Y57)</f>
        <v>161</v>
      </c>
      <c r="S57" s="292">
        <v>161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285</v>
      </c>
      <c r="AA57" s="292">
        <v>0</v>
      </c>
      <c r="AB57" s="292">
        <v>260</v>
      </c>
      <c r="AC57" s="292">
        <f>SUM(AD57:AJ57)</f>
        <v>25</v>
      </c>
      <c r="AD57" s="292">
        <v>25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746</v>
      </c>
      <c r="B58" s="291" t="s">
        <v>862</v>
      </c>
      <c r="C58" s="290" t="s">
        <v>863</v>
      </c>
      <c r="D58" s="292">
        <f>SUM(E58,F58,N58,O58)</f>
        <v>2097</v>
      </c>
      <c r="E58" s="292">
        <f>+Q58</f>
        <v>1506</v>
      </c>
      <c r="F58" s="292">
        <f>SUM(G58:M58)</f>
        <v>412</v>
      </c>
      <c r="G58" s="292">
        <v>412</v>
      </c>
      <c r="H58" s="292">
        <v>0</v>
      </c>
      <c r="I58" s="292">
        <v>0</v>
      </c>
      <c r="J58" s="292">
        <v>0</v>
      </c>
      <c r="K58" s="292">
        <v>0</v>
      </c>
      <c r="L58" s="292">
        <v>0</v>
      </c>
      <c r="M58" s="292">
        <v>0</v>
      </c>
      <c r="N58" s="292">
        <f>+AA58</f>
        <v>0</v>
      </c>
      <c r="O58" s="292">
        <f>+資源化量内訳!Y58</f>
        <v>179</v>
      </c>
      <c r="P58" s="292">
        <f>+SUM(Q58,R58)</f>
        <v>1747</v>
      </c>
      <c r="Q58" s="292">
        <v>1506</v>
      </c>
      <c r="R58" s="292">
        <f>+SUM(S58,T58,U58,V58,W58,X58,Y58)</f>
        <v>241</v>
      </c>
      <c r="S58" s="292">
        <v>241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240</v>
      </c>
      <c r="AA58" s="292">
        <v>0</v>
      </c>
      <c r="AB58" s="292">
        <v>210</v>
      </c>
      <c r="AC58" s="292">
        <f>SUM(AD58:AJ58)</f>
        <v>30</v>
      </c>
      <c r="AD58" s="292">
        <v>30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746</v>
      </c>
      <c r="B59" s="291" t="s">
        <v>864</v>
      </c>
      <c r="C59" s="290" t="s">
        <v>865</v>
      </c>
      <c r="D59" s="292">
        <f>SUM(E59,F59,N59,O59)</f>
        <v>2910</v>
      </c>
      <c r="E59" s="292">
        <f>+Q59</f>
        <v>2183</v>
      </c>
      <c r="F59" s="292">
        <f>SUM(G59:M59)</f>
        <v>138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138</v>
      </c>
      <c r="M59" s="292">
        <v>0</v>
      </c>
      <c r="N59" s="292">
        <f>+AA59</f>
        <v>138</v>
      </c>
      <c r="O59" s="292">
        <f>+資源化量内訳!Y59</f>
        <v>451</v>
      </c>
      <c r="P59" s="292">
        <f>+SUM(Q59,R59)</f>
        <v>2183</v>
      </c>
      <c r="Q59" s="292">
        <v>2183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2321</v>
      </c>
      <c r="AA59" s="292">
        <v>138</v>
      </c>
      <c r="AB59" s="292">
        <v>2183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746</v>
      </c>
      <c r="B60" s="291" t="s">
        <v>866</v>
      </c>
      <c r="C60" s="290" t="s">
        <v>867</v>
      </c>
      <c r="D60" s="292">
        <f>SUM(E60,F60,N60,O60)</f>
        <v>3062</v>
      </c>
      <c r="E60" s="292">
        <f>+Q60</f>
        <v>2480</v>
      </c>
      <c r="F60" s="292">
        <f>SUM(G60:M60)</f>
        <v>390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390</v>
      </c>
      <c r="M60" s="292">
        <v>0</v>
      </c>
      <c r="N60" s="292">
        <f>+AA60</f>
        <v>0</v>
      </c>
      <c r="O60" s="292">
        <f>+資源化量内訳!Y60</f>
        <v>192</v>
      </c>
      <c r="P60" s="292">
        <f>+SUM(Q60,R60)</f>
        <v>2593</v>
      </c>
      <c r="Q60" s="292">
        <v>2480</v>
      </c>
      <c r="R60" s="292">
        <f>+SUM(S60,T60,U60,V60,W60,X60,Y60)</f>
        <v>113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113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f>SUM(AD60:AJ60)</f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746</v>
      </c>
      <c r="B61" s="291" t="s">
        <v>868</v>
      </c>
      <c r="C61" s="290" t="s">
        <v>869</v>
      </c>
      <c r="D61" s="292">
        <f>SUM(E61,F61,N61,O61)</f>
        <v>3550</v>
      </c>
      <c r="E61" s="292">
        <f>+Q61</f>
        <v>2951</v>
      </c>
      <c r="F61" s="292">
        <f>SUM(G61:M61)</f>
        <v>539</v>
      </c>
      <c r="G61" s="292">
        <v>17</v>
      </c>
      <c r="H61" s="292">
        <v>0</v>
      </c>
      <c r="I61" s="292">
        <v>0</v>
      </c>
      <c r="J61" s="292">
        <v>0</v>
      </c>
      <c r="K61" s="292">
        <v>0</v>
      </c>
      <c r="L61" s="292">
        <v>522</v>
      </c>
      <c r="M61" s="292">
        <v>0</v>
      </c>
      <c r="N61" s="292">
        <f>+AA61</f>
        <v>60</v>
      </c>
      <c r="O61" s="292">
        <f>+資源化量内訳!Y61</f>
        <v>0</v>
      </c>
      <c r="P61" s="292">
        <f>+SUM(Q61,R61)</f>
        <v>2951</v>
      </c>
      <c r="Q61" s="292">
        <v>2951</v>
      </c>
      <c r="R61" s="292">
        <f>+SUM(S61,T61,U61,V61,W61,X61,Y61)</f>
        <v>0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450</v>
      </c>
      <c r="AA61" s="292">
        <v>60</v>
      </c>
      <c r="AB61" s="292">
        <v>389</v>
      </c>
      <c r="AC61" s="292">
        <f>SUM(AD61:AJ61)</f>
        <v>1</v>
      </c>
      <c r="AD61" s="292">
        <v>1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752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741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742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742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 t="s">
        <v>743</v>
      </c>
      <c r="M6" s="268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8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8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8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323"/>
    </row>
    <row r="7" spans="1:88" s="299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SUM(Y7,AT7,BO7)</f>
        <v>447751</v>
      </c>
      <c r="E7" s="306">
        <f t="shared" si="0"/>
        <v>178283</v>
      </c>
      <c r="F7" s="306">
        <f t="shared" si="0"/>
        <v>508</v>
      </c>
      <c r="G7" s="306">
        <f t="shared" si="0"/>
        <v>4849</v>
      </c>
      <c r="H7" s="306">
        <f t="shared" si="0"/>
        <v>52313</v>
      </c>
      <c r="I7" s="306">
        <f t="shared" si="0"/>
        <v>38906</v>
      </c>
      <c r="J7" s="306">
        <f t="shared" si="0"/>
        <v>17321</v>
      </c>
      <c r="K7" s="306">
        <f t="shared" si="0"/>
        <v>8</v>
      </c>
      <c r="L7" s="306">
        <f t="shared" si="0"/>
        <v>25645</v>
      </c>
      <c r="M7" s="306">
        <f t="shared" si="0"/>
        <v>727</v>
      </c>
      <c r="N7" s="306">
        <f t="shared" si="0"/>
        <v>14225</v>
      </c>
      <c r="O7" s="306">
        <f t="shared" si="0"/>
        <v>6644</v>
      </c>
      <c r="P7" s="306">
        <f t="shared" si="0"/>
        <v>672</v>
      </c>
      <c r="Q7" s="306">
        <f t="shared" si="0"/>
        <v>43934</v>
      </c>
      <c r="R7" s="306">
        <f t="shared" si="0"/>
        <v>61</v>
      </c>
      <c r="S7" s="306">
        <f t="shared" si="0"/>
        <v>267</v>
      </c>
      <c r="T7" s="306">
        <f t="shared" si="0"/>
        <v>10201</v>
      </c>
      <c r="U7" s="306">
        <f t="shared" si="0"/>
        <v>0</v>
      </c>
      <c r="V7" s="306">
        <f t="shared" si="0"/>
        <v>624</v>
      </c>
      <c r="W7" s="306">
        <f t="shared" si="0"/>
        <v>63</v>
      </c>
      <c r="X7" s="306">
        <f t="shared" si="0"/>
        <v>52500</v>
      </c>
      <c r="Y7" s="306">
        <f>SUM(Z7:AS7)</f>
        <v>127995</v>
      </c>
      <c r="Z7" s="306">
        <f t="shared" ref="Z7:AI7" si="1">SUM(Z$8:Z$207)</f>
        <v>90160</v>
      </c>
      <c r="AA7" s="306">
        <f t="shared" si="1"/>
        <v>260</v>
      </c>
      <c r="AB7" s="306">
        <f t="shared" si="1"/>
        <v>2909</v>
      </c>
      <c r="AC7" s="306">
        <f t="shared" si="1"/>
        <v>1821</v>
      </c>
      <c r="AD7" s="306">
        <f t="shared" si="1"/>
        <v>1841</v>
      </c>
      <c r="AE7" s="306">
        <f t="shared" si="1"/>
        <v>1745</v>
      </c>
      <c r="AF7" s="306">
        <f t="shared" si="1"/>
        <v>6</v>
      </c>
      <c r="AG7" s="306">
        <f t="shared" si="1"/>
        <v>194</v>
      </c>
      <c r="AH7" s="306">
        <f t="shared" si="1"/>
        <v>12</v>
      </c>
      <c r="AI7" s="306">
        <f t="shared" si="1"/>
        <v>6334</v>
      </c>
      <c r="AJ7" s="310" t="s">
        <v>740</v>
      </c>
      <c r="AK7" s="310" t="s">
        <v>740</v>
      </c>
      <c r="AL7" s="310" t="s">
        <v>740</v>
      </c>
      <c r="AM7" s="310" t="s">
        <v>740</v>
      </c>
      <c r="AN7" s="310" t="s">
        <v>740</v>
      </c>
      <c r="AO7" s="310" t="s">
        <v>740</v>
      </c>
      <c r="AP7" s="310" t="s">
        <v>740</v>
      </c>
      <c r="AQ7" s="310" t="s">
        <v>740</v>
      </c>
      <c r="AR7" s="306">
        <f>SUM(AR$8:AR$207)</f>
        <v>44</v>
      </c>
      <c r="AS7" s="306">
        <f>SUM(AS$8:AS$207)</f>
        <v>22669</v>
      </c>
      <c r="AT7" s="306">
        <f>施設資源化量内訳!D7</f>
        <v>237773</v>
      </c>
      <c r="AU7" s="306">
        <f>施設資源化量内訳!E7</f>
        <v>22781</v>
      </c>
      <c r="AV7" s="306">
        <f>施設資源化量内訳!F7</f>
        <v>115</v>
      </c>
      <c r="AW7" s="306">
        <f>施設資源化量内訳!G7</f>
        <v>1535</v>
      </c>
      <c r="AX7" s="306">
        <f>施設資源化量内訳!H7</f>
        <v>46746</v>
      </c>
      <c r="AY7" s="306">
        <f>施設資源化量内訳!I7</f>
        <v>31926</v>
      </c>
      <c r="AZ7" s="306">
        <f>施設資源化量内訳!J7</f>
        <v>13549</v>
      </c>
      <c r="BA7" s="306">
        <f>施設資源化量内訳!K7</f>
        <v>2</v>
      </c>
      <c r="BB7" s="306">
        <f>施設資源化量内訳!L7</f>
        <v>25451</v>
      </c>
      <c r="BC7" s="306">
        <f>施設資源化量内訳!M7</f>
        <v>715</v>
      </c>
      <c r="BD7" s="306">
        <f>施設資源化量内訳!N7</f>
        <v>2734</v>
      </c>
      <c r="BE7" s="306">
        <f>施設資源化量内訳!O7</f>
        <v>6644</v>
      </c>
      <c r="BF7" s="306">
        <f>施設資源化量内訳!P7</f>
        <v>672</v>
      </c>
      <c r="BG7" s="306">
        <f>施設資源化量内訳!Q7</f>
        <v>43934</v>
      </c>
      <c r="BH7" s="306">
        <f>施設資源化量内訳!R7</f>
        <v>61</v>
      </c>
      <c r="BI7" s="306">
        <f>施設資源化量内訳!S7</f>
        <v>267</v>
      </c>
      <c r="BJ7" s="306">
        <f>施設資源化量内訳!T7</f>
        <v>10201</v>
      </c>
      <c r="BK7" s="306">
        <f>施設資源化量内訳!U7</f>
        <v>0</v>
      </c>
      <c r="BL7" s="306">
        <f>施設資源化量内訳!V7</f>
        <v>624</v>
      </c>
      <c r="BM7" s="306">
        <f>施設資源化量内訳!W7</f>
        <v>10</v>
      </c>
      <c r="BN7" s="306">
        <f>施設資源化量内訳!X7</f>
        <v>29806</v>
      </c>
      <c r="BO7" s="306">
        <f>SUM(BP7:CI7)</f>
        <v>81983</v>
      </c>
      <c r="BP7" s="306">
        <f t="shared" ref="BP7:BY7" si="2">SUM(BP$8:BP$207)</f>
        <v>65342</v>
      </c>
      <c r="BQ7" s="306">
        <f t="shared" si="2"/>
        <v>133</v>
      </c>
      <c r="BR7" s="306">
        <f t="shared" si="2"/>
        <v>405</v>
      </c>
      <c r="BS7" s="306">
        <f t="shared" si="2"/>
        <v>3746</v>
      </c>
      <c r="BT7" s="306">
        <f t="shared" si="2"/>
        <v>5139</v>
      </c>
      <c r="BU7" s="306">
        <f t="shared" si="2"/>
        <v>2027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5157</v>
      </c>
      <c r="BZ7" s="310" t="s">
        <v>740</v>
      </c>
      <c r="CA7" s="310" t="s">
        <v>740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06">
        <f>SUM(CH$8:CH$207)</f>
        <v>9</v>
      </c>
      <c r="CI7" s="306">
        <f>SUM(CI$8:CI$207)</f>
        <v>25</v>
      </c>
      <c r="CJ7" s="307">
        <f>+COUNTIF(CJ$8:CJ$207,"有る")</f>
        <v>43</v>
      </c>
    </row>
    <row r="8" spans="1:88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SUM(Y8,AT8,BO8)</f>
        <v>104157</v>
      </c>
      <c r="E8" s="292">
        <f>SUM(Z8,AU8,BP8)</f>
        <v>57223</v>
      </c>
      <c r="F8" s="292">
        <f>SUM(AA8,AV8,BQ8)</f>
        <v>74</v>
      </c>
      <c r="G8" s="292">
        <f>SUM(AB8,AW8,BR8)</f>
        <v>0</v>
      </c>
      <c r="H8" s="292">
        <f>SUM(AC8,AX8,BS8)</f>
        <v>5152</v>
      </c>
      <c r="I8" s="292">
        <f>SUM(AD8,AY8,BT8)</f>
        <v>6299</v>
      </c>
      <c r="J8" s="292">
        <f>SUM(AE8,AZ8,BU8)</f>
        <v>3126</v>
      </c>
      <c r="K8" s="292">
        <f>SUM(AF8,BA8,BV8)</f>
        <v>0</v>
      </c>
      <c r="L8" s="292">
        <f>SUM(AG8,BB8,BW8)</f>
        <v>0</v>
      </c>
      <c r="M8" s="292">
        <f>SUM(AH8,BC8,BX8)</f>
        <v>21</v>
      </c>
      <c r="N8" s="292">
        <f>SUM(AI8,BD8,BY8)</f>
        <v>1202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9</v>
      </c>
      <c r="X8" s="292">
        <f>SUM(AS8,BN8,CI8)</f>
        <v>31051</v>
      </c>
      <c r="Y8" s="292">
        <f>SUM(Z8:AS8)</f>
        <v>67924</v>
      </c>
      <c r="Z8" s="292">
        <v>47453</v>
      </c>
      <c r="AA8" s="292">
        <v>52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4</v>
      </c>
      <c r="AI8" s="295">
        <v>779</v>
      </c>
      <c r="AJ8" s="295" t="s">
        <v>870</v>
      </c>
      <c r="AK8" s="295" t="s">
        <v>870</v>
      </c>
      <c r="AL8" s="295" t="s">
        <v>870</v>
      </c>
      <c r="AM8" s="295" t="s">
        <v>870</v>
      </c>
      <c r="AN8" s="295" t="s">
        <v>870</v>
      </c>
      <c r="AO8" s="295" t="s">
        <v>870</v>
      </c>
      <c r="AP8" s="295" t="s">
        <v>870</v>
      </c>
      <c r="AQ8" s="295" t="s">
        <v>870</v>
      </c>
      <c r="AR8" s="292">
        <v>0</v>
      </c>
      <c r="AS8" s="292">
        <v>19636</v>
      </c>
      <c r="AT8" s="292">
        <f>施設資源化量内訳!D8</f>
        <v>25993</v>
      </c>
      <c r="AU8" s="292">
        <f>施設資源化量内訳!E8</f>
        <v>4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5152</v>
      </c>
      <c r="AY8" s="292">
        <f>施設資源化量内訳!I8</f>
        <v>6299</v>
      </c>
      <c r="AZ8" s="292">
        <f>施設資源化量内訳!J8</f>
        <v>3126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17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11395</v>
      </c>
      <c r="BO8" s="292">
        <f>SUM(BP8:CI8)</f>
        <v>10240</v>
      </c>
      <c r="BP8" s="292">
        <v>9766</v>
      </c>
      <c r="BQ8" s="292">
        <v>22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423</v>
      </c>
      <c r="BZ8" s="295" t="s">
        <v>870</v>
      </c>
      <c r="CA8" s="295" t="s">
        <v>870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2">
        <v>9</v>
      </c>
      <c r="CI8" s="292">
        <v>20</v>
      </c>
      <c r="CJ8" s="293" t="s">
        <v>762</v>
      </c>
    </row>
    <row r="9" spans="1:88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SUM(Y9,AT9,BO9)</f>
        <v>2608</v>
      </c>
      <c r="E9" s="292">
        <f>SUM(Z9,AU9,BP9)</f>
        <v>1210</v>
      </c>
      <c r="F9" s="292">
        <f>SUM(AA9,AV9,BQ9)</f>
        <v>1</v>
      </c>
      <c r="G9" s="292">
        <f>SUM(AB9,AW9,BR9)</f>
        <v>92</v>
      </c>
      <c r="H9" s="292">
        <f>SUM(AC9,AX9,BS9)</f>
        <v>549</v>
      </c>
      <c r="I9" s="292">
        <f>SUM(AD9,AY9,BT9)</f>
        <v>392</v>
      </c>
      <c r="J9" s="292">
        <f>SUM(AE9,AZ9,BU9)</f>
        <v>135</v>
      </c>
      <c r="K9" s="292">
        <f>SUM(AF9,BA9,BV9)</f>
        <v>0</v>
      </c>
      <c r="L9" s="292">
        <f>SUM(AG9,BB9,BW9)</f>
        <v>229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1303</v>
      </c>
      <c r="Z9" s="292">
        <v>1210</v>
      </c>
      <c r="AA9" s="292">
        <v>1</v>
      </c>
      <c r="AB9" s="292">
        <v>92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870</v>
      </c>
      <c r="AK9" s="295" t="s">
        <v>870</v>
      </c>
      <c r="AL9" s="295" t="s">
        <v>870</v>
      </c>
      <c r="AM9" s="295" t="s">
        <v>870</v>
      </c>
      <c r="AN9" s="295" t="s">
        <v>870</v>
      </c>
      <c r="AO9" s="295" t="s">
        <v>870</v>
      </c>
      <c r="AP9" s="295" t="s">
        <v>870</v>
      </c>
      <c r="AQ9" s="295" t="s">
        <v>870</v>
      </c>
      <c r="AR9" s="292">
        <v>0</v>
      </c>
      <c r="AS9" s="292">
        <v>0</v>
      </c>
      <c r="AT9" s="292">
        <f>施設資源化量内訳!D9</f>
        <v>1305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549</v>
      </c>
      <c r="AY9" s="292">
        <f>施設資源化量内訳!I9</f>
        <v>392</v>
      </c>
      <c r="AZ9" s="292">
        <f>施設資源化量内訳!J9</f>
        <v>135</v>
      </c>
      <c r="BA9" s="292">
        <f>施設資源化量内訳!K9</f>
        <v>0</v>
      </c>
      <c r="BB9" s="292">
        <f>施設資源化量内訳!L9</f>
        <v>229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870</v>
      </c>
      <c r="CA9" s="295" t="s">
        <v>870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SUM(Y10,AT10,BO10)</f>
        <v>25828</v>
      </c>
      <c r="E10" s="292">
        <f>SUM(Z10,AU10,BP10)</f>
        <v>11011</v>
      </c>
      <c r="F10" s="292">
        <f>SUM(AA10,AV10,BQ10)</f>
        <v>89</v>
      </c>
      <c r="G10" s="292">
        <f>SUM(AB10,AW10,BR10)</f>
        <v>0</v>
      </c>
      <c r="H10" s="292">
        <f>SUM(AC10,AX10,BS10)</f>
        <v>3053</v>
      </c>
      <c r="I10" s="292">
        <f>SUM(AD10,AY10,BT10)</f>
        <v>3005</v>
      </c>
      <c r="J10" s="292">
        <f>SUM(AE10,AZ10,BU10)</f>
        <v>1049</v>
      </c>
      <c r="K10" s="292">
        <f>SUM(AF10,BA10,BV10)</f>
        <v>0</v>
      </c>
      <c r="L10" s="292">
        <f>SUM(AG10,BB10,BW10)</f>
        <v>3548</v>
      </c>
      <c r="M10" s="292">
        <f>SUM(AH10,BC10,BX10)</f>
        <v>0</v>
      </c>
      <c r="N10" s="292">
        <f>SUM(AI10,BD10,BY10)</f>
        <v>694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3379</v>
      </c>
      <c r="Y10" s="292">
        <f>SUM(Z10:AS10)</f>
        <v>8891</v>
      </c>
      <c r="Z10" s="292">
        <v>8215</v>
      </c>
      <c r="AA10" s="292">
        <v>85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591</v>
      </c>
      <c r="AJ10" s="295" t="s">
        <v>870</v>
      </c>
      <c r="AK10" s="295" t="s">
        <v>870</v>
      </c>
      <c r="AL10" s="295" t="s">
        <v>870</v>
      </c>
      <c r="AM10" s="295" t="s">
        <v>870</v>
      </c>
      <c r="AN10" s="295" t="s">
        <v>870</v>
      </c>
      <c r="AO10" s="295" t="s">
        <v>870</v>
      </c>
      <c r="AP10" s="295" t="s">
        <v>870</v>
      </c>
      <c r="AQ10" s="295" t="s">
        <v>870</v>
      </c>
      <c r="AR10" s="292">
        <v>0</v>
      </c>
      <c r="AS10" s="292">
        <v>0</v>
      </c>
      <c r="AT10" s="292">
        <f>施設資源化量内訳!D10</f>
        <v>12870</v>
      </c>
      <c r="AU10" s="292">
        <f>施設資源化量内訳!E10</f>
        <v>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2707</v>
      </c>
      <c r="AY10" s="292">
        <f>施設資源化量内訳!I10</f>
        <v>2182</v>
      </c>
      <c r="AZ10" s="292">
        <f>施設資源化量内訳!J10</f>
        <v>1049</v>
      </c>
      <c r="BA10" s="292">
        <f>施設資源化量内訳!K10</f>
        <v>0</v>
      </c>
      <c r="BB10" s="292">
        <f>施設資源化量内訳!L10</f>
        <v>3548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3379</v>
      </c>
      <c r="BO10" s="292">
        <f>SUM(BP10:CI10)</f>
        <v>4067</v>
      </c>
      <c r="BP10" s="292">
        <v>2791</v>
      </c>
      <c r="BQ10" s="292">
        <v>4</v>
      </c>
      <c r="BR10" s="292">
        <v>0</v>
      </c>
      <c r="BS10" s="292">
        <v>346</v>
      </c>
      <c r="BT10" s="292">
        <v>823</v>
      </c>
      <c r="BU10" s="292">
        <v>0</v>
      </c>
      <c r="BV10" s="292">
        <v>0</v>
      </c>
      <c r="BW10" s="292">
        <v>0</v>
      </c>
      <c r="BX10" s="292">
        <v>0</v>
      </c>
      <c r="BY10" s="292">
        <v>103</v>
      </c>
      <c r="BZ10" s="295" t="s">
        <v>870</v>
      </c>
      <c r="CA10" s="295" t="s">
        <v>870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SUM(Y11,AT11,BO11)</f>
        <v>44268</v>
      </c>
      <c r="E11" s="292">
        <f>SUM(Z11,AU11,BP11)</f>
        <v>15424</v>
      </c>
      <c r="F11" s="292">
        <f>SUM(AA11,AV11,BQ11)</f>
        <v>58</v>
      </c>
      <c r="G11" s="292">
        <f>SUM(AB11,AW11,BR11)</f>
        <v>0</v>
      </c>
      <c r="H11" s="292">
        <f>SUM(AC11,AX11,BS11)</f>
        <v>4889</v>
      </c>
      <c r="I11" s="292">
        <f>SUM(AD11,AY11,BT11)</f>
        <v>4778</v>
      </c>
      <c r="J11" s="292">
        <f>SUM(AE11,AZ11,BU11)</f>
        <v>1601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1950</v>
      </c>
      <c r="O11" s="292">
        <f>SUM(AJ11,BE11,BZ11)</f>
        <v>304</v>
      </c>
      <c r="P11" s="292">
        <f>SUM(AK11,BF11,CA11)</f>
        <v>639</v>
      </c>
      <c r="Q11" s="292">
        <f>SUM(AL11,BG11,CB11)</f>
        <v>7719</v>
      </c>
      <c r="R11" s="292">
        <f>SUM(AM11,BH11,CC11)</f>
        <v>0</v>
      </c>
      <c r="S11" s="292">
        <f>SUM(AN11,BI11,CD11)</f>
        <v>267</v>
      </c>
      <c r="T11" s="292">
        <f>SUM(AO11,BJ11,CE11)</f>
        <v>2694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3945</v>
      </c>
      <c r="Y11" s="292">
        <f>SUM(Z11:AS11)</f>
        <v>60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870</v>
      </c>
      <c r="AK11" s="295" t="s">
        <v>870</v>
      </c>
      <c r="AL11" s="295" t="s">
        <v>870</v>
      </c>
      <c r="AM11" s="295" t="s">
        <v>870</v>
      </c>
      <c r="AN11" s="295" t="s">
        <v>870</v>
      </c>
      <c r="AO11" s="295" t="s">
        <v>870</v>
      </c>
      <c r="AP11" s="295" t="s">
        <v>870</v>
      </c>
      <c r="AQ11" s="295" t="s">
        <v>870</v>
      </c>
      <c r="AR11" s="292">
        <v>0</v>
      </c>
      <c r="AS11" s="292">
        <v>60</v>
      </c>
      <c r="AT11" s="292">
        <f>施設資源化量内訳!D11</f>
        <v>26776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4889</v>
      </c>
      <c r="AY11" s="292">
        <f>施設資源化量内訳!I11</f>
        <v>4778</v>
      </c>
      <c r="AZ11" s="292">
        <f>施設資源化量内訳!J11</f>
        <v>1601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304</v>
      </c>
      <c r="BF11" s="292">
        <f>施設資源化量内訳!P11</f>
        <v>639</v>
      </c>
      <c r="BG11" s="292">
        <f>施設資源化量内訳!Q11</f>
        <v>7719</v>
      </c>
      <c r="BH11" s="292">
        <f>施設資源化量内訳!R11</f>
        <v>0</v>
      </c>
      <c r="BI11" s="292">
        <f>施設資源化量内訳!S11</f>
        <v>267</v>
      </c>
      <c r="BJ11" s="292">
        <f>施設資源化量内訳!T11</f>
        <v>2694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3885</v>
      </c>
      <c r="BO11" s="292">
        <f>SUM(BP11:CI11)</f>
        <v>17432</v>
      </c>
      <c r="BP11" s="292">
        <v>15424</v>
      </c>
      <c r="BQ11" s="292">
        <v>58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1950</v>
      </c>
      <c r="BZ11" s="295" t="s">
        <v>870</v>
      </c>
      <c r="CA11" s="295" t="s">
        <v>870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2">
        <v>0</v>
      </c>
      <c r="CI11" s="292">
        <v>0</v>
      </c>
      <c r="CJ11" s="293" t="s">
        <v>767</v>
      </c>
    </row>
    <row r="12" spans="1:88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SUM(Y12,AT12,BO12)</f>
        <v>3181</v>
      </c>
      <c r="E12" s="292">
        <f>SUM(Z12,AU12,BP12)</f>
        <v>1518</v>
      </c>
      <c r="F12" s="292">
        <f>SUM(AA12,AV12,BQ12)</f>
        <v>10</v>
      </c>
      <c r="G12" s="292">
        <f>SUM(AB12,AW12,BR12)</f>
        <v>0</v>
      </c>
      <c r="H12" s="292">
        <f>SUM(AC12,AX12,BS12)</f>
        <v>396</v>
      </c>
      <c r="I12" s="292">
        <f>SUM(AD12,AY12,BT12)</f>
        <v>347</v>
      </c>
      <c r="J12" s="292">
        <f>SUM(AE12,AZ12,BU12)</f>
        <v>183</v>
      </c>
      <c r="K12" s="292">
        <f>SUM(AF12,BA12,BV12)</f>
        <v>0</v>
      </c>
      <c r="L12" s="292">
        <f>SUM(AG12,BB12,BW12)</f>
        <v>241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486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1528</v>
      </c>
      <c r="Z12" s="292">
        <v>1518</v>
      </c>
      <c r="AA12" s="292">
        <v>10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870</v>
      </c>
      <c r="AK12" s="295" t="s">
        <v>870</v>
      </c>
      <c r="AL12" s="295" t="s">
        <v>870</v>
      </c>
      <c r="AM12" s="295" t="s">
        <v>870</v>
      </c>
      <c r="AN12" s="295" t="s">
        <v>870</v>
      </c>
      <c r="AO12" s="295" t="s">
        <v>870</v>
      </c>
      <c r="AP12" s="295" t="s">
        <v>870</v>
      </c>
      <c r="AQ12" s="295" t="s">
        <v>870</v>
      </c>
      <c r="AR12" s="292">
        <v>0</v>
      </c>
      <c r="AS12" s="292">
        <v>0</v>
      </c>
      <c r="AT12" s="292">
        <f>施設資源化量内訳!D12</f>
        <v>1653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396</v>
      </c>
      <c r="AY12" s="292">
        <f>施設資源化量内訳!I12</f>
        <v>347</v>
      </c>
      <c r="AZ12" s="292">
        <f>施設資源化量内訳!J12</f>
        <v>183</v>
      </c>
      <c r="BA12" s="292">
        <f>施設資源化量内訳!K12</f>
        <v>0</v>
      </c>
      <c r="BB12" s="292">
        <f>施設資源化量内訳!L12</f>
        <v>241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486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870</v>
      </c>
      <c r="CA12" s="295" t="s">
        <v>870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SUM(Y13,AT13,BO13)</f>
        <v>11941</v>
      </c>
      <c r="E13" s="292">
        <f>SUM(Z13,AU13,BP13)</f>
        <v>1342</v>
      </c>
      <c r="F13" s="292">
        <f>SUM(AA13,AV13,BQ13)</f>
        <v>10</v>
      </c>
      <c r="G13" s="292">
        <f>SUM(AB13,AW13,BR13)</f>
        <v>636</v>
      </c>
      <c r="H13" s="292">
        <f>SUM(AC13,AX13,BS13)</f>
        <v>2406</v>
      </c>
      <c r="I13" s="292">
        <f>SUM(AD13,AY13,BT13)</f>
        <v>728</v>
      </c>
      <c r="J13" s="292">
        <f>SUM(AE13,AZ13,BU13)</f>
        <v>646</v>
      </c>
      <c r="K13" s="292">
        <f>SUM(AF13,BA13,BV13)</f>
        <v>0</v>
      </c>
      <c r="L13" s="292">
        <f>SUM(AG13,BB13,BW13)</f>
        <v>591</v>
      </c>
      <c r="M13" s="292">
        <f>SUM(AH13,BC13,BX13)</f>
        <v>0</v>
      </c>
      <c r="N13" s="292">
        <f>SUM(AI13,BD13,BY13)</f>
        <v>59</v>
      </c>
      <c r="O13" s="292">
        <f>SUM(AJ13,BE13,BZ13)</f>
        <v>0</v>
      </c>
      <c r="P13" s="292">
        <f>SUM(AK13,BF13,CA13)</f>
        <v>0</v>
      </c>
      <c r="Q13" s="292">
        <f>SUM(AL13,BG13,CB13)</f>
        <v>5513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</v>
      </c>
      <c r="Y13" s="292">
        <f>SUM(Z13:AS13)</f>
        <v>2047</v>
      </c>
      <c r="Z13" s="292">
        <v>1342</v>
      </c>
      <c r="AA13" s="292">
        <v>10</v>
      </c>
      <c r="AB13" s="292">
        <v>636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59</v>
      </c>
      <c r="AJ13" s="295" t="s">
        <v>870</v>
      </c>
      <c r="AK13" s="295" t="s">
        <v>870</v>
      </c>
      <c r="AL13" s="295" t="s">
        <v>870</v>
      </c>
      <c r="AM13" s="295" t="s">
        <v>870</v>
      </c>
      <c r="AN13" s="295" t="s">
        <v>870</v>
      </c>
      <c r="AO13" s="295" t="s">
        <v>870</v>
      </c>
      <c r="AP13" s="295" t="s">
        <v>870</v>
      </c>
      <c r="AQ13" s="295" t="s">
        <v>870</v>
      </c>
      <c r="AR13" s="292">
        <v>0</v>
      </c>
      <c r="AS13" s="292">
        <v>0</v>
      </c>
      <c r="AT13" s="292">
        <f>施設資源化量内訳!D13</f>
        <v>9894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2406</v>
      </c>
      <c r="AY13" s="292">
        <f>施設資源化量内訳!I13</f>
        <v>728</v>
      </c>
      <c r="AZ13" s="292">
        <f>施設資源化量内訳!J13</f>
        <v>646</v>
      </c>
      <c r="BA13" s="292">
        <f>施設資源化量内訳!K13</f>
        <v>0</v>
      </c>
      <c r="BB13" s="292">
        <f>施設資源化量内訳!L13</f>
        <v>591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5513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870</v>
      </c>
      <c r="CA13" s="295" t="s">
        <v>870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2">
        <v>0</v>
      </c>
      <c r="CI13" s="292">
        <v>0</v>
      </c>
      <c r="CJ13" s="293" t="s">
        <v>767</v>
      </c>
    </row>
    <row r="14" spans="1:88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SUM(Y14,AT14,BO14)</f>
        <v>34162</v>
      </c>
      <c r="E14" s="292">
        <f>SUM(Z14,AU14,BP14)</f>
        <v>17255</v>
      </c>
      <c r="F14" s="292">
        <f>SUM(AA14,AV14,BQ14)</f>
        <v>0</v>
      </c>
      <c r="G14" s="292">
        <f>SUM(AB14,AW14,BR14)</f>
        <v>0</v>
      </c>
      <c r="H14" s="292">
        <f>SUM(AC14,AX14,BS14)</f>
        <v>4256</v>
      </c>
      <c r="I14" s="292">
        <f>SUM(AD14,AY14,BT14)</f>
        <v>3211</v>
      </c>
      <c r="J14" s="292">
        <f>SUM(AE14,AZ14,BU14)</f>
        <v>1629</v>
      </c>
      <c r="K14" s="292">
        <f>SUM(AF14,BA14,BV14)</f>
        <v>0</v>
      </c>
      <c r="L14" s="292">
        <f>SUM(AG14,BB14,BW14)</f>
        <v>4995</v>
      </c>
      <c r="M14" s="292">
        <f>SUM(AH14,BC14,BX14)</f>
        <v>282</v>
      </c>
      <c r="N14" s="292">
        <f>SUM(AI14,BD14,BY14)</f>
        <v>2399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135</v>
      </c>
      <c r="Y14" s="292">
        <f>SUM(Z14:AS14)</f>
        <v>8717</v>
      </c>
      <c r="Z14" s="292">
        <v>6245</v>
      </c>
      <c r="AA14" s="292">
        <v>0</v>
      </c>
      <c r="AB14" s="292">
        <v>0</v>
      </c>
      <c r="AC14" s="292">
        <v>604</v>
      </c>
      <c r="AD14" s="292">
        <v>331</v>
      </c>
      <c r="AE14" s="292">
        <v>75</v>
      </c>
      <c r="AF14" s="292">
        <v>0</v>
      </c>
      <c r="AG14" s="292">
        <v>0</v>
      </c>
      <c r="AH14" s="292">
        <v>0</v>
      </c>
      <c r="AI14" s="295">
        <v>1446</v>
      </c>
      <c r="AJ14" s="295" t="s">
        <v>870</v>
      </c>
      <c r="AK14" s="295" t="s">
        <v>870</v>
      </c>
      <c r="AL14" s="295" t="s">
        <v>870</v>
      </c>
      <c r="AM14" s="295" t="s">
        <v>870</v>
      </c>
      <c r="AN14" s="295" t="s">
        <v>870</v>
      </c>
      <c r="AO14" s="295" t="s">
        <v>870</v>
      </c>
      <c r="AP14" s="295" t="s">
        <v>870</v>
      </c>
      <c r="AQ14" s="295" t="s">
        <v>870</v>
      </c>
      <c r="AR14" s="292">
        <v>0</v>
      </c>
      <c r="AS14" s="292">
        <v>16</v>
      </c>
      <c r="AT14" s="292">
        <f>施設資源化量内訳!D14</f>
        <v>8869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2473</v>
      </c>
      <c r="AY14" s="292">
        <f>施設資源化量内訳!I14</f>
        <v>991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4995</v>
      </c>
      <c r="BC14" s="292">
        <f>施設資源化量内訳!M14</f>
        <v>282</v>
      </c>
      <c r="BD14" s="292">
        <f>施設資源化量内訳!N14</f>
        <v>9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119</v>
      </c>
      <c r="BO14" s="292">
        <f>SUM(BP14:CI14)</f>
        <v>16576</v>
      </c>
      <c r="BP14" s="292">
        <v>11010</v>
      </c>
      <c r="BQ14" s="292">
        <v>0</v>
      </c>
      <c r="BR14" s="292">
        <v>0</v>
      </c>
      <c r="BS14" s="292">
        <v>1179</v>
      </c>
      <c r="BT14" s="292">
        <v>1889</v>
      </c>
      <c r="BU14" s="292">
        <v>1554</v>
      </c>
      <c r="BV14" s="292">
        <v>0</v>
      </c>
      <c r="BW14" s="292">
        <v>0</v>
      </c>
      <c r="BX14" s="292">
        <v>0</v>
      </c>
      <c r="BY14" s="292">
        <v>944</v>
      </c>
      <c r="BZ14" s="295" t="s">
        <v>870</v>
      </c>
      <c r="CA14" s="295" t="s">
        <v>870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SUM(Y15,AT15,BO15)</f>
        <v>11674</v>
      </c>
      <c r="E15" s="292">
        <f>SUM(Z15,AU15,BP15)</f>
        <v>2592</v>
      </c>
      <c r="F15" s="292">
        <f>SUM(AA15,AV15,BQ15)</f>
        <v>12</v>
      </c>
      <c r="G15" s="292">
        <f>SUM(AB15,AW15,BR15)</f>
        <v>0</v>
      </c>
      <c r="H15" s="292">
        <f>SUM(AC15,AX15,BS15)</f>
        <v>919</v>
      </c>
      <c r="I15" s="292">
        <f>SUM(AD15,AY15,BT15)</f>
        <v>806</v>
      </c>
      <c r="J15" s="292">
        <f>SUM(AE15,AZ15,BU15)</f>
        <v>285</v>
      </c>
      <c r="K15" s="292">
        <f>SUM(AF15,BA15,BV15)</f>
        <v>0</v>
      </c>
      <c r="L15" s="292">
        <f>SUM(AG15,BB15,BW15)</f>
        <v>1818</v>
      </c>
      <c r="M15" s="292">
        <f>SUM(AH15,BC15,BX15)</f>
        <v>0</v>
      </c>
      <c r="N15" s="292">
        <f>SUM(AI15,BD15,BY15)</f>
        <v>328</v>
      </c>
      <c r="O15" s="292">
        <f>SUM(AJ15,BE15,BZ15)</f>
        <v>4771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143</v>
      </c>
      <c r="Y15" s="292">
        <f>SUM(Z15:AS15)</f>
        <v>58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870</v>
      </c>
      <c r="AK15" s="295" t="s">
        <v>870</v>
      </c>
      <c r="AL15" s="295" t="s">
        <v>870</v>
      </c>
      <c r="AM15" s="295" t="s">
        <v>870</v>
      </c>
      <c r="AN15" s="295" t="s">
        <v>870</v>
      </c>
      <c r="AO15" s="295" t="s">
        <v>870</v>
      </c>
      <c r="AP15" s="295" t="s">
        <v>870</v>
      </c>
      <c r="AQ15" s="295" t="s">
        <v>870</v>
      </c>
      <c r="AR15" s="292">
        <v>0</v>
      </c>
      <c r="AS15" s="292">
        <v>58</v>
      </c>
      <c r="AT15" s="292">
        <f>施設資源化量内訳!D15</f>
        <v>6954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245</v>
      </c>
      <c r="AY15" s="292">
        <f>施設資源化量内訳!I15</f>
        <v>28</v>
      </c>
      <c r="AZ15" s="292">
        <f>施設資源化量内訳!J15</f>
        <v>7</v>
      </c>
      <c r="BA15" s="292">
        <f>施設資源化量内訳!K15</f>
        <v>0</v>
      </c>
      <c r="BB15" s="292">
        <f>施設資源化量内訳!L15</f>
        <v>1818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4771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85</v>
      </c>
      <c r="BO15" s="292">
        <f>SUM(BP15:CI15)</f>
        <v>4662</v>
      </c>
      <c r="BP15" s="292">
        <v>2592</v>
      </c>
      <c r="BQ15" s="292">
        <v>12</v>
      </c>
      <c r="BR15" s="292">
        <v>0</v>
      </c>
      <c r="BS15" s="292">
        <v>674</v>
      </c>
      <c r="BT15" s="292">
        <v>778</v>
      </c>
      <c r="BU15" s="292">
        <v>278</v>
      </c>
      <c r="BV15" s="292">
        <v>0</v>
      </c>
      <c r="BW15" s="292">
        <v>0</v>
      </c>
      <c r="BX15" s="292">
        <v>0</v>
      </c>
      <c r="BY15" s="292">
        <v>328</v>
      </c>
      <c r="BZ15" s="295" t="s">
        <v>870</v>
      </c>
      <c r="CA15" s="295" t="s">
        <v>870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SUM(Y16,AT16,BO16)</f>
        <v>4926</v>
      </c>
      <c r="E16" s="292">
        <f>SUM(Z16,AU16,BP16)</f>
        <v>1972</v>
      </c>
      <c r="F16" s="292">
        <f>SUM(AA16,AV16,BQ16)</f>
        <v>12</v>
      </c>
      <c r="G16" s="292">
        <f>SUM(AB16,AW16,BR16)</f>
        <v>1</v>
      </c>
      <c r="H16" s="292">
        <f>SUM(AC16,AX16,BS16)</f>
        <v>844</v>
      </c>
      <c r="I16" s="292">
        <f>SUM(AD16,AY16,BT16)</f>
        <v>503</v>
      </c>
      <c r="J16" s="292">
        <f>SUM(AE16,AZ16,BU16)</f>
        <v>217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144</v>
      </c>
      <c r="O16" s="292">
        <f>SUM(AJ16,BE16,BZ16)</f>
        <v>0</v>
      </c>
      <c r="P16" s="292">
        <f>SUM(AK16,BF16,CA16)</f>
        <v>0</v>
      </c>
      <c r="Q16" s="292">
        <f>SUM(AL16,BG16,CB16)</f>
        <v>1198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35</v>
      </c>
      <c r="Y16" s="292">
        <f>SUM(Z16:AS16)</f>
        <v>2151</v>
      </c>
      <c r="Z16" s="292">
        <v>1972</v>
      </c>
      <c r="AA16" s="292">
        <v>12</v>
      </c>
      <c r="AB16" s="292">
        <v>1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144</v>
      </c>
      <c r="AJ16" s="295" t="s">
        <v>870</v>
      </c>
      <c r="AK16" s="295" t="s">
        <v>870</v>
      </c>
      <c r="AL16" s="295" t="s">
        <v>870</v>
      </c>
      <c r="AM16" s="295" t="s">
        <v>870</v>
      </c>
      <c r="AN16" s="295" t="s">
        <v>870</v>
      </c>
      <c r="AO16" s="295" t="s">
        <v>870</v>
      </c>
      <c r="AP16" s="295" t="s">
        <v>870</v>
      </c>
      <c r="AQ16" s="295" t="s">
        <v>870</v>
      </c>
      <c r="AR16" s="292">
        <v>0</v>
      </c>
      <c r="AS16" s="292">
        <v>22</v>
      </c>
      <c r="AT16" s="292">
        <f>施設資源化量内訳!D16</f>
        <v>2775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844</v>
      </c>
      <c r="AY16" s="292">
        <f>施設資源化量内訳!I16</f>
        <v>503</v>
      </c>
      <c r="AZ16" s="292">
        <f>施設資源化量内訳!J16</f>
        <v>217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1198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870</v>
      </c>
      <c r="CA16" s="295" t="s">
        <v>870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SUM(Y17,AT17,BO17)</f>
        <v>9061</v>
      </c>
      <c r="E17" s="292">
        <f>SUM(Z17,AU17,BP17)</f>
        <v>2236</v>
      </c>
      <c r="F17" s="292">
        <f>SUM(AA17,AV17,BQ17)</f>
        <v>0</v>
      </c>
      <c r="G17" s="292">
        <f>SUM(AB17,AW17,BR17)</f>
        <v>0</v>
      </c>
      <c r="H17" s="292">
        <f>SUM(AC17,AX17,BS17)</f>
        <v>1019</v>
      </c>
      <c r="I17" s="292">
        <f>SUM(AD17,AY17,BT17)</f>
        <v>1131</v>
      </c>
      <c r="J17" s="292">
        <f>SUM(AE17,AZ17,BU17)</f>
        <v>334</v>
      </c>
      <c r="K17" s="292">
        <f>SUM(AF17,BA17,BV17)</f>
        <v>0</v>
      </c>
      <c r="L17" s="292">
        <f>SUM(AG17,BB17,BW17)</f>
        <v>436</v>
      </c>
      <c r="M17" s="292">
        <f>SUM(AH17,BC17,BX17)</f>
        <v>0</v>
      </c>
      <c r="N17" s="292">
        <f>SUM(AI17,BD17,BY17)</f>
        <v>142</v>
      </c>
      <c r="O17" s="292">
        <f>SUM(AJ17,BE17,BZ17)</f>
        <v>1234</v>
      </c>
      <c r="P17" s="292">
        <f>SUM(AK17,BF17,CA17)</f>
        <v>0</v>
      </c>
      <c r="Q17" s="292">
        <f>SUM(AL17,BG17,CB17)</f>
        <v>2231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3</v>
      </c>
      <c r="X17" s="292">
        <f>SUM(AS17,BN17,CI17)</f>
        <v>295</v>
      </c>
      <c r="Y17" s="292">
        <f>SUM(Z17:AS17)</f>
        <v>1050</v>
      </c>
      <c r="Z17" s="292">
        <v>955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95</v>
      </c>
      <c r="AJ17" s="295" t="s">
        <v>870</v>
      </c>
      <c r="AK17" s="295" t="s">
        <v>870</v>
      </c>
      <c r="AL17" s="295" t="s">
        <v>870</v>
      </c>
      <c r="AM17" s="295" t="s">
        <v>870</v>
      </c>
      <c r="AN17" s="295" t="s">
        <v>870</v>
      </c>
      <c r="AO17" s="295" t="s">
        <v>870</v>
      </c>
      <c r="AP17" s="295" t="s">
        <v>870</v>
      </c>
      <c r="AQ17" s="295" t="s">
        <v>870</v>
      </c>
      <c r="AR17" s="292">
        <v>0</v>
      </c>
      <c r="AS17" s="292">
        <v>0</v>
      </c>
      <c r="AT17" s="292">
        <f>施設資源化量内訳!D17</f>
        <v>6527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968</v>
      </c>
      <c r="AY17" s="292">
        <f>施設資源化量内訳!I17</f>
        <v>1026</v>
      </c>
      <c r="AZ17" s="292">
        <f>施設資源化量内訳!J17</f>
        <v>334</v>
      </c>
      <c r="BA17" s="292">
        <f>施設資源化量内訳!K17</f>
        <v>0</v>
      </c>
      <c r="BB17" s="292">
        <f>施設資源化量内訳!L17</f>
        <v>436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1234</v>
      </c>
      <c r="BF17" s="292">
        <f>施設資源化量内訳!P17</f>
        <v>0</v>
      </c>
      <c r="BG17" s="292">
        <f>施設資源化量内訳!Q17</f>
        <v>2231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3</v>
      </c>
      <c r="BN17" s="292">
        <f>施設資源化量内訳!X17</f>
        <v>295</v>
      </c>
      <c r="BO17" s="292">
        <f>SUM(BP17:CI17)</f>
        <v>1484</v>
      </c>
      <c r="BP17" s="292">
        <v>1281</v>
      </c>
      <c r="BQ17" s="292">
        <v>0</v>
      </c>
      <c r="BR17" s="292">
        <v>0</v>
      </c>
      <c r="BS17" s="292">
        <v>51</v>
      </c>
      <c r="BT17" s="292">
        <v>105</v>
      </c>
      <c r="BU17" s="292">
        <v>0</v>
      </c>
      <c r="BV17" s="292">
        <v>0</v>
      </c>
      <c r="BW17" s="292">
        <v>0</v>
      </c>
      <c r="BX17" s="292">
        <v>0</v>
      </c>
      <c r="BY17" s="292">
        <v>47</v>
      </c>
      <c r="BZ17" s="295" t="s">
        <v>870</v>
      </c>
      <c r="CA17" s="295" t="s">
        <v>870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SUM(Y18,AT18,BO18)</f>
        <v>9976</v>
      </c>
      <c r="E18" s="292">
        <f>SUM(Z18,AU18,BP18)</f>
        <v>3762</v>
      </c>
      <c r="F18" s="292">
        <f>SUM(AA18,AV18,BQ18)</f>
        <v>1</v>
      </c>
      <c r="G18" s="292">
        <f>SUM(AB18,AW18,BR18)</f>
        <v>364</v>
      </c>
      <c r="H18" s="292">
        <f>SUM(AC18,AX18,BS18)</f>
        <v>1235</v>
      </c>
      <c r="I18" s="292">
        <f>SUM(AD18,AY18,BT18)</f>
        <v>1071</v>
      </c>
      <c r="J18" s="292">
        <f>SUM(AE18,AZ18,BU18)</f>
        <v>102</v>
      </c>
      <c r="K18" s="292">
        <f>SUM(AF18,BA18,BV18)</f>
        <v>0</v>
      </c>
      <c r="L18" s="292">
        <f>SUM(AG18,BB18,BW18)</f>
        <v>765</v>
      </c>
      <c r="M18" s="292">
        <f>SUM(AH18,BC18,BX18)</f>
        <v>0</v>
      </c>
      <c r="N18" s="292">
        <f>SUM(AI18,BD18,BY18)</f>
        <v>30</v>
      </c>
      <c r="O18" s="292">
        <f>SUM(AJ18,BE18,BZ18)</f>
        <v>0</v>
      </c>
      <c r="P18" s="292">
        <f>SUM(AK18,BF18,CA18)</f>
        <v>0</v>
      </c>
      <c r="Q18" s="292">
        <f>SUM(AL18,BG18,CB18)</f>
        <v>2443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9</v>
      </c>
      <c r="X18" s="292">
        <f>SUM(AS18,BN18,CI18)</f>
        <v>194</v>
      </c>
      <c r="Y18" s="292">
        <f>SUM(Z18:AS18)</f>
        <v>62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870</v>
      </c>
      <c r="AK18" s="295" t="s">
        <v>870</v>
      </c>
      <c r="AL18" s="295" t="s">
        <v>870</v>
      </c>
      <c r="AM18" s="295" t="s">
        <v>870</v>
      </c>
      <c r="AN18" s="295" t="s">
        <v>870</v>
      </c>
      <c r="AO18" s="295" t="s">
        <v>870</v>
      </c>
      <c r="AP18" s="295" t="s">
        <v>870</v>
      </c>
      <c r="AQ18" s="295" t="s">
        <v>870</v>
      </c>
      <c r="AR18" s="292">
        <v>9</v>
      </c>
      <c r="AS18" s="292">
        <v>53</v>
      </c>
      <c r="AT18" s="292">
        <f>施設資源化量内訳!D18</f>
        <v>6139</v>
      </c>
      <c r="AU18" s="292">
        <f>施設資源化量内訳!E18</f>
        <v>40</v>
      </c>
      <c r="AV18" s="292">
        <f>施設資源化量内訳!F18</f>
        <v>0</v>
      </c>
      <c r="AW18" s="292">
        <f>施設資源化量内訳!G18</f>
        <v>364</v>
      </c>
      <c r="AX18" s="292">
        <f>施設資源化量内訳!H18</f>
        <v>1213</v>
      </c>
      <c r="AY18" s="292">
        <f>施設資源化量内訳!I18</f>
        <v>1071</v>
      </c>
      <c r="AZ18" s="292">
        <f>施設資源化量内訳!J18</f>
        <v>102</v>
      </c>
      <c r="BA18" s="292">
        <f>施設資源化量内訳!K18</f>
        <v>0</v>
      </c>
      <c r="BB18" s="292">
        <f>施設資源化量内訳!L18</f>
        <v>765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2443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141</v>
      </c>
      <c r="BO18" s="292">
        <f>SUM(BP18:CI18)</f>
        <v>3775</v>
      </c>
      <c r="BP18" s="292">
        <v>3722</v>
      </c>
      <c r="BQ18" s="292">
        <v>1</v>
      </c>
      <c r="BR18" s="292">
        <v>0</v>
      </c>
      <c r="BS18" s="292">
        <v>22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30</v>
      </c>
      <c r="BZ18" s="295" t="s">
        <v>870</v>
      </c>
      <c r="CA18" s="295" t="s">
        <v>870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SUM(Y19,AT19,BO19)</f>
        <v>4053</v>
      </c>
      <c r="E19" s="292">
        <f>SUM(Z19,AU19,BP19)</f>
        <v>513</v>
      </c>
      <c r="F19" s="292">
        <f>SUM(AA19,AV19,BQ19)</f>
        <v>0</v>
      </c>
      <c r="G19" s="292">
        <f>SUM(AB19,AW19,BR19)</f>
        <v>189</v>
      </c>
      <c r="H19" s="292">
        <f>SUM(AC19,AX19,BS19)</f>
        <v>493</v>
      </c>
      <c r="I19" s="292">
        <f>SUM(AD19,AY19,BT19)</f>
        <v>227</v>
      </c>
      <c r="J19" s="292">
        <f>SUM(AE19,AZ19,BU19)</f>
        <v>193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85</v>
      </c>
      <c r="O19" s="292">
        <f>SUM(AJ19,BE19,BZ19)</f>
        <v>0</v>
      </c>
      <c r="P19" s="292">
        <f>SUM(AK19,BF19,CA19)</f>
        <v>0</v>
      </c>
      <c r="Q19" s="292">
        <f>SUM(AL19,BG19,CB19)</f>
        <v>2331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20</v>
      </c>
      <c r="Y19" s="292">
        <f>SUM(Z19:AS19)</f>
        <v>944</v>
      </c>
      <c r="Z19" s="292">
        <v>306</v>
      </c>
      <c r="AA19" s="292">
        <v>0</v>
      </c>
      <c r="AB19" s="292">
        <v>188</v>
      </c>
      <c r="AC19" s="292">
        <v>177</v>
      </c>
      <c r="AD19" s="292">
        <v>0</v>
      </c>
      <c r="AE19" s="292">
        <v>193</v>
      </c>
      <c r="AF19" s="292">
        <v>0</v>
      </c>
      <c r="AG19" s="292">
        <v>0</v>
      </c>
      <c r="AH19" s="292">
        <v>0</v>
      </c>
      <c r="AI19" s="295">
        <v>78</v>
      </c>
      <c r="AJ19" s="295" t="s">
        <v>870</v>
      </c>
      <c r="AK19" s="295" t="s">
        <v>870</v>
      </c>
      <c r="AL19" s="295" t="s">
        <v>870</v>
      </c>
      <c r="AM19" s="295" t="s">
        <v>870</v>
      </c>
      <c r="AN19" s="295" t="s">
        <v>870</v>
      </c>
      <c r="AO19" s="295" t="s">
        <v>870</v>
      </c>
      <c r="AP19" s="295" t="s">
        <v>870</v>
      </c>
      <c r="AQ19" s="295" t="s">
        <v>870</v>
      </c>
      <c r="AR19" s="292">
        <v>2</v>
      </c>
      <c r="AS19" s="292">
        <v>0</v>
      </c>
      <c r="AT19" s="292">
        <f>施設資源化量内訳!D19</f>
        <v>2895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1</v>
      </c>
      <c r="AX19" s="292">
        <f>施設資源化量内訳!H19</f>
        <v>316</v>
      </c>
      <c r="AY19" s="292">
        <f>施設資源化量内訳!I19</f>
        <v>227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2331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20</v>
      </c>
      <c r="BO19" s="292">
        <f>SUM(BP19:CI19)</f>
        <v>214</v>
      </c>
      <c r="BP19" s="292">
        <v>207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7</v>
      </c>
      <c r="BZ19" s="295" t="s">
        <v>870</v>
      </c>
      <c r="CA19" s="295" t="s">
        <v>870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SUM(Y20,AT20,BO20)</f>
        <v>3304</v>
      </c>
      <c r="E20" s="292">
        <f>SUM(Z20,AU20,BP20)</f>
        <v>919</v>
      </c>
      <c r="F20" s="292">
        <f>SUM(AA20,AV20,BQ20)</f>
        <v>4</v>
      </c>
      <c r="G20" s="292">
        <f>SUM(AB20,AW20,BR20)</f>
        <v>0</v>
      </c>
      <c r="H20" s="292">
        <f>SUM(AC20,AX20,BS20)</f>
        <v>653</v>
      </c>
      <c r="I20" s="292">
        <f>SUM(AD20,AY20,BT20)</f>
        <v>368</v>
      </c>
      <c r="J20" s="292">
        <f>SUM(AE20,AZ20,BU20)</f>
        <v>152</v>
      </c>
      <c r="K20" s="292">
        <f>SUM(AF20,BA20,BV20)</f>
        <v>0</v>
      </c>
      <c r="L20" s="292">
        <f>SUM(AG20,BB20,BW20)</f>
        <v>161</v>
      </c>
      <c r="M20" s="292">
        <f>SUM(AH20,BC20,BX20)</f>
        <v>0</v>
      </c>
      <c r="N20" s="292">
        <f>SUM(AI20,BD20,BY20)</f>
        <v>96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931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20</v>
      </c>
      <c r="Y20" s="292">
        <f>SUM(Z20:AS20)</f>
        <v>1055</v>
      </c>
      <c r="Z20" s="292">
        <v>797</v>
      </c>
      <c r="AA20" s="292">
        <v>3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161</v>
      </c>
      <c r="AH20" s="292">
        <v>0</v>
      </c>
      <c r="AI20" s="295">
        <v>94</v>
      </c>
      <c r="AJ20" s="295" t="s">
        <v>870</v>
      </c>
      <c r="AK20" s="295" t="s">
        <v>870</v>
      </c>
      <c r="AL20" s="295" t="s">
        <v>870</v>
      </c>
      <c r="AM20" s="295" t="s">
        <v>870</v>
      </c>
      <c r="AN20" s="295" t="s">
        <v>870</v>
      </c>
      <c r="AO20" s="295" t="s">
        <v>870</v>
      </c>
      <c r="AP20" s="295" t="s">
        <v>870</v>
      </c>
      <c r="AQ20" s="295" t="s">
        <v>870</v>
      </c>
      <c r="AR20" s="292">
        <v>0</v>
      </c>
      <c r="AS20" s="292">
        <v>0</v>
      </c>
      <c r="AT20" s="292">
        <f>施設資源化量内訳!D20</f>
        <v>2116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645</v>
      </c>
      <c r="AY20" s="292">
        <f>施設資源化量内訳!I20</f>
        <v>368</v>
      </c>
      <c r="AZ20" s="292">
        <f>施設資源化量内訳!J20</f>
        <v>152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931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20</v>
      </c>
      <c r="BO20" s="292">
        <f>SUM(BP20:CI20)</f>
        <v>133</v>
      </c>
      <c r="BP20" s="292">
        <v>122</v>
      </c>
      <c r="BQ20" s="292">
        <v>1</v>
      </c>
      <c r="BR20" s="292">
        <v>0</v>
      </c>
      <c r="BS20" s="292">
        <v>8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2</v>
      </c>
      <c r="BZ20" s="295" t="s">
        <v>870</v>
      </c>
      <c r="CA20" s="295" t="s">
        <v>870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SUM(Y21,AT21,BO21)</f>
        <v>10609</v>
      </c>
      <c r="E21" s="292">
        <f>SUM(Z21,AU21,BP21)</f>
        <v>2698</v>
      </c>
      <c r="F21" s="292">
        <f>SUM(AA21,AV21,BQ21)</f>
        <v>17</v>
      </c>
      <c r="G21" s="292">
        <f>SUM(AB21,AW21,BR21)</f>
        <v>0</v>
      </c>
      <c r="H21" s="292">
        <f>SUM(AC21,AX21,BS21)</f>
        <v>1713</v>
      </c>
      <c r="I21" s="292">
        <f>SUM(AD21,AY21,BT21)</f>
        <v>356</v>
      </c>
      <c r="J21" s="292">
        <f>SUM(AE21,AZ21,BU21)</f>
        <v>472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172</v>
      </c>
      <c r="O21" s="292">
        <f>SUM(AJ21,BE21,BZ21)</f>
        <v>0</v>
      </c>
      <c r="P21" s="292">
        <f>SUM(AK21,BF21,CA21)</f>
        <v>0</v>
      </c>
      <c r="Q21" s="292">
        <f>SUM(AL21,BG21,CB21)</f>
        <v>5135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46</v>
      </c>
      <c r="Y21" s="292">
        <f>SUM(Z21:AS21)</f>
        <v>2823</v>
      </c>
      <c r="Z21" s="292">
        <v>2649</v>
      </c>
      <c r="AA21" s="292">
        <v>17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157</v>
      </c>
      <c r="AJ21" s="295" t="s">
        <v>870</v>
      </c>
      <c r="AK21" s="295" t="s">
        <v>870</v>
      </c>
      <c r="AL21" s="295" t="s">
        <v>870</v>
      </c>
      <c r="AM21" s="295" t="s">
        <v>870</v>
      </c>
      <c r="AN21" s="295" t="s">
        <v>870</v>
      </c>
      <c r="AO21" s="295" t="s">
        <v>870</v>
      </c>
      <c r="AP21" s="295" t="s">
        <v>870</v>
      </c>
      <c r="AQ21" s="295" t="s">
        <v>870</v>
      </c>
      <c r="AR21" s="292">
        <v>0</v>
      </c>
      <c r="AS21" s="292">
        <v>0</v>
      </c>
      <c r="AT21" s="292">
        <f>施設資源化量内訳!D21</f>
        <v>7786</v>
      </c>
      <c r="AU21" s="292">
        <f>施設資源化量内訳!E21</f>
        <v>49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1713</v>
      </c>
      <c r="AY21" s="292">
        <f>施設資源化量内訳!I21</f>
        <v>356</v>
      </c>
      <c r="AZ21" s="292">
        <f>施設資源化量内訳!J21</f>
        <v>472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15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5135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46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870</v>
      </c>
      <c r="CA21" s="295" t="s">
        <v>870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SUM(Y22,AT22,BO22)</f>
        <v>26359</v>
      </c>
      <c r="E22" s="292">
        <f>SUM(Z22,AU22,BP22)</f>
        <v>11500</v>
      </c>
      <c r="F22" s="292">
        <f>SUM(AA22,AV22,BQ22)</f>
        <v>83</v>
      </c>
      <c r="G22" s="292">
        <f>SUM(AB22,AW22,BR22)</f>
        <v>0</v>
      </c>
      <c r="H22" s="292">
        <f>SUM(AC22,AX22,BS22)</f>
        <v>4006</v>
      </c>
      <c r="I22" s="292">
        <f>SUM(AD22,AY22,BT22)</f>
        <v>2509</v>
      </c>
      <c r="J22" s="292">
        <f>SUM(AE22,AZ22,BU22)</f>
        <v>1144</v>
      </c>
      <c r="K22" s="292">
        <f>SUM(AF22,BA22,BV22)</f>
        <v>0</v>
      </c>
      <c r="L22" s="292">
        <f>SUM(AG22,BB22,BW22)</f>
        <v>4953</v>
      </c>
      <c r="M22" s="292">
        <f>SUM(AH22,BC22,BX22)</f>
        <v>0</v>
      </c>
      <c r="N22" s="292">
        <f>SUM(AI22,BD22,BY22)</f>
        <v>1896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268</v>
      </c>
      <c r="Y22" s="292">
        <f>SUM(Z22:AS22)</f>
        <v>1284</v>
      </c>
      <c r="Z22" s="292">
        <v>1112</v>
      </c>
      <c r="AA22" s="292">
        <v>5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167</v>
      </c>
      <c r="AJ22" s="295" t="s">
        <v>870</v>
      </c>
      <c r="AK22" s="295" t="s">
        <v>870</v>
      </c>
      <c r="AL22" s="295" t="s">
        <v>870</v>
      </c>
      <c r="AM22" s="295" t="s">
        <v>870</v>
      </c>
      <c r="AN22" s="295" t="s">
        <v>870</v>
      </c>
      <c r="AO22" s="295" t="s">
        <v>870</v>
      </c>
      <c r="AP22" s="295" t="s">
        <v>870</v>
      </c>
      <c r="AQ22" s="295" t="s">
        <v>870</v>
      </c>
      <c r="AR22" s="292">
        <v>0</v>
      </c>
      <c r="AS22" s="292">
        <v>0</v>
      </c>
      <c r="AT22" s="292">
        <f>施設資源化量内訳!D22</f>
        <v>25075</v>
      </c>
      <c r="AU22" s="292">
        <f>施設資源化量内訳!E22</f>
        <v>10388</v>
      </c>
      <c r="AV22" s="292">
        <f>施設資源化量内訳!F22</f>
        <v>78</v>
      </c>
      <c r="AW22" s="292">
        <f>施設資源化量内訳!G22</f>
        <v>0</v>
      </c>
      <c r="AX22" s="292">
        <f>施設資源化量内訳!H22</f>
        <v>4006</v>
      </c>
      <c r="AY22" s="292">
        <f>施設資源化量内訳!I22</f>
        <v>2509</v>
      </c>
      <c r="AZ22" s="292">
        <f>施設資源化量内訳!J22</f>
        <v>1144</v>
      </c>
      <c r="BA22" s="292">
        <f>施設資源化量内訳!K22</f>
        <v>0</v>
      </c>
      <c r="BB22" s="292">
        <f>施設資源化量内訳!L22</f>
        <v>4953</v>
      </c>
      <c r="BC22" s="292">
        <f>施設資源化量内訳!M22</f>
        <v>0</v>
      </c>
      <c r="BD22" s="292">
        <f>施設資源化量内訳!N22</f>
        <v>1729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268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870</v>
      </c>
      <c r="CA22" s="295" t="s">
        <v>870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SUM(Y23,AT23,BO23)</f>
        <v>1411</v>
      </c>
      <c r="E23" s="292">
        <f>SUM(Z23,AU23,BP23)</f>
        <v>648</v>
      </c>
      <c r="F23" s="292">
        <f>SUM(AA23,AV23,BQ23)</f>
        <v>2</v>
      </c>
      <c r="G23" s="292">
        <f>SUM(AB23,AW23,BR23)</f>
        <v>0</v>
      </c>
      <c r="H23" s="292">
        <f>SUM(AC23,AX23,BS23)</f>
        <v>277</v>
      </c>
      <c r="I23" s="292">
        <f>SUM(AD23,AY23,BT23)</f>
        <v>179</v>
      </c>
      <c r="J23" s="292">
        <f>SUM(AE23,AZ23,BU23)</f>
        <v>55</v>
      </c>
      <c r="K23" s="292">
        <f>SUM(AF23,BA23,BV23)</f>
        <v>0</v>
      </c>
      <c r="L23" s="292">
        <f>SUM(AG23,BB23,BW23)</f>
        <v>178</v>
      </c>
      <c r="M23" s="292">
        <f>SUM(AH23,BC23,BX23)</f>
        <v>0</v>
      </c>
      <c r="N23" s="292">
        <f>SUM(AI23,BD23,BY23)</f>
        <v>65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7</v>
      </c>
      <c r="Y23" s="292">
        <f>SUM(Z23:AS23)</f>
        <v>909</v>
      </c>
      <c r="Z23" s="292">
        <v>605</v>
      </c>
      <c r="AA23" s="292">
        <v>2</v>
      </c>
      <c r="AB23" s="292">
        <v>0</v>
      </c>
      <c r="AC23" s="292">
        <v>0</v>
      </c>
      <c r="AD23" s="292">
        <v>176</v>
      </c>
      <c r="AE23" s="292">
        <v>55</v>
      </c>
      <c r="AF23" s="292">
        <v>0</v>
      </c>
      <c r="AG23" s="292">
        <v>0</v>
      </c>
      <c r="AH23" s="292">
        <v>0</v>
      </c>
      <c r="AI23" s="295">
        <v>64</v>
      </c>
      <c r="AJ23" s="295" t="s">
        <v>870</v>
      </c>
      <c r="AK23" s="295" t="s">
        <v>870</v>
      </c>
      <c r="AL23" s="295" t="s">
        <v>870</v>
      </c>
      <c r="AM23" s="295" t="s">
        <v>870</v>
      </c>
      <c r="AN23" s="295" t="s">
        <v>870</v>
      </c>
      <c r="AO23" s="295" t="s">
        <v>870</v>
      </c>
      <c r="AP23" s="295" t="s">
        <v>870</v>
      </c>
      <c r="AQ23" s="295" t="s">
        <v>870</v>
      </c>
      <c r="AR23" s="292">
        <v>0</v>
      </c>
      <c r="AS23" s="292">
        <v>7</v>
      </c>
      <c r="AT23" s="292">
        <f>施設資源化量内訳!D23</f>
        <v>448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270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178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54</v>
      </c>
      <c r="BP23" s="292">
        <v>43</v>
      </c>
      <c r="BQ23" s="292">
        <v>0</v>
      </c>
      <c r="BR23" s="292">
        <v>0</v>
      </c>
      <c r="BS23" s="292">
        <v>7</v>
      </c>
      <c r="BT23" s="292">
        <v>3</v>
      </c>
      <c r="BU23" s="292">
        <v>0</v>
      </c>
      <c r="BV23" s="292">
        <v>0</v>
      </c>
      <c r="BW23" s="292">
        <v>0</v>
      </c>
      <c r="BX23" s="292">
        <v>0</v>
      </c>
      <c r="BY23" s="292">
        <v>1</v>
      </c>
      <c r="BZ23" s="295" t="s">
        <v>870</v>
      </c>
      <c r="CA23" s="295" t="s">
        <v>870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2">
        <v>0</v>
      </c>
      <c r="CI23" s="292">
        <v>0</v>
      </c>
      <c r="CJ23" s="293" t="s">
        <v>767</v>
      </c>
    </row>
    <row r="24" spans="1:88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SUM(Y24,AT24,BO24)</f>
        <v>16952</v>
      </c>
      <c r="E24" s="292">
        <f>SUM(Z24,AU24,BP24)</f>
        <v>6423</v>
      </c>
      <c r="F24" s="292">
        <f>SUM(AA24,AV24,BQ24)</f>
        <v>28</v>
      </c>
      <c r="G24" s="292">
        <f>SUM(AB24,AW24,BR24)</f>
        <v>0</v>
      </c>
      <c r="H24" s="292">
        <f>SUM(AC24,AX24,BS24)</f>
        <v>2157</v>
      </c>
      <c r="I24" s="292">
        <f>SUM(AD24,AY24,BT24)</f>
        <v>1098</v>
      </c>
      <c r="J24" s="292">
        <f>SUM(AE24,AZ24,BU24)</f>
        <v>698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465</v>
      </c>
      <c r="O24" s="292">
        <f>SUM(AJ24,BE24,BZ24)</f>
        <v>0</v>
      </c>
      <c r="P24" s="292">
        <f>SUM(AK24,BF24,CA24)</f>
        <v>0</v>
      </c>
      <c r="Q24" s="292">
        <f>SUM(AL24,BG24,CB24)</f>
        <v>3066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3017</v>
      </c>
      <c r="Y24" s="292">
        <f>SUM(Z24:AS24)</f>
        <v>5087</v>
      </c>
      <c r="Z24" s="292">
        <v>4110</v>
      </c>
      <c r="AA24" s="292">
        <v>15</v>
      </c>
      <c r="AB24" s="292">
        <v>0</v>
      </c>
      <c r="AC24" s="292">
        <v>0</v>
      </c>
      <c r="AD24" s="292">
        <v>0</v>
      </c>
      <c r="AE24" s="292">
        <v>567</v>
      </c>
      <c r="AF24" s="292">
        <v>0</v>
      </c>
      <c r="AG24" s="292">
        <v>0</v>
      </c>
      <c r="AH24" s="292">
        <v>0</v>
      </c>
      <c r="AI24" s="295">
        <v>377</v>
      </c>
      <c r="AJ24" s="295" t="s">
        <v>870</v>
      </c>
      <c r="AK24" s="295" t="s">
        <v>870</v>
      </c>
      <c r="AL24" s="295" t="s">
        <v>870</v>
      </c>
      <c r="AM24" s="295" t="s">
        <v>870</v>
      </c>
      <c r="AN24" s="295" t="s">
        <v>870</v>
      </c>
      <c r="AO24" s="295" t="s">
        <v>870</v>
      </c>
      <c r="AP24" s="295" t="s">
        <v>870</v>
      </c>
      <c r="AQ24" s="295" t="s">
        <v>870</v>
      </c>
      <c r="AR24" s="292">
        <v>0</v>
      </c>
      <c r="AS24" s="292">
        <v>18</v>
      </c>
      <c r="AT24" s="292">
        <f>施設資源化量内訳!D24</f>
        <v>9169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2023</v>
      </c>
      <c r="AY24" s="292">
        <f>施設資源化量内訳!I24</f>
        <v>1081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3066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2999</v>
      </c>
      <c r="BO24" s="292">
        <f>SUM(BP24:CI24)</f>
        <v>2696</v>
      </c>
      <c r="BP24" s="292">
        <v>2313</v>
      </c>
      <c r="BQ24" s="292">
        <v>13</v>
      </c>
      <c r="BR24" s="292">
        <v>0</v>
      </c>
      <c r="BS24" s="292">
        <v>134</v>
      </c>
      <c r="BT24" s="292">
        <v>17</v>
      </c>
      <c r="BU24" s="292">
        <v>131</v>
      </c>
      <c r="BV24" s="292">
        <v>0</v>
      </c>
      <c r="BW24" s="292">
        <v>0</v>
      </c>
      <c r="BX24" s="292">
        <v>0</v>
      </c>
      <c r="BY24" s="292">
        <v>88</v>
      </c>
      <c r="BZ24" s="295" t="s">
        <v>870</v>
      </c>
      <c r="CA24" s="295" t="s">
        <v>870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SUM(Y25,AT25,BO25)</f>
        <v>14870</v>
      </c>
      <c r="E25" s="292">
        <f>SUM(Z25,AU25,BP25)</f>
        <v>6619</v>
      </c>
      <c r="F25" s="292">
        <f>SUM(AA25,AV25,BQ25)</f>
        <v>0</v>
      </c>
      <c r="G25" s="292">
        <f>SUM(AB25,AW25,BR25)</f>
        <v>0</v>
      </c>
      <c r="H25" s="292">
        <f>SUM(AC25,AX25,BS25)</f>
        <v>1673</v>
      </c>
      <c r="I25" s="292">
        <f>SUM(AD25,AY25,BT25)</f>
        <v>1264</v>
      </c>
      <c r="J25" s="292">
        <f>SUM(AE25,AZ25,BU25)</f>
        <v>365</v>
      </c>
      <c r="K25" s="292">
        <f>SUM(AF25,BA25,BV25)</f>
        <v>0</v>
      </c>
      <c r="L25" s="292">
        <f>SUM(AG25,BB25,BW25)</f>
        <v>1149</v>
      </c>
      <c r="M25" s="292">
        <f>SUM(AH25,BC25,BX25)</f>
        <v>0</v>
      </c>
      <c r="N25" s="292">
        <f>SUM(AI25,BD25,BY25)</f>
        <v>645</v>
      </c>
      <c r="O25" s="292">
        <f>SUM(AJ25,BE25,BZ25)</f>
        <v>150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1041</v>
      </c>
      <c r="U25" s="292">
        <f>SUM(AP25,BK25,CF25)</f>
        <v>0</v>
      </c>
      <c r="V25" s="292">
        <f>SUM(AQ25,BL25,CG25)</f>
        <v>624</v>
      </c>
      <c r="W25" s="292">
        <f>SUM(AR25,BM25,CH25)</f>
        <v>0</v>
      </c>
      <c r="X25" s="292">
        <f>SUM(AS25,BN25,CI25)</f>
        <v>1340</v>
      </c>
      <c r="Y25" s="292">
        <f>SUM(Z25:AS25)</f>
        <v>181</v>
      </c>
      <c r="Z25" s="292">
        <v>161</v>
      </c>
      <c r="AA25" s="292">
        <v>0</v>
      </c>
      <c r="AB25" s="292">
        <v>0</v>
      </c>
      <c r="AC25" s="292">
        <v>6</v>
      </c>
      <c r="AD25" s="292">
        <v>1</v>
      </c>
      <c r="AE25" s="292">
        <v>0</v>
      </c>
      <c r="AF25" s="292">
        <v>0</v>
      </c>
      <c r="AG25" s="292">
        <v>0</v>
      </c>
      <c r="AH25" s="292">
        <v>0</v>
      </c>
      <c r="AI25" s="295">
        <v>13</v>
      </c>
      <c r="AJ25" s="295" t="s">
        <v>870</v>
      </c>
      <c r="AK25" s="295" t="s">
        <v>870</v>
      </c>
      <c r="AL25" s="295" t="s">
        <v>870</v>
      </c>
      <c r="AM25" s="295" t="s">
        <v>870</v>
      </c>
      <c r="AN25" s="295" t="s">
        <v>870</v>
      </c>
      <c r="AO25" s="295" t="s">
        <v>870</v>
      </c>
      <c r="AP25" s="295" t="s">
        <v>870</v>
      </c>
      <c r="AQ25" s="295" t="s">
        <v>870</v>
      </c>
      <c r="AR25" s="292">
        <v>0</v>
      </c>
      <c r="AS25" s="292">
        <v>0</v>
      </c>
      <c r="AT25" s="292">
        <f>施設資源化量内訳!D25</f>
        <v>5577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908</v>
      </c>
      <c r="AY25" s="292">
        <f>施設資源化量内訳!I25</f>
        <v>0</v>
      </c>
      <c r="AZ25" s="292">
        <f>施設資源化量内訳!J25</f>
        <v>365</v>
      </c>
      <c r="BA25" s="292">
        <f>施設資源化量内訳!K25</f>
        <v>0</v>
      </c>
      <c r="BB25" s="292">
        <f>施設資源化量内訳!L25</f>
        <v>1149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150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1041</v>
      </c>
      <c r="BK25" s="292">
        <f>施設資源化量内訳!U25</f>
        <v>0</v>
      </c>
      <c r="BL25" s="292">
        <f>施設資源化量内訳!V25</f>
        <v>624</v>
      </c>
      <c r="BM25" s="292">
        <f>施設資源化量内訳!W25</f>
        <v>0</v>
      </c>
      <c r="BN25" s="292">
        <f>施設資源化量内訳!X25</f>
        <v>1340</v>
      </c>
      <c r="BO25" s="292">
        <f>SUM(BP25:CI25)</f>
        <v>9112</v>
      </c>
      <c r="BP25" s="292">
        <v>6458</v>
      </c>
      <c r="BQ25" s="292">
        <v>0</v>
      </c>
      <c r="BR25" s="292">
        <v>0</v>
      </c>
      <c r="BS25" s="292">
        <v>759</v>
      </c>
      <c r="BT25" s="292">
        <v>1263</v>
      </c>
      <c r="BU25" s="292">
        <v>0</v>
      </c>
      <c r="BV25" s="292">
        <v>0</v>
      </c>
      <c r="BW25" s="292">
        <v>0</v>
      </c>
      <c r="BX25" s="292">
        <v>0</v>
      </c>
      <c r="BY25" s="292">
        <v>632</v>
      </c>
      <c r="BZ25" s="295" t="s">
        <v>870</v>
      </c>
      <c r="CA25" s="295" t="s">
        <v>870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2">
        <v>0</v>
      </c>
      <c r="CI25" s="292">
        <v>0</v>
      </c>
      <c r="CJ25" s="293" t="s">
        <v>767</v>
      </c>
    </row>
    <row r="26" spans="1:88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SUM(Y26,AT26,BO26)</f>
        <v>11326</v>
      </c>
      <c r="E26" s="292">
        <f>SUM(Z26,AU26,BP26)</f>
        <v>3034</v>
      </c>
      <c r="F26" s="292">
        <f>SUM(AA26,AV26,BQ26)</f>
        <v>10</v>
      </c>
      <c r="G26" s="292">
        <f>SUM(AB26,AW26,BR26)</f>
        <v>1813</v>
      </c>
      <c r="H26" s="292">
        <f>SUM(AC26,AX26,BS26)</f>
        <v>1267</v>
      </c>
      <c r="I26" s="292">
        <f>SUM(AD26,AY26,BT26)</f>
        <v>1291</v>
      </c>
      <c r="J26" s="292">
        <f>SUM(AE26,AZ26,BU26)</f>
        <v>568</v>
      </c>
      <c r="K26" s="292">
        <f>SUM(AF26,BA26,BV26)</f>
        <v>1</v>
      </c>
      <c r="L26" s="292">
        <f>SUM(AG26,BB26,BW26)</f>
        <v>0</v>
      </c>
      <c r="M26" s="292">
        <f>SUM(AH26,BC26,BX26)</f>
        <v>0</v>
      </c>
      <c r="N26" s="292">
        <f>SUM(AI26,BD26,BY26)</f>
        <v>533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2370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436</v>
      </c>
      <c r="Y26" s="292">
        <f>SUM(Z26:AS26)</f>
        <v>3700</v>
      </c>
      <c r="Z26" s="292">
        <v>1900</v>
      </c>
      <c r="AA26" s="292">
        <v>9</v>
      </c>
      <c r="AB26" s="292">
        <v>1386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405</v>
      </c>
      <c r="AJ26" s="295" t="s">
        <v>870</v>
      </c>
      <c r="AK26" s="295" t="s">
        <v>870</v>
      </c>
      <c r="AL26" s="295" t="s">
        <v>870</v>
      </c>
      <c r="AM26" s="295" t="s">
        <v>870</v>
      </c>
      <c r="AN26" s="295" t="s">
        <v>870</v>
      </c>
      <c r="AO26" s="295" t="s">
        <v>870</v>
      </c>
      <c r="AP26" s="295" t="s">
        <v>870</v>
      </c>
      <c r="AQ26" s="295" t="s">
        <v>870</v>
      </c>
      <c r="AR26" s="292">
        <v>0</v>
      </c>
      <c r="AS26" s="292">
        <v>0</v>
      </c>
      <c r="AT26" s="292">
        <f>施設資源化量内訳!D26</f>
        <v>5989</v>
      </c>
      <c r="AU26" s="292">
        <f>施設資源化量内訳!E26</f>
        <v>34</v>
      </c>
      <c r="AV26" s="292">
        <f>施設資源化量内訳!F26</f>
        <v>1</v>
      </c>
      <c r="AW26" s="292">
        <f>施設資源化量内訳!G26</f>
        <v>22</v>
      </c>
      <c r="AX26" s="292">
        <f>施設資源化量内訳!H26</f>
        <v>1252</v>
      </c>
      <c r="AY26" s="292">
        <f>施設資源化量内訳!I26</f>
        <v>1291</v>
      </c>
      <c r="AZ26" s="292">
        <f>施設資源化量内訳!J26</f>
        <v>568</v>
      </c>
      <c r="BA26" s="292">
        <f>施設資源化量内訳!K26</f>
        <v>1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11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2370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3</v>
      </c>
      <c r="BN26" s="292">
        <f>施設資源化量内訳!X26</f>
        <v>436</v>
      </c>
      <c r="BO26" s="292">
        <f>SUM(BP26:CI26)</f>
        <v>1637</v>
      </c>
      <c r="BP26" s="292">
        <v>1100</v>
      </c>
      <c r="BQ26" s="292">
        <v>0</v>
      </c>
      <c r="BR26" s="292">
        <v>405</v>
      </c>
      <c r="BS26" s="292">
        <v>15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117</v>
      </c>
      <c r="BZ26" s="295" t="s">
        <v>870</v>
      </c>
      <c r="CA26" s="295" t="s">
        <v>870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SUM(Y27,AT27,BO27)</f>
        <v>9665</v>
      </c>
      <c r="E27" s="292">
        <f>SUM(Z27,AU27,BP27)</f>
        <v>4041</v>
      </c>
      <c r="F27" s="292">
        <f>SUM(AA27,AV27,BQ27)</f>
        <v>21</v>
      </c>
      <c r="G27" s="292">
        <f>SUM(AB27,AW27,BR27)</f>
        <v>0</v>
      </c>
      <c r="H27" s="292">
        <f>SUM(AC27,AX27,BS27)</f>
        <v>1125</v>
      </c>
      <c r="I27" s="292">
        <f>SUM(AD27,AY27,BT27)</f>
        <v>823</v>
      </c>
      <c r="J27" s="292">
        <f>SUM(AE27,AZ27,BU27)</f>
        <v>366</v>
      </c>
      <c r="K27" s="292">
        <f>SUM(AF27,BA27,BV27)</f>
        <v>0</v>
      </c>
      <c r="L27" s="292">
        <f>SUM(AG27,BB27,BW27)</f>
        <v>1368</v>
      </c>
      <c r="M27" s="292">
        <f>SUM(AH27,BC27,BX27)</f>
        <v>0</v>
      </c>
      <c r="N27" s="292">
        <f>SUM(AI27,BD27,BY27)</f>
        <v>665</v>
      </c>
      <c r="O27" s="292">
        <f>SUM(AJ27,BE27,BZ27)</f>
        <v>13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1243</v>
      </c>
      <c r="Y27" s="292">
        <f>SUM(Z27:AS27)</f>
        <v>705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665</v>
      </c>
      <c r="AJ27" s="295" t="s">
        <v>870</v>
      </c>
      <c r="AK27" s="295" t="s">
        <v>870</v>
      </c>
      <c r="AL27" s="295" t="s">
        <v>870</v>
      </c>
      <c r="AM27" s="295" t="s">
        <v>870</v>
      </c>
      <c r="AN27" s="295" t="s">
        <v>870</v>
      </c>
      <c r="AO27" s="295" t="s">
        <v>870</v>
      </c>
      <c r="AP27" s="295" t="s">
        <v>870</v>
      </c>
      <c r="AQ27" s="295" t="s">
        <v>870</v>
      </c>
      <c r="AR27" s="292">
        <v>0</v>
      </c>
      <c r="AS27" s="292">
        <v>40</v>
      </c>
      <c r="AT27" s="292">
        <f>施設資源化量内訳!D27</f>
        <v>8960</v>
      </c>
      <c r="AU27" s="292">
        <f>施設資源化量内訳!E27</f>
        <v>4041</v>
      </c>
      <c r="AV27" s="292">
        <f>施設資源化量内訳!F27</f>
        <v>21</v>
      </c>
      <c r="AW27" s="292">
        <f>施設資源化量内訳!G27</f>
        <v>0</v>
      </c>
      <c r="AX27" s="292">
        <f>施設資源化量内訳!H27</f>
        <v>1125</v>
      </c>
      <c r="AY27" s="292">
        <f>施設資源化量内訳!I27</f>
        <v>823</v>
      </c>
      <c r="AZ27" s="292">
        <f>施設資源化量内訳!J27</f>
        <v>366</v>
      </c>
      <c r="BA27" s="292">
        <f>施設資源化量内訳!K27</f>
        <v>0</v>
      </c>
      <c r="BB27" s="292">
        <f>施設資源化量内訳!L27</f>
        <v>1368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13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1203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870</v>
      </c>
      <c r="CA27" s="295" t="s">
        <v>870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2">
        <v>0</v>
      </c>
      <c r="CI27" s="292">
        <v>0</v>
      </c>
      <c r="CJ27" s="293" t="s">
        <v>767</v>
      </c>
    </row>
    <row r="28" spans="1:88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SUM(Y28,AT28,BO28)</f>
        <v>2448</v>
      </c>
      <c r="E28" s="292">
        <f>SUM(Z28,AU28,BP28)</f>
        <v>952</v>
      </c>
      <c r="F28" s="292">
        <f>SUM(AA28,AV28,BQ28)</f>
        <v>1</v>
      </c>
      <c r="G28" s="292">
        <f>SUM(AB28,AW28,BR28)</f>
        <v>7</v>
      </c>
      <c r="H28" s="292">
        <f>SUM(AC28,AX28,BS28)</f>
        <v>333</v>
      </c>
      <c r="I28" s="292">
        <f>SUM(AD28,AY28,BT28)</f>
        <v>261</v>
      </c>
      <c r="J28" s="292">
        <f>SUM(AE28,AZ28,BU28)</f>
        <v>134</v>
      </c>
      <c r="K28" s="292">
        <f>SUM(AF28,BA28,BV28)</f>
        <v>6</v>
      </c>
      <c r="L28" s="292">
        <f>SUM(AG28,BB28,BW28)</f>
        <v>0</v>
      </c>
      <c r="M28" s="292">
        <f>SUM(AH28,BC28,BX28)</f>
        <v>0</v>
      </c>
      <c r="N28" s="292">
        <f>SUM(AI28,BD28,BY28)</f>
        <v>87</v>
      </c>
      <c r="O28" s="292">
        <f>SUM(AJ28,BE28,BZ28)</f>
        <v>0</v>
      </c>
      <c r="P28" s="292">
        <f>SUM(AK28,BF28,CA28)</f>
        <v>0</v>
      </c>
      <c r="Q28" s="292">
        <f>SUM(AL28,BG28,CB28)</f>
        <v>601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66</v>
      </c>
      <c r="Y28" s="292">
        <f>SUM(Z28:AS28)</f>
        <v>1075</v>
      </c>
      <c r="Z28" s="292">
        <v>589</v>
      </c>
      <c r="AA28" s="292">
        <v>1</v>
      </c>
      <c r="AB28" s="292">
        <v>7</v>
      </c>
      <c r="AC28" s="292">
        <v>311</v>
      </c>
      <c r="AD28" s="292">
        <v>0</v>
      </c>
      <c r="AE28" s="292">
        <v>74</v>
      </c>
      <c r="AF28" s="292">
        <v>6</v>
      </c>
      <c r="AG28" s="292">
        <v>0</v>
      </c>
      <c r="AH28" s="292">
        <v>0</v>
      </c>
      <c r="AI28" s="295">
        <v>87</v>
      </c>
      <c r="AJ28" s="295" t="s">
        <v>870</v>
      </c>
      <c r="AK28" s="295" t="s">
        <v>870</v>
      </c>
      <c r="AL28" s="295" t="s">
        <v>870</v>
      </c>
      <c r="AM28" s="295" t="s">
        <v>870</v>
      </c>
      <c r="AN28" s="295" t="s">
        <v>870</v>
      </c>
      <c r="AO28" s="295" t="s">
        <v>870</v>
      </c>
      <c r="AP28" s="295" t="s">
        <v>870</v>
      </c>
      <c r="AQ28" s="295" t="s">
        <v>870</v>
      </c>
      <c r="AR28" s="292">
        <v>0</v>
      </c>
      <c r="AS28" s="292">
        <v>0</v>
      </c>
      <c r="AT28" s="292">
        <f>施設資源化量内訳!D28</f>
        <v>992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7</v>
      </c>
      <c r="AY28" s="292">
        <f>施設資源化量内訳!I28</f>
        <v>258</v>
      </c>
      <c r="AZ28" s="292">
        <f>施設資源化量内訳!J28</f>
        <v>60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601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66</v>
      </c>
      <c r="BO28" s="292">
        <f>SUM(BP28:CI28)</f>
        <v>381</v>
      </c>
      <c r="BP28" s="292">
        <v>363</v>
      </c>
      <c r="BQ28" s="292">
        <v>0</v>
      </c>
      <c r="BR28" s="292">
        <v>0</v>
      </c>
      <c r="BS28" s="292">
        <v>15</v>
      </c>
      <c r="BT28" s="292">
        <v>3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870</v>
      </c>
      <c r="CA28" s="295" t="s">
        <v>870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SUM(Y29,AT29,BO29)</f>
        <v>6320</v>
      </c>
      <c r="E29" s="292">
        <f>SUM(Z29,AU29,BP29)</f>
        <v>2438</v>
      </c>
      <c r="F29" s="292">
        <f>SUM(AA29,AV29,BQ29)</f>
        <v>0</v>
      </c>
      <c r="G29" s="292">
        <f>SUM(AB29,AW29,BR29)</f>
        <v>0</v>
      </c>
      <c r="H29" s="292">
        <f>SUM(AC29,AX29,BS29)</f>
        <v>1356</v>
      </c>
      <c r="I29" s="292">
        <f>SUM(AD29,AY29,BT29)</f>
        <v>676</v>
      </c>
      <c r="J29" s="292">
        <f>SUM(AE29,AZ29,BU29)</f>
        <v>340</v>
      </c>
      <c r="K29" s="292">
        <f>SUM(AF29,BA29,BV29)</f>
        <v>0</v>
      </c>
      <c r="L29" s="292">
        <f>SUM(AG29,BB29,BW29)</f>
        <v>1021</v>
      </c>
      <c r="M29" s="292">
        <f>SUM(AH29,BC29,BX29)</f>
        <v>0</v>
      </c>
      <c r="N29" s="292">
        <f>SUM(AI29,BD29,BY29)</f>
        <v>360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129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870</v>
      </c>
      <c r="AK29" s="295" t="s">
        <v>870</v>
      </c>
      <c r="AL29" s="295" t="s">
        <v>870</v>
      </c>
      <c r="AM29" s="295" t="s">
        <v>870</v>
      </c>
      <c r="AN29" s="295" t="s">
        <v>870</v>
      </c>
      <c r="AO29" s="295" t="s">
        <v>870</v>
      </c>
      <c r="AP29" s="295" t="s">
        <v>870</v>
      </c>
      <c r="AQ29" s="295" t="s">
        <v>870</v>
      </c>
      <c r="AR29" s="292">
        <v>0</v>
      </c>
      <c r="AS29" s="292">
        <v>0</v>
      </c>
      <c r="AT29" s="292">
        <f>施設資源化量内訳!D29</f>
        <v>5514</v>
      </c>
      <c r="AU29" s="292">
        <f>施設資源化量内訳!E29</f>
        <v>2014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1119</v>
      </c>
      <c r="AY29" s="292">
        <f>施設資源化量内訳!I29</f>
        <v>632</v>
      </c>
      <c r="AZ29" s="292">
        <f>施設資源化量内訳!J29</f>
        <v>340</v>
      </c>
      <c r="BA29" s="292">
        <f>施設資源化量内訳!K29</f>
        <v>0</v>
      </c>
      <c r="BB29" s="292">
        <f>施設資源化量内訳!L29</f>
        <v>1021</v>
      </c>
      <c r="BC29" s="292">
        <f>施設資源化量内訳!M29</f>
        <v>0</v>
      </c>
      <c r="BD29" s="292">
        <f>施設資源化量内訳!N29</f>
        <v>259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129</v>
      </c>
      <c r="BO29" s="292">
        <f>SUM(BP29:CI29)</f>
        <v>806</v>
      </c>
      <c r="BP29" s="292">
        <v>424</v>
      </c>
      <c r="BQ29" s="292">
        <v>0</v>
      </c>
      <c r="BR29" s="292">
        <v>0</v>
      </c>
      <c r="BS29" s="292">
        <v>237</v>
      </c>
      <c r="BT29" s="292">
        <v>44</v>
      </c>
      <c r="BU29" s="292">
        <v>0</v>
      </c>
      <c r="BV29" s="292">
        <v>0</v>
      </c>
      <c r="BW29" s="292">
        <v>0</v>
      </c>
      <c r="BX29" s="292">
        <v>0</v>
      </c>
      <c r="BY29" s="292">
        <v>101</v>
      </c>
      <c r="BZ29" s="295" t="s">
        <v>870</v>
      </c>
      <c r="CA29" s="295" t="s">
        <v>870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SUM(Y30,AT30,BO30)</f>
        <v>6921</v>
      </c>
      <c r="E30" s="292">
        <f>SUM(Z30,AU30,BP30)</f>
        <v>1959</v>
      </c>
      <c r="F30" s="292">
        <f>SUM(AA30,AV30,BQ30)</f>
        <v>19</v>
      </c>
      <c r="G30" s="292">
        <f>SUM(AB30,AW30,BR30)</f>
        <v>0</v>
      </c>
      <c r="H30" s="292">
        <f>SUM(AC30,AX30,BS30)</f>
        <v>1079</v>
      </c>
      <c r="I30" s="292">
        <f>SUM(AD30,AY30,BT30)</f>
        <v>601</v>
      </c>
      <c r="J30" s="292">
        <f>SUM(AE30,AZ30,BU30)</f>
        <v>253</v>
      </c>
      <c r="K30" s="292">
        <f>SUM(AF30,BA30,BV30)</f>
        <v>0</v>
      </c>
      <c r="L30" s="292">
        <f>SUM(AG30,BB30,BW30)</f>
        <v>418</v>
      </c>
      <c r="M30" s="292">
        <f>SUM(AH30,BC30,BX30)</f>
        <v>0</v>
      </c>
      <c r="N30" s="292">
        <f>SUM(AI30,BD30,BY30)</f>
        <v>85</v>
      </c>
      <c r="O30" s="292">
        <f>SUM(AJ30,BE30,BZ30)</f>
        <v>157</v>
      </c>
      <c r="P30" s="292">
        <f>SUM(AK30,BF30,CA30)</f>
        <v>0</v>
      </c>
      <c r="Q30" s="292">
        <f>SUM(AL30,BG30,CB30)</f>
        <v>2259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91</v>
      </c>
      <c r="Y30" s="292">
        <f>SUM(Z30:AS30)</f>
        <v>2482</v>
      </c>
      <c r="Z30" s="292">
        <v>1704</v>
      </c>
      <c r="AA30" s="292">
        <v>18</v>
      </c>
      <c r="AB30" s="292">
        <v>0</v>
      </c>
      <c r="AC30" s="292">
        <v>0</v>
      </c>
      <c r="AD30" s="292">
        <v>597</v>
      </c>
      <c r="AE30" s="292">
        <v>82</v>
      </c>
      <c r="AF30" s="292">
        <v>0</v>
      </c>
      <c r="AG30" s="292">
        <v>0</v>
      </c>
      <c r="AH30" s="292">
        <v>0</v>
      </c>
      <c r="AI30" s="295">
        <v>81</v>
      </c>
      <c r="AJ30" s="295" t="s">
        <v>870</v>
      </c>
      <c r="AK30" s="295" t="s">
        <v>870</v>
      </c>
      <c r="AL30" s="295" t="s">
        <v>870</v>
      </c>
      <c r="AM30" s="295" t="s">
        <v>870</v>
      </c>
      <c r="AN30" s="295" t="s">
        <v>870</v>
      </c>
      <c r="AO30" s="295" t="s">
        <v>870</v>
      </c>
      <c r="AP30" s="295" t="s">
        <v>870</v>
      </c>
      <c r="AQ30" s="295" t="s">
        <v>870</v>
      </c>
      <c r="AR30" s="292">
        <v>0</v>
      </c>
      <c r="AS30" s="292">
        <v>0</v>
      </c>
      <c r="AT30" s="292">
        <f>施設資源化量内訳!D30</f>
        <v>4171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1075</v>
      </c>
      <c r="AY30" s="292">
        <f>施設資源化量内訳!I30</f>
        <v>0</v>
      </c>
      <c r="AZ30" s="292">
        <f>施設資源化量内訳!J30</f>
        <v>171</v>
      </c>
      <c r="BA30" s="292">
        <f>施設資源化量内訳!K30</f>
        <v>0</v>
      </c>
      <c r="BB30" s="292">
        <f>施設資源化量内訳!L30</f>
        <v>418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157</v>
      </c>
      <c r="BF30" s="292">
        <f>施設資源化量内訳!P30</f>
        <v>0</v>
      </c>
      <c r="BG30" s="292">
        <f>施設資源化量内訳!Q30</f>
        <v>2259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91</v>
      </c>
      <c r="BO30" s="292">
        <f>SUM(BP30:CI30)</f>
        <v>268</v>
      </c>
      <c r="BP30" s="292">
        <v>255</v>
      </c>
      <c r="BQ30" s="292">
        <v>1</v>
      </c>
      <c r="BR30" s="292">
        <v>0</v>
      </c>
      <c r="BS30" s="292">
        <v>4</v>
      </c>
      <c r="BT30" s="292">
        <v>4</v>
      </c>
      <c r="BU30" s="292">
        <v>0</v>
      </c>
      <c r="BV30" s="292">
        <v>0</v>
      </c>
      <c r="BW30" s="292">
        <v>0</v>
      </c>
      <c r="BX30" s="292">
        <v>0</v>
      </c>
      <c r="BY30" s="292">
        <v>4</v>
      </c>
      <c r="BZ30" s="295" t="s">
        <v>870</v>
      </c>
      <c r="CA30" s="295" t="s">
        <v>870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2">
        <v>0</v>
      </c>
      <c r="CI30" s="292">
        <v>0</v>
      </c>
      <c r="CJ30" s="293" t="s">
        <v>767</v>
      </c>
    </row>
    <row r="31" spans="1:88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SUM(Y31,AT31,BO31)</f>
        <v>4077</v>
      </c>
      <c r="E31" s="292">
        <f>SUM(Z31,AU31,BP31)</f>
        <v>866</v>
      </c>
      <c r="F31" s="292">
        <f>SUM(AA31,AV31,BQ31)</f>
        <v>7</v>
      </c>
      <c r="G31" s="292">
        <f>SUM(AB31,AW31,BR31)</f>
        <v>4</v>
      </c>
      <c r="H31" s="292">
        <f>SUM(AC31,AX31,BS31)</f>
        <v>714</v>
      </c>
      <c r="I31" s="292">
        <f>SUM(AD31,AY31,BT31)</f>
        <v>252</v>
      </c>
      <c r="J31" s="292">
        <f>SUM(AE31,AZ31,BU31)</f>
        <v>139</v>
      </c>
      <c r="K31" s="292">
        <f>SUM(AF31,BA31,BV31)</f>
        <v>0</v>
      </c>
      <c r="L31" s="292">
        <f>SUM(AG31,BB31,BW31)</f>
        <v>173</v>
      </c>
      <c r="M31" s="292">
        <f>SUM(AH31,BC31,BX31)</f>
        <v>0</v>
      </c>
      <c r="N31" s="292">
        <f>SUM(AI31,BD31,BY31)</f>
        <v>35</v>
      </c>
      <c r="O31" s="292">
        <f>SUM(AJ31,BE31,BZ31)</f>
        <v>0</v>
      </c>
      <c r="P31" s="292">
        <f>SUM(AK31,BF31,CA31)</f>
        <v>0</v>
      </c>
      <c r="Q31" s="292">
        <f>SUM(AL31,BG31,CB31)</f>
        <v>1674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213</v>
      </c>
      <c r="Y31" s="292">
        <f>SUM(Z31:AS31)</f>
        <v>470</v>
      </c>
      <c r="Z31" s="292">
        <v>440</v>
      </c>
      <c r="AA31" s="292">
        <v>5</v>
      </c>
      <c r="AB31" s="292">
        <v>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21</v>
      </c>
      <c r="AJ31" s="295" t="s">
        <v>870</v>
      </c>
      <c r="AK31" s="295" t="s">
        <v>870</v>
      </c>
      <c r="AL31" s="295" t="s">
        <v>870</v>
      </c>
      <c r="AM31" s="295" t="s">
        <v>870</v>
      </c>
      <c r="AN31" s="295" t="s">
        <v>870</v>
      </c>
      <c r="AO31" s="295" t="s">
        <v>870</v>
      </c>
      <c r="AP31" s="295" t="s">
        <v>870</v>
      </c>
      <c r="AQ31" s="295" t="s">
        <v>870</v>
      </c>
      <c r="AR31" s="292">
        <v>0</v>
      </c>
      <c r="AS31" s="292">
        <v>0</v>
      </c>
      <c r="AT31" s="292">
        <f>施設資源化量内訳!D31</f>
        <v>3224</v>
      </c>
      <c r="AU31" s="292">
        <f>施設資源化量内訳!E31</f>
        <v>71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708</v>
      </c>
      <c r="AY31" s="292">
        <f>施設資源化量内訳!I31</f>
        <v>246</v>
      </c>
      <c r="AZ31" s="292">
        <f>施設資源化量内訳!J31</f>
        <v>139</v>
      </c>
      <c r="BA31" s="292">
        <f>施設資源化量内訳!K31</f>
        <v>0</v>
      </c>
      <c r="BB31" s="292">
        <f>施設資源化量内訳!L31</f>
        <v>173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1674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213</v>
      </c>
      <c r="BO31" s="292">
        <f>SUM(BP31:CI31)</f>
        <v>383</v>
      </c>
      <c r="BP31" s="292">
        <v>355</v>
      </c>
      <c r="BQ31" s="292">
        <v>2</v>
      </c>
      <c r="BR31" s="292">
        <v>0</v>
      </c>
      <c r="BS31" s="292">
        <v>6</v>
      </c>
      <c r="BT31" s="292">
        <v>6</v>
      </c>
      <c r="BU31" s="292">
        <v>0</v>
      </c>
      <c r="BV31" s="292">
        <v>0</v>
      </c>
      <c r="BW31" s="292">
        <v>0</v>
      </c>
      <c r="BX31" s="292">
        <v>0</v>
      </c>
      <c r="BY31" s="292">
        <v>14</v>
      </c>
      <c r="BZ31" s="295" t="s">
        <v>870</v>
      </c>
      <c r="CA31" s="295" t="s">
        <v>870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SUM(Y32,AT32,BO32)</f>
        <v>6739</v>
      </c>
      <c r="E32" s="292">
        <f>SUM(Z32,AU32,BP32)</f>
        <v>1068</v>
      </c>
      <c r="F32" s="292">
        <f>SUM(AA32,AV32,BQ32)</f>
        <v>0</v>
      </c>
      <c r="G32" s="292">
        <f>SUM(AB32,AW32,BR32)</f>
        <v>1032</v>
      </c>
      <c r="H32" s="292">
        <f>SUM(AC32,AX32,BS32)</f>
        <v>1282</v>
      </c>
      <c r="I32" s="292">
        <f>SUM(AD32,AY32,BT32)</f>
        <v>1142</v>
      </c>
      <c r="J32" s="292">
        <f>SUM(AE32,AZ32,BU32)</f>
        <v>513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1675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27</v>
      </c>
      <c r="Y32" s="292">
        <f>SUM(Z32:AS32)</f>
        <v>21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870</v>
      </c>
      <c r="AK32" s="295" t="s">
        <v>870</v>
      </c>
      <c r="AL32" s="295" t="s">
        <v>870</v>
      </c>
      <c r="AM32" s="295" t="s">
        <v>870</v>
      </c>
      <c r="AN32" s="295" t="s">
        <v>870</v>
      </c>
      <c r="AO32" s="295" t="s">
        <v>870</v>
      </c>
      <c r="AP32" s="295" t="s">
        <v>870</v>
      </c>
      <c r="AQ32" s="295" t="s">
        <v>870</v>
      </c>
      <c r="AR32" s="292">
        <v>0</v>
      </c>
      <c r="AS32" s="292">
        <v>21</v>
      </c>
      <c r="AT32" s="292">
        <f>施設資源化量内訳!D32</f>
        <v>6718</v>
      </c>
      <c r="AU32" s="292">
        <f>施設資源化量内訳!E32</f>
        <v>1068</v>
      </c>
      <c r="AV32" s="292">
        <f>施設資源化量内訳!F32</f>
        <v>0</v>
      </c>
      <c r="AW32" s="292">
        <f>施設資源化量内訳!G32</f>
        <v>1032</v>
      </c>
      <c r="AX32" s="292">
        <f>施設資源化量内訳!H32</f>
        <v>1282</v>
      </c>
      <c r="AY32" s="292">
        <f>施設資源化量内訳!I32</f>
        <v>1142</v>
      </c>
      <c r="AZ32" s="292">
        <f>施設資源化量内訳!J32</f>
        <v>513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1675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6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870</v>
      </c>
      <c r="CA32" s="295" t="s">
        <v>870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2">
        <v>0</v>
      </c>
      <c r="CI32" s="292">
        <v>0</v>
      </c>
      <c r="CJ32" s="293" t="s">
        <v>767</v>
      </c>
    </row>
    <row r="33" spans="1:88" s="224" customFormat="1" ht="13.5" customHeight="1">
      <c r="A33" s="290" t="s">
        <v>746</v>
      </c>
      <c r="B33" s="291" t="s">
        <v>812</v>
      </c>
      <c r="C33" s="290" t="s">
        <v>813</v>
      </c>
      <c r="D33" s="292">
        <f>SUM(Y33,AT33,BO33)</f>
        <v>5774</v>
      </c>
      <c r="E33" s="292">
        <f>SUM(Z33,AU33,BP33)</f>
        <v>2664</v>
      </c>
      <c r="F33" s="292">
        <f>SUM(AA33,AV33,BQ33)</f>
        <v>5</v>
      </c>
      <c r="G33" s="292">
        <f>SUM(AB33,AW33,BR33)</f>
        <v>0</v>
      </c>
      <c r="H33" s="292">
        <f>SUM(AC33,AX33,BS33)</f>
        <v>745</v>
      </c>
      <c r="I33" s="292">
        <f>SUM(AD33,AY33,BT33)</f>
        <v>581</v>
      </c>
      <c r="J33" s="292">
        <f>SUM(AE33,AZ33,BU33)</f>
        <v>313</v>
      </c>
      <c r="K33" s="292">
        <f>SUM(AF33,BA33,BV33)</f>
        <v>0</v>
      </c>
      <c r="L33" s="292">
        <f>SUM(AG33,BB33,BW33)</f>
        <v>961</v>
      </c>
      <c r="M33" s="292">
        <f>SUM(AH33,BC33,BX33)</f>
        <v>40</v>
      </c>
      <c r="N33" s="292">
        <f>SUM(AI33,BD33,BY33)</f>
        <v>308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10</v>
      </c>
      <c r="X33" s="292">
        <f>SUM(AS33,BN33,CI33)</f>
        <v>147</v>
      </c>
      <c r="Y33" s="292">
        <f>SUM(Z33:AS33)</f>
        <v>3286</v>
      </c>
      <c r="Z33" s="292">
        <v>1844</v>
      </c>
      <c r="AA33" s="292">
        <v>0</v>
      </c>
      <c r="AB33" s="292">
        <v>0</v>
      </c>
      <c r="AC33" s="292">
        <v>247</v>
      </c>
      <c r="AD33" s="292">
        <v>581</v>
      </c>
      <c r="AE33" s="292">
        <v>298</v>
      </c>
      <c r="AF33" s="292">
        <v>0</v>
      </c>
      <c r="AG33" s="292">
        <v>0</v>
      </c>
      <c r="AH33" s="292">
        <v>0</v>
      </c>
      <c r="AI33" s="295">
        <v>249</v>
      </c>
      <c r="AJ33" s="295" t="s">
        <v>870</v>
      </c>
      <c r="AK33" s="295" t="s">
        <v>870</v>
      </c>
      <c r="AL33" s="295" t="s">
        <v>870</v>
      </c>
      <c r="AM33" s="295" t="s">
        <v>870</v>
      </c>
      <c r="AN33" s="295" t="s">
        <v>870</v>
      </c>
      <c r="AO33" s="295" t="s">
        <v>870</v>
      </c>
      <c r="AP33" s="295" t="s">
        <v>870</v>
      </c>
      <c r="AQ33" s="295" t="s">
        <v>870</v>
      </c>
      <c r="AR33" s="292">
        <v>10</v>
      </c>
      <c r="AS33" s="292">
        <v>57</v>
      </c>
      <c r="AT33" s="292">
        <f>施設資源化量内訳!D33</f>
        <v>1610</v>
      </c>
      <c r="AU33" s="292">
        <f>施設資源化量内訳!E33</f>
        <v>16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491</v>
      </c>
      <c r="AY33" s="292">
        <f>施設資源化量内訳!I33</f>
        <v>0</v>
      </c>
      <c r="AZ33" s="292">
        <f>施設資源化量内訳!J33</f>
        <v>9</v>
      </c>
      <c r="BA33" s="292">
        <f>施設資源化量内訳!K33</f>
        <v>0</v>
      </c>
      <c r="BB33" s="292">
        <f>施設資源化量内訳!L33</f>
        <v>961</v>
      </c>
      <c r="BC33" s="292">
        <f>施設資源化量内訳!M33</f>
        <v>40</v>
      </c>
      <c r="BD33" s="292">
        <f>施設資源化量内訳!N33</f>
        <v>3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90</v>
      </c>
      <c r="BO33" s="292">
        <f>SUM(BP33:CI33)</f>
        <v>878</v>
      </c>
      <c r="BP33" s="292">
        <v>804</v>
      </c>
      <c r="BQ33" s="292">
        <v>5</v>
      </c>
      <c r="BR33" s="292">
        <v>0</v>
      </c>
      <c r="BS33" s="292">
        <v>7</v>
      </c>
      <c r="BT33" s="292">
        <v>0</v>
      </c>
      <c r="BU33" s="292">
        <v>6</v>
      </c>
      <c r="BV33" s="292">
        <v>0</v>
      </c>
      <c r="BW33" s="292">
        <v>0</v>
      </c>
      <c r="BX33" s="292">
        <v>0</v>
      </c>
      <c r="BY33" s="292">
        <v>56</v>
      </c>
      <c r="BZ33" s="295" t="s">
        <v>870</v>
      </c>
      <c r="CA33" s="295" t="s">
        <v>870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2">
        <v>0</v>
      </c>
      <c r="CI33" s="292">
        <v>0</v>
      </c>
      <c r="CJ33" s="293" t="s">
        <v>767</v>
      </c>
    </row>
    <row r="34" spans="1:88" s="224" customFormat="1" ht="13.5" customHeight="1">
      <c r="A34" s="290" t="s">
        <v>746</v>
      </c>
      <c r="B34" s="291" t="s">
        <v>814</v>
      </c>
      <c r="C34" s="290" t="s">
        <v>815</v>
      </c>
      <c r="D34" s="292">
        <f>SUM(Y34,AT34,BO34)</f>
        <v>5816</v>
      </c>
      <c r="E34" s="292">
        <f>SUM(Z34,AU34,BP34)</f>
        <v>2191</v>
      </c>
      <c r="F34" s="292">
        <f>SUM(AA34,AV34,BQ34)</f>
        <v>6</v>
      </c>
      <c r="G34" s="292">
        <f>SUM(AB34,AW34,BR34)</f>
        <v>0</v>
      </c>
      <c r="H34" s="292">
        <f>SUM(AC34,AX34,BS34)</f>
        <v>1017</v>
      </c>
      <c r="I34" s="292">
        <f>SUM(AD34,AY34,BT34)</f>
        <v>341</v>
      </c>
      <c r="J34" s="292">
        <f>SUM(AE34,AZ34,BU34)</f>
        <v>164</v>
      </c>
      <c r="K34" s="292">
        <f>SUM(AF34,BA34,BV34)</f>
        <v>0</v>
      </c>
      <c r="L34" s="292">
        <f>SUM(AG34,BB34,BW34)</f>
        <v>0</v>
      </c>
      <c r="M34" s="292">
        <f>SUM(AH34,BC34,BX34)</f>
        <v>7</v>
      </c>
      <c r="N34" s="292">
        <f>SUM(AI34,BD34,BY34)</f>
        <v>63</v>
      </c>
      <c r="O34" s="292">
        <f>SUM(AJ34,BE34,BZ34)</f>
        <v>0</v>
      </c>
      <c r="P34" s="292">
        <f>SUM(AK34,BF34,CA34)</f>
        <v>0</v>
      </c>
      <c r="Q34" s="292">
        <f>SUM(AL34,BG34,CB34)</f>
        <v>1868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7</v>
      </c>
      <c r="X34" s="292">
        <f>SUM(AS34,BN34,CI34)</f>
        <v>152</v>
      </c>
      <c r="Y34" s="292">
        <f>SUM(Z34:AS34)</f>
        <v>1036</v>
      </c>
      <c r="Z34" s="292">
        <v>920</v>
      </c>
      <c r="AA34" s="292">
        <v>6</v>
      </c>
      <c r="AB34" s="292">
        <v>0</v>
      </c>
      <c r="AC34" s="292">
        <v>79</v>
      </c>
      <c r="AD34" s="292">
        <v>0</v>
      </c>
      <c r="AE34" s="292">
        <v>0</v>
      </c>
      <c r="AF34" s="292">
        <v>0</v>
      </c>
      <c r="AG34" s="292">
        <v>0</v>
      </c>
      <c r="AH34" s="292">
        <v>7</v>
      </c>
      <c r="AI34" s="295">
        <v>17</v>
      </c>
      <c r="AJ34" s="295" t="s">
        <v>870</v>
      </c>
      <c r="AK34" s="295" t="s">
        <v>870</v>
      </c>
      <c r="AL34" s="295" t="s">
        <v>870</v>
      </c>
      <c r="AM34" s="295" t="s">
        <v>870</v>
      </c>
      <c r="AN34" s="295" t="s">
        <v>870</v>
      </c>
      <c r="AO34" s="295" t="s">
        <v>870</v>
      </c>
      <c r="AP34" s="295" t="s">
        <v>870</v>
      </c>
      <c r="AQ34" s="295" t="s">
        <v>870</v>
      </c>
      <c r="AR34" s="292">
        <v>7</v>
      </c>
      <c r="AS34" s="292">
        <v>0</v>
      </c>
      <c r="AT34" s="292">
        <f>施設資源化量内訳!D34</f>
        <v>4072</v>
      </c>
      <c r="AU34" s="292">
        <f>施設資源化量内訳!E34</f>
        <v>600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911</v>
      </c>
      <c r="AY34" s="292">
        <f>施設資源化量内訳!I34</f>
        <v>336</v>
      </c>
      <c r="AZ34" s="292">
        <f>施設資源化量内訳!J34</f>
        <v>164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41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1868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152</v>
      </c>
      <c r="BO34" s="292">
        <f>SUM(BP34:CI34)</f>
        <v>708</v>
      </c>
      <c r="BP34" s="292">
        <v>671</v>
      </c>
      <c r="BQ34" s="292">
        <v>0</v>
      </c>
      <c r="BR34" s="292">
        <v>0</v>
      </c>
      <c r="BS34" s="292">
        <v>27</v>
      </c>
      <c r="BT34" s="292">
        <v>5</v>
      </c>
      <c r="BU34" s="292">
        <v>0</v>
      </c>
      <c r="BV34" s="292">
        <v>0</v>
      </c>
      <c r="BW34" s="292">
        <v>0</v>
      </c>
      <c r="BX34" s="292">
        <v>0</v>
      </c>
      <c r="BY34" s="292">
        <v>5</v>
      </c>
      <c r="BZ34" s="295" t="s">
        <v>870</v>
      </c>
      <c r="CA34" s="295" t="s">
        <v>870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746</v>
      </c>
      <c r="B35" s="291" t="s">
        <v>816</v>
      </c>
      <c r="C35" s="290" t="s">
        <v>817</v>
      </c>
      <c r="D35" s="292">
        <f>SUM(Y35,AT35,BO35)</f>
        <v>4826</v>
      </c>
      <c r="E35" s="292">
        <f>SUM(Z35,AU35,BP35)</f>
        <v>1145</v>
      </c>
      <c r="F35" s="292">
        <f>SUM(AA35,AV35,BQ35)</f>
        <v>4</v>
      </c>
      <c r="G35" s="292">
        <f>SUM(AB35,AW35,BR35)</f>
        <v>0</v>
      </c>
      <c r="H35" s="292">
        <f>SUM(AC35,AX35,BS35)</f>
        <v>851</v>
      </c>
      <c r="I35" s="292">
        <f>SUM(AD35,AY35,BT35)</f>
        <v>415</v>
      </c>
      <c r="J35" s="292">
        <f>SUM(AE35,AZ35,BU35)</f>
        <v>228</v>
      </c>
      <c r="K35" s="292">
        <f>SUM(AF35,BA35,BV35)</f>
        <v>0</v>
      </c>
      <c r="L35" s="292">
        <f>SUM(AG35,BB35,BW35)</f>
        <v>373</v>
      </c>
      <c r="M35" s="292">
        <f>SUM(AH35,BC35,BX35)</f>
        <v>53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1756</v>
      </c>
      <c r="U35" s="292">
        <f>SUM(AP35,BK35,CF35)</f>
        <v>0</v>
      </c>
      <c r="V35" s="292">
        <f>SUM(AQ35,BL35,CG35)</f>
        <v>0</v>
      </c>
      <c r="W35" s="292">
        <f>SUM(AR35,BM35,CH35)</f>
        <v>1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870</v>
      </c>
      <c r="AK35" s="295" t="s">
        <v>870</v>
      </c>
      <c r="AL35" s="295" t="s">
        <v>870</v>
      </c>
      <c r="AM35" s="295" t="s">
        <v>870</v>
      </c>
      <c r="AN35" s="295" t="s">
        <v>870</v>
      </c>
      <c r="AO35" s="295" t="s">
        <v>870</v>
      </c>
      <c r="AP35" s="295" t="s">
        <v>870</v>
      </c>
      <c r="AQ35" s="295" t="s">
        <v>870</v>
      </c>
      <c r="AR35" s="292">
        <v>0</v>
      </c>
      <c r="AS35" s="292">
        <v>0</v>
      </c>
      <c r="AT35" s="292">
        <f>施設資源化量内訳!D35</f>
        <v>4544</v>
      </c>
      <c r="AU35" s="292">
        <f>施設資源化量内訳!E35</f>
        <v>878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840</v>
      </c>
      <c r="AY35" s="292">
        <f>施設資源化量内訳!I35</f>
        <v>415</v>
      </c>
      <c r="AZ35" s="292">
        <f>施設資源化量内訳!J35</f>
        <v>228</v>
      </c>
      <c r="BA35" s="292">
        <f>施設資源化量内訳!K35</f>
        <v>0</v>
      </c>
      <c r="BB35" s="292">
        <f>施設資源化量内訳!L35</f>
        <v>373</v>
      </c>
      <c r="BC35" s="292">
        <f>施設資源化量内訳!M35</f>
        <v>53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1756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1</v>
      </c>
      <c r="BN35" s="292">
        <f>施設資源化量内訳!X35</f>
        <v>0</v>
      </c>
      <c r="BO35" s="292">
        <f>SUM(BP35:CI35)</f>
        <v>282</v>
      </c>
      <c r="BP35" s="292">
        <v>267</v>
      </c>
      <c r="BQ35" s="292">
        <v>4</v>
      </c>
      <c r="BR35" s="292">
        <v>0</v>
      </c>
      <c r="BS35" s="292">
        <v>11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870</v>
      </c>
      <c r="CA35" s="295" t="s">
        <v>870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746</v>
      </c>
      <c r="B36" s="291" t="s">
        <v>818</v>
      </c>
      <c r="C36" s="290" t="s">
        <v>819</v>
      </c>
      <c r="D36" s="292">
        <f>SUM(Y36,AT36,BO36)</f>
        <v>6096</v>
      </c>
      <c r="E36" s="292">
        <f>SUM(Z36,AU36,BP36)</f>
        <v>3112</v>
      </c>
      <c r="F36" s="292">
        <f>SUM(AA36,AV36,BQ36)</f>
        <v>15</v>
      </c>
      <c r="G36" s="292">
        <f>SUM(AB36,AW36,BR36)</f>
        <v>0</v>
      </c>
      <c r="H36" s="292">
        <f>SUM(AC36,AX36,BS36)</f>
        <v>701</v>
      </c>
      <c r="I36" s="292">
        <f>SUM(AD36,AY36,BT36)</f>
        <v>743</v>
      </c>
      <c r="J36" s="292">
        <f>SUM(AE36,AZ36,BU36)</f>
        <v>324</v>
      </c>
      <c r="K36" s="292">
        <f>SUM(AF36,BA36,BV36)</f>
        <v>0</v>
      </c>
      <c r="L36" s="292">
        <f>SUM(AG36,BB36,BW36)</f>
        <v>795</v>
      </c>
      <c r="M36" s="292">
        <f>SUM(AH36,BC36,BX36)</f>
        <v>0</v>
      </c>
      <c r="N36" s="292">
        <f>SUM(AI36,BD36,BY36)</f>
        <v>342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21</v>
      </c>
      <c r="U36" s="292">
        <f>SUM(AP36,BK36,CF36)</f>
        <v>0</v>
      </c>
      <c r="V36" s="292">
        <f>SUM(AQ36,BL36,CG36)</f>
        <v>0</v>
      </c>
      <c r="W36" s="292">
        <f>SUM(AR36,BM36,CH36)</f>
        <v>7</v>
      </c>
      <c r="X36" s="292">
        <f>SUM(AS36,BN36,CI36)</f>
        <v>36</v>
      </c>
      <c r="Y36" s="292">
        <f>SUM(Z36:AS36)</f>
        <v>7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870</v>
      </c>
      <c r="AK36" s="295" t="s">
        <v>870</v>
      </c>
      <c r="AL36" s="295" t="s">
        <v>870</v>
      </c>
      <c r="AM36" s="295" t="s">
        <v>870</v>
      </c>
      <c r="AN36" s="295" t="s">
        <v>870</v>
      </c>
      <c r="AO36" s="295" t="s">
        <v>870</v>
      </c>
      <c r="AP36" s="295" t="s">
        <v>870</v>
      </c>
      <c r="AQ36" s="295" t="s">
        <v>870</v>
      </c>
      <c r="AR36" s="292">
        <v>7</v>
      </c>
      <c r="AS36" s="292">
        <v>0</v>
      </c>
      <c r="AT36" s="292">
        <f>施設資源化量内訳!D36</f>
        <v>4401</v>
      </c>
      <c r="AU36" s="292">
        <f>施設資源化量内訳!E36</f>
        <v>1663</v>
      </c>
      <c r="AV36" s="292">
        <f>施設資源化量内訳!F36</f>
        <v>12</v>
      </c>
      <c r="AW36" s="292">
        <f>施設資源化量内訳!G36</f>
        <v>0</v>
      </c>
      <c r="AX36" s="292">
        <f>施設資源化量内訳!H36</f>
        <v>661</v>
      </c>
      <c r="AY36" s="292">
        <f>施設資源化量内訳!I36</f>
        <v>691</v>
      </c>
      <c r="AZ36" s="292">
        <f>施設資源化量内訳!J36</f>
        <v>269</v>
      </c>
      <c r="BA36" s="292">
        <f>施設資源化量内訳!K36</f>
        <v>0</v>
      </c>
      <c r="BB36" s="292">
        <f>施設資源化量内訳!L36</f>
        <v>795</v>
      </c>
      <c r="BC36" s="292">
        <f>施設資源化量内訳!M36</f>
        <v>0</v>
      </c>
      <c r="BD36" s="292">
        <f>施設資源化量内訳!N36</f>
        <v>253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21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36</v>
      </c>
      <c r="BO36" s="292">
        <f>SUM(BP36:CI36)</f>
        <v>1688</v>
      </c>
      <c r="BP36" s="292">
        <v>1449</v>
      </c>
      <c r="BQ36" s="292">
        <v>3</v>
      </c>
      <c r="BR36" s="292">
        <v>0</v>
      </c>
      <c r="BS36" s="292">
        <v>40</v>
      </c>
      <c r="BT36" s="292">
        <v>52</v>
      </c>
      <c r="BU36" s="292">
        <v>55</v>
      </c>
      <c r="BV36" s="292">
        <v>0</v>
      </c>
      <c r="BW36" s="292">
        <v>0</v>
      </c>
      <c r="BX36" s="292">
        <v>0</v>
      </c>
      <c r="BY36" s="292">
        <v>89</v>
      </c>
      <c r="BZ36" s="295" t="s">
        <v>870</v>
      </c>
      <c r="CA36" s="295" t="s">
        <v>870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746</v>
      </c>
      <c r="B37" s="291" t="s">
        <v>820</v>
      </c>
      <c r="C37" s="290" t="s">
        <v>821</v>
      </c>
      <c r="D37" s="292">
        <f>SUM(Y37,AT37,BO37)</f>
        <v>3312</v>
      </c>
      <c r="E37" s="292">
        <f>SUM(Z37,AU37,BP37)</f>
        <v>1410</v>
      </c>
      <c r="F37" s="292">
        <f>SUM(AA37,AV37,BQ37)</f>
        <v>0</v>
      </c>
      <c r="G37" s="292">
        <f>SUM(AB37,AW37,BR37)</f>
        <v>0</v>
      </c>
      <c r="H37" s="292">
        <f>SUM(AC37,AX37,BS37)</f>
        <v>480</v>
      </c>
      <c r="I37" s="292">
        <f>SUM(AD37,AY37,BT37)</f>
        <v>411</v>
      </c>
      <c r="J37" s="292">
        <f>SUM(AE37,AZ37,BU37)</f>
        <v>176</v>
      </c>
      <c r="K37" s="292">
        <f>SUM(AF37,BA37,BV37)</f>
        <v>0</v>
      </c>
      <c r="L37" s="292">
        <f>SUM(AG37,BB37,BW37)</f>
        <v>580</v>
      </c>
      <c r="M37" s="292">
        <f>SUM(AH37,BC37,BX37)</f>
        <v>0</v>
      </c>
      <c r="N37" s="292">
        <f>SUM(AI37,BD37,BY37)</f>
        <v>191</v>
      </c>
      <c r="O37" s="292">
        <f>SUM(AJ37,BE37,BZ37)</f>
        <v>15</v>
      </c>
      <c r="P37" s="292">
        <f>SUM(AK37,BF37,CA37)</f>
        <v>33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13</v>
      </c>
      <c r="U37" s="292">
        <f>SUM(AP37,BK37,CF37)</f>
        <v>0</v>
      </c>
      <c r="V37" s="292">
        <f>SUM(AQ37,BL37,CG37)</f>
        <v>0</v>
      </c>
      <c r="W37" s="292">
        <f>SUM(AR37,BM37,CH37)</f>
        <v>3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870</v>
      </c>
      <c r="AK37" s="295" t="s">
        <v>870</v>
      </c>
      <c r="AL37" s="295" t="s">
        <v>870</v>
      </c>
      <c r="AM37" s="295" t="s">
        <v>870</v>
      </c>
      <c r="AN37" s="295" t="s">
        <v>870</v>
      </c>
      <c r="AO37" s="295" t="s">
        <v>870</v>
      </c>
      <c r="AP37" s="295" t="s">
        <v>870</v>
      </c>
      <c r="AQ37" s="295" t="s">
        <v>870</v>
      </c>
      <c r="AR37" s="292">
        <v>0</v>
      </c>
      <c r="AS37" s="292">
        <v>0</v>
      </c>
      <c r="AT37" s="292">
        <f>施設資源化量内訳!D37</f>
        <v>2780</v>
      </c>
      <c r="AU37" s="292">
        <f>施設資源化量内訳!E37</f>
        <v>1031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408</v>
      </c>
      <c r="AY37" s="292">
        <f>施設資源化量内訳!I37</f>
        <v>360</v>
      </c>
      <c r="AZ37" s="292">
        <f>施設資源化量内訳!J37</f>
        <v>176</v>
      </c>
      <c r="BA37" s="292">
        <f>施設資源化量内訳!K37</f>
        <v>0</v>
      </c>
      <c r="BB37" s="292">
        <f>施設資源化量内訳!L37</f>
        <v>580</v>
      </c>
      <c r="BC37" s="292">
        <f>施設資源化量内訳!M37</f>
        <v>0</v>
      </c>
      <c r="BD37" s="292">
        <f>施設資源化量内訳!N37</f>
        <v>161</v>
      </c>
      <c r="BE37" s="292">
        <f>施設資源化量内訳!O37</f>
        <v>15</v>
      </c>
      <c r="BF37" s="292">
        <f>施設資源化量内訳!P37</f>
        <v>33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13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3</v>
      </c>
      <c r="BN37" s="292">
        <f>施設資源化量内訳!X37</f>
        <v>0</v>
      </c>
      <c r="BO37" s="292">
        <f>SUM(BP37:CI37)</f>
        <v>532</v>
      </c>
      <c r="BP37" s="292">
        <v>379</v>
      </c>
      <c r="BQ37" s="292">
        <v>0</v>
      </c>
      <c r="BR37" s="292">
        <v>0</v>
      </c>
      <c r="BS37" s="292">
        <v>72</v>
      </c>
      <c r="BT37" s="292">
        <v>51</v>
      </c>
      <c r="BU37" s="292">
        <v>0</v>
      </c>
      <c r="BV37" s="292">
        <v>0</v>
      </c>
      <c r="BW37" s="292">
        <v>0</v>
      </c>
      <c r="BX37" s="292">
        <v>0</v>
      </c>
      <c r="BY37" s="292">
        <v>30</v>
      </c>
      <c r="BZ37" s="295" t="s">
        <v>870</v>
      </c>
      <c r="CA37" s="295" t="s">
        <v>870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746</v>
      </c>
      <c r="B38" s="291" t="s">
        <v>822</v>
      </c>
      <c r="C38" s="290" t="s">
        <v>823</v>
      </c>
      <c r="D38" s="292">
        <f>SUM(Y38,AT38,BO38)</f>
        <v>4450</v>
      </c>
      <c r="E38" s="292">
        <f>SUM(Z38,AU38,BP38)</f>
        <v>742</v>
      </c>
      <c r="F38" s="292">
        <f>SUM(AA38,AV38,BQ38)</f>
        <v>3</v>
      </c>
      <c r="G38" s="292">
        <f>SUM(AB38,AW38,BR38)</f>
        <v>0</v>
      </c>
      <c r="H38" s="292">
        <f>SUM(AC38,AX38,BS38)</f>
        <v>570</v>
      </c>
      <c r="I38" s="292">
        <f>SUM(AD38,AY38,BT38)</f>
        <v>241</v>
      </c>
      <c r="J38" s="292">
        <f>SUM(AE38,AZ38,BU38)</f>
        <v>134</v>
      </c>
      <c r="K38" s="292">
        <f>SUM(AF38,BA38,BV38)</f>
        <v>0</v>
      </c>
      <c r="L38" s="292">
        <f>SUM(AG38,BB38,BW38)</f>
        <v>0</v>
      </c>
      <c r="M38" s="292">
        <f>SUM(AH38,BC38,BX38)</f>
        <v>171</v>
      </c>
      <c r="N38" s="292">
        <f>SUM(AI38,BD38,BY38)</f>
        <v>100</v>
      </c>
      <c r="O38" s="292">
        <f>SUM(AJ38,BE38,BZ38)</f>
        <v>0</v>
      </c>
      <c r="P38" s="292">
        <f>SUM(AK38,BF38,CA38)</f>
        <v>0</v>
      </c>
      <c r="Q38" s="292">
        <f>SUM(AL38,BG38,CB38)</f>
        <v>674</v>
      </c>
      <c r="R38" s="292">
        <f>SUM(AM38,BH38,CC38)</f>
        <v>61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1754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870</v>
      </c>
      <c r="AK38" s="295" t="s">
        <v>870</v>
      </c>
      <c r="AL38" s="295" t="s">
        <v>870</v>
      </c>
      <c r="AM38" s="295" t="s">
        <v>870</v>
      </c>
      <c r="AN38" s="295" t="s">
        <v>870</v>
      </c>
      <c r="AO38" s="295" t="s">
        <v>870</v>
      </c>
      <c r="AP38" s="295" t="s">
        <v>870</v>
      </c>
      <c r="AQ38" s="295" t="s">
        <v>870</v>
      </c>
      <c r="AR38" s="292">
        <v>0</v>
      </c>
      <c r="AS38" s="292">
        <v>0</v>
      </c>
      <c r="AT38" s="292">
        <f>施設資源化量内訳!D38</f>
        <v>3887</v>
      </c>
      <c r="AU38" s="292">
        <f>施設資源化量内訳!E38</f>
        <v>225</v>
      </c>
      <c r="AV38" s="292">
        <f>施設資源化量内訳!F38</f>
        <v>1</v>
      </c>
      <c r="AW38" s="292">
        <f>施設資源化量内訳!G38</f>
        <v>0</v>
      </c>
      <c r="AX38" s="292">
        <f>施設資源化量内訳!H38</f>
        <v>555</v>
      </c>
      <c r="AY38" s="292">
        <f>施設資源化量内訳!I38</f>
        <v>241</v>
      </c>
      <c r="AZ38" s="292">
        <f>施設資源化量内訳!J38</f>
        <v>134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171</v>
      </c>
      <c r="BD38" s="292">
        <f>施設資源化量内訳!N38</f>
        <v>71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674</v>
      </c>
      <c r="BH38" s="292">
        <f>施設資源化量内訳!R38</f>
        <v>61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1754</v>
      </c>
      <c r="BO38" s="292">
        <f>SUM(BP38:CI38)</f>
        <v>563</v>
      </c>
      <c r="BP38" s="292">
        <v>517</v>
      </c>
      <c r="BQ38" s="292">
        <v>2</v>
      </c>
      <c r="BR38" s="292">
        <v>0</v>
      </c>
      <c r="BS38" s="292">
        <v>15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29</v>
      </c>
      <c r="BZ38" s="295" t="s">
        <v>870</v>
      </c>
      <c r="CA38" s="295" t="s">
        <v>870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746</v>
      </c>
      <c r="B39" s="291" t="s">
        <v>824</v>
      </c>
      <c r="C39" s="290" t="s">
        <v>825</v>
      </c>
      <c r="D39" s="292">
        <f>SUM(Y39,AT39,BO39)</f>
        <v>3206</v>
      </c>
      <c r="E39" s="292">
        <f>SUM(Z39,AU39,BP39)</f>
        <v>1029</v>
      </c>
      <c r="F39" s="292">
        <f>SUM(AA39,AV39,BQ39)</f>
        <v>1</v>
      </c>
      <c r="G39" s="292">
        <f>SUM(AB39,AW39,BR39)</f>
        <v>134</v>
      </c>
      <c r="H39" s="292">
        <f>SUM(AC39,AX39,BS39)</f>
        <v>638</v>
      </c>
      <c r="I39" s="292">
        <f>SUM(AD39,AY39,BT39)</f>
        <v>339</v>
      </c>
      <c r="J39" s="292">
        <f>SUM(AE39,AZ39,BU39)</f>
        <v>187</v>
      </c>
      <c r="K39" s="292">
        <f>SUM(AF39,BA39,BV39)</f>
        <v>0</v>
      </c>
      <c r="L39" s="292">
        <f>SUM(AG39,BB39,BW39)</f>
        <v>382</v>
      </c>
      <c r="M39" s="292">
        <f>SUM(AH39,BC39,BX39)</f>
        <v>152</v>
      </c>
      <c r="N39" s="292">
        <f>SUM(AI39,BD39,BY39)</f>
        <v>187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140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17</v>
      </c>
      <c r="Y39" s="292">
        <f>SUM(Z39:AS39)</f>
        <v>1351</v>
      </c>
      <c r="Z39" s="292">
        <v>1029</v>
      </c>
      <c r="AA39" s="292">
        <v>1</v>
      </c>
      <c r="AB39" s="292">
        <v>134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187</v>
      </c>
      <c r="AJ39" s="295" t="s">
        <v>870</v>
      </c>
      <c r="AK39" s="295" t="s">
        <v>870</v>
      </c>
      <c r="AL39" s="295" t="s">
        <v>870</v>
      </c>
      <c r="AM39" s="295" t="s">
        <v>870</v>
      </c>
      <c r="AN39" s="295" t="s">
        <v>870</v>
      </c>
      <c r="AO39" s="295" t="s">
        <v>870</v>
      </c>
      <c r="AP39" s="295" t="s">
        <v>870</v>
      </c>
      <c r="AQ39" s="295" t="s">
        <v>870</v>
      </c>
      <c r="AR39" s="292">
        <v>0</v>
      </c>
      <c r="AS39" s="292">
        <v>0</v>
      </c>
      <c r="AT39" s="292">
        <f>施設資源化量内訳!D39</f>
        <v>1855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638</v>
      </c>
      <c r="AY39" s="292">
        <f>施設資源化量内訳!I39</f>
        <v>339</v>
      </c>
      <c r="AZ39" s="292">
        <f>施設資源化量内訳!J39</f>
        <v>187</v>
      </c>
      <c r="BA39" s="292">
        <f>施設資源化量内訳!K39</f>
        <v>0</v>
      </c>
      <c r="BB39" s="292">
        <f>施設資源化量内訳!L39</f>
        <v>382</v>
      </c>
      <c r="BC39" s="292">
        <f>施設資源化量内訳!M39</f>
        <v>152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140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17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870</v>
      </c>
      <c r="CA39" s="295" t="s">
        <v>870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746</v>
      </c>
      <c r="B40" s="291" t="s">
        <v>826</v>
      </c>
      <c r="C40" s="290" t="s">
        <v>827</v>
      </c>
      <c r="D40" s="292">
        <f>SUM(Y40,AT40,BO40)</f>
        <v>1651</v>
      </c>
      <c r="E40" s="292">
        <f>SUM(Z40,AU40,BP40)</f>
        <v>320</v>
      </c>
      <c r="F40" s="292">
        <f>SUM(AA40,AV40,BQ40)</f>
        <v>1</v>
      </c>
      <c r="G40" s="292">
        <f>SUM(AB40,AW40,BR40)</f>
        <v>0</v>
      </c>
      <c r="H40" s="292">
        <f>SUM(AC40,AX40,BS40)</f>
        <v>249</v>
      </c>
      <c r="I40" s="292">
        <f>SUM(AD40,AY40,BT40)</f>
        <v>194</v>
      </c>
      <c r="J40" s="292">
        <f>SUM(AE40,AZ40,BU40)</f>
        <v>65</v>
      </c>
      <c r="K40" s="292">
        <f>SUM(AF40,BA40,BV40)</f>
        <v>0</v>
      </c>
      <c r="L40" s="292">
        <f>SUM(AG40,BB40,BW40)</f>
        <v>44</v>
      </c>
      <c r="M40" s="292">
        <f>SUM(AH40,BC40,BX40)</f>
        <v>0</v>
      </c>
      <c r="N40" s="292">
        <f>SUM(AI40,BD40,BY40)</f>
        <v>97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537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144</v>
      </c>
      <c r="Y40" s="292">
        <f>SUM(Z40:AS40)</f>
        <v>84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84</v>
      </c>
      <c r="AJ40" s="295" t="s">
        <v>870</v>
      </c>
      <c r="AK40" s="295" t="s">
        <v>870</v>
      </c>
      <c r="AL40" s="295" t="s">
        <v>870</v>
      </c>
      <c r="AM40" s="295" t="s">
        <v>870</v>
      </c>
      <c r="AN40" s="295" t="s">
        <v>870</v>
      </c>
      <c r="AO40" s="295" t="s">
        <v>870</v>
      </c>
      <c r="AP40" s="295" t="s">
        <v>870</v>
      </c>
      <c r="AQ40" s="295" t="s">
        <v>870</v>
      </c>
      <c r="AR40" s="292">
        <v>0</v>
      </c>
      <c r="AS40" s="292">
        <v>0</v>
      </c>
      <c r="AT40" s="292">
        <f>施設資源化量内訳!D40</f>
        <v>1369</v>
      </c>
      <c r="AU40" s="292">
        <f>施設資源化量内訳!E40</f>
        <v>152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239</v>
      </c>
      <c r="AY40" s="292">
        <f>施設資源化量内訳!I40</f>
        <v>194</v>
      </c>
      <c r="AZ40" s="292">
        <f>施設資源化量内訳!J40</f>
        <v>64</v>
      </c>
      <c r="BA40" s="292">
        <f>施設資源化量内訳!K40</f>
        <v>0</v>
      </c>
      <c r="BB40" s="292">
        <f>施設資源化量内訳!L40</f>
        <v>44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537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139</v>
      </c>
      <c r="BO40" s="292">
        <f>SUM(BP40:CI40)</f>
        <v>198</v>
      </c>
      <c r="BP40" s="292">
        <v>168</v>
      </c>
      <c r="BQ40" s="292">
        <v>1</v>
      </c>
      <c r="BR40" s="292">
        <v>0</v>
      </c>
      <c r="BS40" s="292">
        <v>10</v>
      </c>
      <c r="BT40" s="292">
        <v>0</v>
      </c>
      <c r="BU40" s="292">
        <v>1</v>
      </c>
      <c r="BV40" s="292">
        <v>0</v>
      </c>
      <c r="BW40" s="292">
        <v>0</v>
      </c>
      <c r="BX40" s="292">
        <v>0</v>
      </c>
      <c r="BY40" s="292">
        <v>13</v>
      </c>
      <c r="BZ40" s="295" t="s">
        <v>870</v>
      </c>
      <c r="CA40" s="295" t="s">
        <v>870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2">
        <v>0</v>
      </c>
      <c r="CI40" s="292">
        <v>5</v>
      </c>
      <c r="CJ40" s="293" t="s">
        <v>762</v>
      </c>
    </row>
    <row r="41" spans="1:88" s="224" customFormat="1" ht="13.5" customHeight="1">
      <c r="A41" s="290" t="s">
        <v>746</v>
      </c>
      <c r="B41" s="291" t="s">
        <v>828</v>
      </c>
      <c r="C41" s="290" t="s">
        <v>829</v>
      </c>
      <c r="D41" s="292">
        <f>SUM(Y41,AT41,BO41)</f>
        <v>6657</v>
      </c>
      <c r="E41" s="292">
        <f>SUM(Z41,AU41,BP41)</f>
        <v>1640</v>
      </c>
      <c r="F41" s="292">
        <f>SUM(AA41,AV41,BQ41)</f>
        <v>0</v>
      </c>
      <c r="G41" s="292">
        <f>SUM(AB41,AW41,BR41)</f>
        <v>0</v>
      </c>
      <c r="H41" s="292">
        <f>SUM(AC41,AX41,BS41)</f>
        <v>1084</v>
      </c>
      <c r="I41" s="292">
        <f>SUM(AD41,AY41,BT41)</f>
        <v>567</v>
      </c>
      <c r="J41" s="292">
        <f>SUM(AE41,AZ41,BU41)</f>
        <v>255</v>
      </c>
      <c r="K41" s="292">
        <f>SUM(AF41,BA41,BV41)</f>
        <v>0</v>
      </c>
      <c r="L41" s="292">
        <f>SUM(AG41,BB41,BW41)</f>
        <v>259</v>
      </c>
      <c r="M41" s="292">
        <f>SUM(AH41,BC41,BX41)</f>
        <v>0</v>
      </c>
      <c r="N41" s="292">
        <f>SUM(AI41,BD41,BY41)</f>
        <v>189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2</v>
      </c>
      <c r="X41" s="292">
        <f>SUM(AS41,BN41,CI41)</f>
        <v>2661</v>
      </c>
      <c r="Y41" s="292">
        <f>SUM(Z41:AS41)</f>
        <v>3683</v>
      </c>
      <c r="Z41" s="292">
        <v>868</v>
      </c>
      <c r="AA41" s="292">
        <v>0</v>
      </c>
      <c r="AB41" s="292">
        <v>0</v>
      </c>
      <c r="AC41" s="292">
        <v>5</v>
      </c>
      <c r="AD41" s="292">
        <v>0</v>
      </c>
      <c r="AE41" s="292">
        <v>3</v>
      </c>
      <c r="AF41" s="292">
        <v>0</v>
      </c>
      <c r="AG41" s="292">
        <v>2</v>
      </c>
      <c r="AH41" s="292">
        <v>0</v>
      </c>
      <c r="AI41" s="295">
        <v>142</v>
      </c>
      <c r="AJ41" s="295" t="s">
        <v>870</v>
      </c>
      <c r="AK41" s="295" t="s">
        <v>870</v>
      </c>
      <c r="AL41" s="295" t="s">
        <v>870</v>
      </c>
      <c r="AM41" s="295" t="s">
        <v>870</v>
      </c>
      <c r="AN41" s="295" t="s">
        <v>870</v>
      </c>
      <c r="AO41" s="295" t="s">
        <v>870</v>
      </c>
      <c r="AP41" s="295" t="s">
        <v>870</v>
      </c>
      <c r="AQ41" s="295" t="s">
        <v>870</v>
      </c>
      <c r="AR41" s="292">
        <v>2</v>
      </c>
      <c r="AS41" s="292">
        <v>2661</v>
      </c>
      <c r="AT41" s="292">
        <f>施設資源化量内訳!D41</f>
        <v>2155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1079</v>
      </c>
      <c r="AY41" s="292">
        <f>施設資源化量内訳!I41</f>
        <v>567</v>
      </c>
      <c r="AZ41" s="292">
        <f>施設資源化量内訳!J41</f>
        <v>252</v>
      </c>
      <c r="BA41" s="292">
        <f>施設資源化量内訳!K41</f>
        <v>0</v>
      </c>
      <c r="BB41" s="292">
        <f>施設資源化量内訳!L41</f>
        <v>257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819</v>
      </c>
      <c r="BP41" s="292">
        <v>772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47</v>
      </c>
      <c r="BZ41" s="295" t="s">
        <v>870</v>
      </c>
      <c r="CA41" s="295" t="s">
        <v>870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746</v>
      </c>
      <c r="B42" s="291" t="s">
        <v>830</v>
      </c>
      <c r="C42" s="290" t="s">
        <v>831</v>
      </c>
      <c r="D42" s="292">
        <f>SUM(Y42,AT42,BO42)</f>
        <v>2444</v>
      </c>
      <c r="E42" s="292">
        <f>SUM(Z42,AU42,BP42)</f>
        <v>548</v>
      </c>
      <c r="F42" s="292">
        <f>SUM(AA42,AV42,BQ42)</f>
        <v>0</v>
      </c>
      <c r="G42" s="292">
        <f>SUM(AB42,AW42,BR42)</f>
        <v>46</v>
      </c>
      <c r="H42" s="292">
        <f>SUM(AC42,AX42,BS42)</f>
        <v>512</v>
      </c>
      <c r="I42" s="292">
        <f>SUM(AD42,AY42,BT42)</f>
        <v>238</v>
      </c>
      <c r="J42" s="292">
        <f>SUM(AE42,AZ42,BU42)</f>
        <v>124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116</v>
      </c>
      <c r="O42" s="292">
        <f>SUM(AJ42,BE42,BZ42)</f>
        <v>0</v>
      </c>
      <c r="P42" s="292">
        <f>SUM(AK42,BF42,CA42)</f>
        <v>0</v>
      </c>
      <c r="Q42" s="292">
        <f>SUM(AL42,BG42,CB42)</f>
        <v>683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177</v>
      </c>
      <c r="Y42" s="292">
        <f>SUM(Z42:AS42)</f>
        <v>345</v>
      </c>
      <c r="Z42" s="292">
        <v>98</v>
      </c>
      <c r="AA42" s="292">
        <v>0</v>
      </c>
      <c r="AB42" s="292">
        <v>46</v>
      </c>
      <c r="AC42" s="292">
        <v>86</v>
      </c>
      <c r="AD42" s="292">
        <v>0</v>
      </c>
      <c r="AE42" s="292">
        <v>82</v>
      </c>
      <c r="AF42" s="292">
        <v>0</v>
      </c>
      <c r="AG42" s="292">
        <v>0</v>
      </c>
      <c r="AH42" s="292">
        <v>0</v>
      </c>
      <c r="AI42" s="295">
        <v>33</v>
      </c>
      <c r="AJ42" s="295" t="s">
        <v>870</v>
      </c>
      <c r="AK42" s="295" t="s">
        <v>870</v>
      </c>
      <c r="AL42" s="295" t="s">
        <v>870</v>
      </c>
      <c r="AM42" s="295" t="s">
        <v>870</v>
      </c>
      <c r="AN42" s="295" t="s">
        <v>870</v>
      </c>
      <c r="AO42" s="295" t="s">
        <v>870</v>
      </c>
      <c r="AP42" s="295" t="s">
        <v>870</v>
      </c>
      <c r="AQ42" s="295" t="s">
        <v>870</v>
      </c>
      <c r="AR42" s="292">
        <v>0</v>
      </c>
      <c r="AS42" s="292">
        <v>0</v>
      </c>
      <c r="AT42" s="292">
        <f>施設資源化量内訳!D42</f>
        <v>1701</v>
      </c>
      <c r="AU42" s="292">
        <f>施設資源化量内訳!E42</f>
        <v>85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414</v>
      </c>
      <c r="AY42" s="292">
        <f>施設資源化量内訳!I42</f>
        <v>238</v>
      </c>
      <c r="AZ42" s="292">
        <f>施設資源化量内訳!J42</f>
        <v>40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64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683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177</v>
      </c>
      <c r="BO42" s="292">
        <f>SUM(BP42:CI42)</f>
        <v>398</v>
      </c>
      <c r="BP42" s="292">
        <v>365</v>
      </c>
      <c r="BQ42" s="292">
        <v>0</v>
      </c>
      <c r="BR42" s="292">
        <v>0</v>
      </c>
      <c r="BS42" s="292">
        <v>12</v>
      </c>
      <c r="BT42" s="292">
        <v>0</v>
      </c>
      <c r="BU42" s="292">
        <v>2</v>
      </c>
      <c r="BV42" s="292">
        <v>0</v>
      </c>
      <c r="BW42" s="292">
        <v>0</v>
      </c>
      <c r="BX42" s="292">
        <v>0</v>
      </c>
      <c r="BY42" s="292">
        <v>19</v>
      </c>
      <c r="BZ42" s="295" t="s">
        <v>870</v>
      </c>
      <c r="CA42" s="295" t="s">
        <v>870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746</v>
      </c>
      <c r="B43" s="291" t="s">
        <v>832</v>
      </c>
      <c r="C43" s="290" t="s">
        <v>833</v>
      </c>
      <c r="D43" s="292">
        <f>SUM(Y43,AT43,BO43)</f>
        <v>3009</v>
      </c>
      <c r="E43" s="292">
        <f>SUM(Z43,AU43,BP43)</f>
        <v>380</v>
      </c>
      <c r="F43" s="292">
        <f>SUM(AA43,AV43,BQ43)</f>
        <v>1</v>
      </c>
      <c r="G43" s="292">
        <f>SUM(AB43,AW43,BR43)</f>
        <v>221</v>
      </c>
      <c r="H43" s="292">
        <f>SUM(AC43,AX43,BS43)</f>
        <v>325</v>
      </c>
      <c r="I43" s="292">
        <f>SUM(AD43,AY43,BT43)</f>
        <v>47</v>
      </c>
      <c r="J43" s="292">
        <f>SUM(AE43,AZ43,BU43)</f>
        <v>83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1</v>
      </c>
      <c r="O43" s="292">
        <f>SUM(AJ43,BE43,BZ43)</f>
        <v>0</v>
      </c>
      <c r="P43" s="292">
        <f>SUM(AK43,BF43,CA43)</f>
        <v>0</v>
      </c>
      <c r="Q43" s="292">
        <f>SUM(AL43,BG43,CB43)</f>
        <v>1372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579</v>
      </c>
      <c r="Y43" s="292">
        <f>SUM(Z43:AS43)</f>
        <v>686</v>
      </c>
      <c r="Z43" s="292">
        <v>380</v>
      </c>
      <c r="AA43" s="292">
        <v>1</v>
      </c>
      <c r="AB43" s="292">
        <v>221</v>
      </c>
      <c r="AC43" s="292">
        <v>0</v>
      </c>
      <c r="AD43" s="292">
        <v>0</v>
      </c>
      <c r="AE43" s="292">
        <v>83</v>
      </c>
      <c r="AF43" s="292">
        <v>0</v>
      </c>
      <c r="AG43" s="292">
        <v>0</v>
      </c>
      <c r="AH43" s="292">
        <v>0</v>
      </c>
      <c r="AI43" s="295">
        <v>1</v>
      </c>
      <c r="AJ43" s="295" t="s">
        <v>870</v>
      </c>
      <c r="AK43" s="295" t="s">
        <v>870</v>
      </c>
      <c r="AL43" s="295" t="s">
        <v>870</v>
      </c>
      <c r="AM43" s="295" t="s">
        <v>870</v>
      </c>
      <c r="AN43" s="295" t="s">
        <v>870</v>
      </c>
      <c r="AO43" s="295" t="s">
        <v>870</v>
      </c>
      <c r="AP43" s="295" t="s">
        <v>870</v>
      </c>
      <c r="AQ43" s="295" t="s">
        <v>870</v>
      </c>
      <c r="AR43" s="292">
        <v>0</v>
      </c>
      <c r="AS43" s="292">
        <v>0</v>
      </c>
      <c r="AT43" s="292">
        <f>施設資源化量内訳!D43</f>
        <v>2323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325</v>
      </c>
      <c r="AY43" s="292">
        <f>施設資源化量内訳!I43</f>
        <v>47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1372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579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870</v>
      </c>
      <c r="CA43" s="295" t="s">
        <v>870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746</v>
      </c>
      <c r="B44" s="291" t="s">
        <v>834</v>
      </c>
      <c r="C44" s="290" t="s">
        <v>835</v>
      </c>
      <c r="D44" s="292">
        <f>SUM(Y44,AT44,BO44)</f>
        <v>3615</v>
      </c>
      <c r="E44" s="292">
        <f>SUM(Z44,AU44,BP44)</f>
        <v>874</v>
      </c>
      <c r="F44" s="292">
        <f>SUM(AA44,AV44,BQ44)</f>
        <v>4</v>
      </c>
      <c r="G44" s="292">
        <f>SUM(AB44,AW44,BR44)</f>
        <v>122</v>
      </c>
      <c r="H44" s="292">
        <f>SUM(AC44,AX44,BS44)</f>
        <v>381</v>
      </c>
      <c r="I44" s="292">
        <f>SUM(AD44,AY44,BT44)</f>
        <v>211</v>
      </c>
      <c r="J44" s="292">
        <f>SUM(AE44,AZ44,BU44)</f>
        <v>159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77</v>
      </c>
      <c r="O44" s="292">
        <f>SUM(AJ44,BE44,BZ44)</f>
        <v>0</v>
      </c>
      <c r="P44" s="292">
        <f>SUM(AK44,BF44,CA44)</f>
        <v>0</v>
      </c>
      <c r="Q44" s="292">
        <f>SUM(AL44,BG44,CB44)</f>
        <v>1762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3</v>
      </c>
      <c r="X44" s="292">
        <f>SUM(AS44,BN44,CI44)</f>
        <v>22</v>
      </c>
      <c r="Y44" s="292">
        <f>SUM(Z44:AS44)</f>
        <v>779</v>
      </c>
      <c r="Z44" s="292">
        <v>279</v>
      </c>
      <c r="AA44" s="292">
        <v>1</v>
      </c>
      <c r="AB44" s="292">
        <v>122</v>
      </c>
      <c r="AC44" s="292">
        <v>145</v>
      </c>
      <c r="AD44" s="292">
        <v>0</v>
      </c>
      <c r="AE44" s="292">
        <v>159</v>
      </c>
      <c r="AF44" s="292">
        <v>0</v>
      </c>
      <c r="AG44" s="292">
        <v>0</v>
      </c>
      <c r="AH44" s="292">
        <v>0</v>
      </c>
      <c r="AI44" s="295">
        <v>70</v>
      </c>
      <c r="AJ44" s="295" t="s">
        <v>870</v>
      </c>
      <c r="AK44" s="295" t="s">
        <v>870</v>
      </c>
      <c r="AL44" s="295" t="s">
        <v>870</v>
      </c>
      <c r="AM44" s="295" t="s">
        <v>870</v>
      </c>
      <c r="AN44" s="295" t="s">
        <v>870</v>
      </c>
      <c r="AO44" s="295" t="s">
        <v>870</v>
      </c>
      <c r="AP44" s="295" t="s">
        <v>870</v>
      </c>
      <c r="AQ44" s="295" t="s">
        <v>870</v>
      </c>
      <c r="AR44" s="292">
        <v>3</v>
      </c>
      <c r="AS44" s="292">
        <v>0</v>
      </c>
      <c r="AT44" s="292">
        <f>施設資源化量内訳!D44</f>
        <v>2211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219</v>
      </c>
      <c r="AY44" s="292">
        <f>施設資源化量内訳!I44</f>
        <v>208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1762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22</v>
      </c>
      <c r="BO44" s="292">
        <f>SUM(BP44:CI44)</f>
        <v>625</v>
      </c>
      <c r="BP44" s="292">
        <v>595</v>
      </c>
      <c r="BQ44" s="292">
        <v>3</v>
      </c>
      <c r="BR44" s="292">
        <v>0</v>
      </c>
      <c r="BS44" s="292">
        <v>17</v>
      </c>
      <c r="BT44" s="292">
        <v>3</v>
      </c>
      <c r="BU44" s="292">
        <v>0</v>
      </c>
      <c r="BV44" s="292">
        <v>0</v>
      </c>
      <c r="BW44" s="292">
        <v>0</v>
      </c>
      <c r="BX44" s="292">
        <v>0</v>
      </c>
      <c r="BY44" s="292">
        <v>7</v>
      </c>
      <c r="BZ44" s="295" t="s">
        <v>870</v>
      </c>
      <c r="CA44" s="295" t="s">
        <v>870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746</v>
      </c>
      <c r="B45" s="291" t="s">
        <v>836</v>
      </c>
      <c r="C45" s="290" t="s">
        <v>837</v>
      </c>
      <c r="D45" s="292">
        <f>SUM(Y45,AT45,BO45)</f>
        <v>1142</v>
      </c>
      <c r="E45" s="292">
        <f>SUM(Z45,AU45,BP45)</f>
        <v>378</v>
      </c>
      <c r="F45" s="292">
        <f>SUM(AA45,AV45,BQ45)</f>
        <v>0</v>
      </c>
      <c r="G45" s="292">
        <f>SUM(AB45,AW45,BR45)</f>
        <v>0</v>
      </c>
      <c r="H45" s="292">
        <f>SUM(AC45,AX45,BS45)</f>
        <v>231</v>
      </c>
      <c r="I45" s="292">
        <f>SUM(AD45,AY45,BT45)</f>
        <v>127</v>
      </c>
      <c r="J45" s="292">
        <f>SUM(AE45,AZ45,BU45)</f>
        <v>6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14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381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5</v>
      </c>
      <c r="Y45" s="292">
        <f>SUM(Z45:AS45)</f>
        <v>5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870</v>
      </c>
      <c r="AK45" s="295" t="s">
        <v>870</v>
      </c>
      <c r="AL45" s="295" t="s">
        <v>870</v>
      </c>
      <c r="AM45" s="295" t="s">
        <v>870</v>
      </c>
      <c r="AN45" s="295" t="s">
        <v>870</v>
      </c>
      <c r="AO45" s="295" t="s">
        <v>870</v>
      </c>
      <c r="AP45" s="295" t="s">
        <v>870</v>
      </c>
      <c r="AQ45" s="295" t="s">
        <v>870</v>
      </c>
      <c r="AR45" s="292">
        <v>0</v>
      </c>
      <c r="AS45" s="292">
        <v>5</v>
      </c>
      <c r="AT45" s="292">
        <f>施設資源化量内訳!D45</f>
        <v>742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228</v>
      </c>
      <c r="AY45" s="292">
        <f>施設資源化量内訳!I45</f>
        <v>127</v>
      </c>
      <c r="AZ45" s="292">
        <f>施設資源化量内訳!J45</f>
        <v>6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381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395</v>
      </c>
      <c r="BP45" s="292">
        <v>378</v>
      </c>
      <c r="BQ45" s="292">
        <v>0</v>
      </c>
      <c r="BR45" s="292">
        <v>0</v>
      </c>
      <c r="BS45" s="292">
        <v>3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14</v>
      </c>
      <c r="BZ45" s="295" t="s">
        <v>870</v>
      </c>
      <c r="CA45" s="295" t="s">
        <v>870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746</v>
      </c>
      <c r="B46" s="291" t="s">
        <v>838</v>
      </c>
      <c r="C46" s="290" t="s">
        <v>839</v>
      </c>
      <c r="D46" s="292">
        <f>SUM(Y46,AT46,BO46)</f>
        <v>1146</v>
      </c>
      <c r="E46" s="292">
        <f>SUM(Z46,AU46,BP46)</f>
        <v>554</v>
      </c>
      <c r="F46" s="292">
        <f>SUM(AA46,AV46,BQ46)</f>
        <v>1</v>
      </c>
      <c r="G46" s="292">
        <f>SUM(AB46,AW46,BR46)</f>
        <v>7</v>
      </c>
      <c r="H46" s="292">
        <f>SUM(AC46,AX46,BS46)</f>
        <v>187</v>
      </c>
      <c r="I46" s="292">
        <f>SUM(AD46,AY46,BT46)</f>
        <v>166</v>
      </c>
      <c r="J46" s="292">
        <f>SUM(AE46,AZ46,BU46)</f>
        <v>53</v>
      </c>
      <c r="K46" s="292">
        <f>SUM(AF46,BA46,BV46)</f>
        <v>1</v>
      </c>
      <c r="L46" s="292">
        <f>SUM(AG46,BB46,BW46)</f>
        <v>103</v>
      </c>
      <c r="M46" s="292">
        <f>SUM(AH46,BC46,BX46)</f>
        <v>0</v>
      </c>
      <c r="N46" s="292">
        <f>SUM(AI46,BD46,BY46)</f>
        <v>74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870</v>
      </c>
      <c r="AK46" s="295" t="s">
        <v>870</v>
      </c>
      <c r="AL46" s="295" t="s">
        <v>870</v>
      </c>
      <c r="AM46" s="295" t="s">
        <v>870</v>
      </c>
      <c r="AN46" s="295" t="s">
        <v>870</v>
      </c>
      <c r="AO46" s="295" t="s">
        <v>870</v>
      </c>
      <c r="AP46" s="295" t="s">
        <v>870</v>
      </c>
      <c r="AQ46" s="295" t="s">
        <v>870</v>
      </c>
      <c r="AR46" s="292">
        <v>0</v>
      </c>
      <c r="AS46" s="292">
        <v>0</v>
      </c>
      <c r="AT46" s="292">
        <f>施設資源化量内訳!D46</f>
        <v>404</v>
      </c>
      <c r="AU46" s="292">
        <f>施設資源化量内訳!E46</f>
        <v>27</v>
      </c>
      <c r="AV46" s="292">
        <f>施設資源化量内訳!F46</f>
        <v>1</v>
      </c>
      <c r="AW46" s="292">
        <f>施設資源化量内訳!G46</f>
        <v>7</v>
      </c>
      <c r="AX46" s="292">
        <f>施設資源化量内訳!H46</f>
        <v>113</v>
      </c>
      <c r="AY46" s="292">
        <f>施設資源化量内訳!I46</f>
        <v>73</v>
      </c>
      <c r="AZ46" s="292">
        <f>施設資源化量内訳!J46</f>
        <v>53</v>
      </c>
      <c r="BA46" s="292">
        <f>施設資源化量内訳!K46</f>
        <v>1</v>
      </c>
      <c r="BB46" s="292">
        <f>施設資源化量内訳!L46</f>
        <v>103</v>
      </c>
      <c r="BC46" s="292">
        <f>施設資源化量内訳!M46</f>
        <v>0</v>
      </c>
      <c r="BD46" s="292">
        <f>施設資源化量内訳!N46</f>
        <v>26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742</v>
      </c>
      <c r="BP46" s="292">
        <v>527</v>
      </c>
      <c r="BQ46" s="292">
        <v>0</v>
      </c>
      <c r="BR46" s="292">
        <v>0</v>
      </c>
      <c r="BS46" s="292">
        <v>74</v>
      </c>
      <c r="BT46" s="292">
        <v>93</v>
      </c>
      <c r="BU46" s="292">
        <v>0</v>
      </c>
      <c r="BV46" s="292">
        <v>0</v>
      </c>
      <c r="BW46" s="292">
        <v>0</v>
      </c>
      <c r="BX46" s="292">
        <v>0</v>
      </c>
      <c r="BY46" s="292">
        <v>48</v>
      </c>
      <c r="BZ46" s="295" t="s">
        <v>870</v>
      </c>
      <c r="CA46" s="295" t="s">
        <v>870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746</v>
      </c>
      <c r="B47" s="291" t="s">
        <v>840</v>
      </c>
      <c r="C47" s="290" t="s">
        <v>841</v>
      </c>
      <c r="D47" s="292">
        <f>SUM(Y47,AT47,BO47)</f>
        <v>250</v>
      </c>
      <c r="E47" s="292">
        <f>SUM(Z47,AU47,BP47)</f>
        <v>102</v>
      </c>
      <c r="F47" s="292">
        <f>SUM(AA47,AV47,BQ47)</f>
        <v>2</v>
      </c>
      <c r="G47" s="292">
        <f>SUM(AB47,AW47,BR47)</f>
        <v>0</v>
      </c>
      <c r="H47" s="292">
        <f>SUM(AC47,AX47,BS47)</f>
        <v>82</v>
      </c>
      <c r="I47" s="292">
        <f>SUM(AD47,AY47,BT47)</f>
        <v>35</v>
      </c>
      <c r="J47" s="292">
        <f>SUM(AE47,AZ47,BU47)</f>
        <v>15</v>
      </c>
      <c r="K47" s="292">
        <f>SUM(AF47,BA47,BV47)</f>
        <v>0</v>
      </c>
      <c r="L47" s="292">
        <f>SUM(AG47,BB47,BW47)</f>
        <v>0</v>
      </c>
      <c r="M47" s="292">
        <f>SUM(AH47,BC47,BX47)</f>
        <v>1</v>
      </c>
      <c r="N47" s="292">
        <f>SUM(AI47,BD47,BY47)</f>
        <v>13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54</v>
      </c>
      <c r="Z47" s="292">
        <v>43</v>
      </c>
      <c r="AA47" s="292">
        <v>1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1</v>
      </c>
      <c r="AI47" s="295">
        <v>9</v>
      </c>
      <c r="AJ47" s="295" t="s">
        <v>870</v>
      </c>
      <c r="AK47" s="295" t="s">
        <v>870</v>
      </c>
      <c r="AL47" s="295" t="s">
        <v>870</v>
      </c>
      <c r="AM47" s="295" t="s">
        <v>870</v>
      </c>
      <c r="AN47" s="295" t="s">
        <v>870</v>
      </c>
      <c r="AO47" s="295" t="s">
        <v>870</v>
      </c>
      <c r="AP47" s="295" t="s">
        <v>870</v>
      </c>
      <c r="AQ47" s="295" t="s">
        <v>870</v>
      </c>
      <c r="AR47" s="292">
        <v>0</v>
      </c>
      <c r="AS47" s="292">
        <v>0</v>
      </c>
      <c r="AT47" s="292">
        <f>施設資源化量内訳!D47</f>
        <v>131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81</v>
      </c>
      <c r="AY47" s="292">
        <f>施設資源化量内訳!I47</f>
        <v>35</v>
      </c>
      <c r="AZ47" s="292">
        <f>施設資源化量内訳!J47</f>
        <v>15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65</v>
      </c>
      <c r="BP47" s="292">
        <v>59</v>
      </c>
      <c r="BQ47" s="292">
        <v>1</v>
      </c>
      <c r="BR47" s="292">
        <v>0</v>
      </c>
      <c r="BS47" s="292">
        <v>1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4</v>
      </c>
      <c r="BZ47" s="295" t="s">
        <v>870</v>
      </c>
      <c r="CA47" s="295" t="s">
        <v>870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746</v>
      </c>
      <c r="B48" s="291" t="s">
        <v>842</v>
      </c>
      <c r="C48" s="290" t="s">
        <v>843</v>
      </c>
      <c r="D48" s="292">
        <f>SUM(Y48,AT48,BO48)</f>
        <v>542</v>
      </c>
      <c r="E48" s="292">
        <f>SUM(Z48,AU48,BP48)</f>
        <v>57</v>
      </c>
      <c r="F48" s="292">
        <f>SUM(AA48,AV48,BQ48)</f>
        <v>0</v>
      </c>
      <c r="G48" s="292">
        <f>SUM(AB48,AW48,BR48)</f>
        <v>0</v>
      </c>
      <c r="H48" s="292">
        <f>SUM(AC48,AX48,BS48)</f>
        <v>90</v>
      </c>
      <c r="I48" s="292">
        <f>SUM(AD48,AY48,BT48)</f>
        <v>73</v>
      </c>
      <c r="J48" s="292">
        <f>SUM(AE48,AZ48,BU48)</f>
        <v>24</v>
      </c>
      <c r="K48" s="292">
        <f>SUM(AF48,BA48,BV48)</f>
        <v>0</v>
      </c>
      <c r="L48" s="292">
        <f>SUM(AG48,BB48,BW48)</f>
        <v>16</v>
      </c>
      <c r="M48" s="292">
        <f>SUM(AH48,BC48,BX48)</f>
        <v>0</v>
      </c>
      <c r="N48" s="292">
        <f>SUM(AI48,BD48,BY48)</f>
        <v>32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199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51</v>
      </c>
      <c r="Y48" s="292">
        <f>SUM(Z48:AS48)</f>
        <v>32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32</v>
      </c>
      <c r="AJ48" s="295" t="s">
        <v>870</v>
      </c>
      <c r="AK48" s="295" t="s">
        <v>870</v>
      </c>
      <c r="AL48" s="295" t="s">
        <v>870</v>
      </c>
      <c r="AM48" s="295" t="s">
        <v>870</v>
      </c>
      <c r="AN48" s="295" t="s">
        <v>870</v>
      </c>
      <c r="AO48" s="295" t="s">
        <v>870</v>
      </c>
      <c r="AP48" s="295" t="s">
        <v>870</v>
      </c>
      <c r="AQ48" s="295" t="s">
        <v>870</v>
      </c>
      <c r="AR48" s="292">
        <v>0</v>
      </c>
      <c r="AS48" s="292">
        <v>0</v>
      </c>
      <c r="AT48" s="292">
        <f>施設資源化量内訳!D48</f>
        <v>510</v>
      </c>
      <c r="AU48" s="292">
        <f>施設資源化量内訳!E48</f>
        <v>57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90</v>
      </c>
      <c r="AY48" s="292">
        <f>施設資源化量内訳!I48</f>
        <v>73</v>
      </c>
      <c r="AZ48" s="292">
        <f>施設資源化量内訳!J48</f>
        <v>24</v>
      </c>
      <c r="BA48" s="292">
        <f>施設資源化量内訳!K48</f>
        <v>0</v>
      </c>
      <c r="BB48" s="292">
        <f>施設資源化量内訳!L48</f>
        <v>16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199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51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870</v>
      </c>
      <c r="CA48" s="295" t="s">
        <v>870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746</v>
      </c>
      <c r="B49" s="291" t="s">
        <v>844</v>
      </c>
      <c r="C49" s="290" t="s">
        <v>845</v>
      </c>
      <c r="D49" s="292">
        <f>SUM(Y49,AT49,BO49)</f>
        <v>430</v>
      </c>
      <c r="E49" s="292">
        <f>SUM(Z49,AU49,BP49)</f>
        <v>24</v>
      </c>
      <c r="F49" s="292">
        <f>SUM(AA49,AV49,BQ49)</f>
        <v>0</v>
      </c>
      <c r="G49" s="292">
        <f>SUM(AB49,AW49,BR49)</f>
        <v>29</v>
      </c>
      <c r="H49" s="292">
        <f>SUM(AC49,AX49,BS49)</f>
        <v>204</v>
      </c>
      <c r="I49" s="292">
        <f>SUM(AD49,AY49,BT49)</f>
        <v>95</v>
      </c>
      <c r="J49" s="292">
        <f>SUM(AE49,AZ49,BU49)</f>
        <v>29</v>
      </c>
      <c r="K49" s="292">
        <f>SUM(AF49,BA49,BV49)</f>
        <v>0</v>
      </c>
      <c r="L49" s="292">
        <f>SUM(AG49,BB49,BW49)</f>
        <v>31</v>
      </c>
      <c r="M49" s="292">
        <f>SUM(AH49,BC49,BX49)</f>
        <v>0</v>
      </c>
      <c r="N49" s="292">
        <f>SUM(AI49,BD49,BY49)</f>
        <v>18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283</v>
      </c>
      <c r="Z49" s="292">
        <v>24</v>
      </c>
      <c r="AA49" s="292">
        <v>0</v>
      </c>
      <c r="AB49" s="292">
        <v>29</v>
      </c>
      <c r="AC49" s="292">
        <v>57</v>
      </c>
      <c r="AD49" s="292">
        <v>95</v>
      </c>
      <c r="AE49" s="292">
        <v>29</v>
      </c>
      <c r="AF49" s="292">
        <v>0</v>
      </c>
      <c r="AG49" s="292">
        <v>31</v>
      </c>
      <c r="AH49" s="292">
        <v>0</v>
      </c>
      <c r="AI49" s="295">
        <v>18</v>
      </c>
      <c r="AJ49" s="295" t="s">
        <v>870</v>
      </c>
      <c r="AK49" s="295" t="s">
        <v>870</v>
      </c>
      <c r="AL49" s="295" t="s">
        <v>870</v>
      </c>
      <c r="AM49" s="295" t="s">
        <v>870</v>
      </c>
      <c r="AN49" s="295" t="s">
        <v>870</v>
      </c>
      <c r="AO49" s="295" t="s">
        <v>870</v>
      </c>
      <c r="AP49" s="295" t="s">
        <v>870</v>
      </c>
      <c r="AQ49" s="295" t="s">
        <v>870</v>
      </c>
      <c r="AR49" s="292">
        <v>0</v>
      </c>
      <c r="AS49" s="292">
        <v>0</v>
      </c>
      <c r="AT49" s="292">
        <f>施設資源化量内訳!D49</f>
        <v>147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147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870</v>
      </c>
      <c r="CA49" s="295" t="s">
        <v>870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746</v>
      </c>
      <c r="B50" s="291" t="s">
        <v>846</v>
      </c>
      <c r="C50" s="290" t="s">
        <v>847</v>
      </c>
      <c r="D50" s="292">
        <f>SUM(Y50,AT50,BO50)</f>
        <v>1127</v>
      </c>
      <c r="E50" s="292">
        <f>SUM(Z50,AU50,BP50)</f>
        <v>111</v>
      </c>
      <c r="F50" s="292">
        <f>SUM(AA50,AV50,BQ50)</f>
        <v>0</v>
      </c>
      <c r="G50" s="292">
        <f>SUM(AB50,AW50,BR50)</f>
        <v>43</v>
      </c>
      <c r="H50" s="292">
        <f>SUM(AC50,AX50,BS50)</f>
        <v>143</v>
      </c>
      <c r="I50" s="292">
        <f>SUM(AD50,AY50,BT50)</f>
        <v>103</v>
      </c>
      <c r="J50" s="292">
        <f>SUM(AE50,AZ50,BU50)</f>
        <v>45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22</v>
      </c>
      <c r="O50" s="292">
        <f>SUM(AJ50,BE50,BZ50)</f>
        <v>0</v>
      </c>
      <c r="P50" s="292">
        <f>SUM(AK50,BF50,CA50)</f>
        <v>0</v>
      </c>
      <c r="Q50" s="292">
        <f>SUM(AL50,BG50,CB50)</f>
        <v>653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7</v>
      </c>
      <c r="Y50" s="292">
        <f>SUM(Z50:AS50)</f>
        <v>229</v>
      </c>
      <c r="Z50" s="292">
        <v>72</v>
      </c>
      <c r="AA50" s="292">
        <v>0</v>
      </c>
      <c r="AB50" s="292">
        <v>43</v>
      </c>
      <c r="AC50" s="292">
        <v>48</v>
      </c>
      <c r="AD50" s="292">
        <v>0</v>
      </c>
      <c r="AE50" s="292">
        <v>45</v>
      </c>
      <c r="AF50" s="292">
        <v>0</v>
      </c>
      <c r="AG50" s="292">
        <v>0</v>
      </c>
      <c r="AH50" s="292">
        <v>0</v>
      </c>
      <c r="AI50" s="295">
        <v>21</v>
      </c>
      <c r="AJ50" s="295" t="s">
        <v>870</v>
      </c>
      <c r="AK50" s="295" t="s">
        <v>870</v>
      </c>
      <c r="AL50" s="295" t="s">
        <v>870</v>
      </c>
      <c r="AM50" s="295" t="s">
        <v>870</v>
      </c>
      <c r="AN50" s="295" t="s">
        <v>870</v>
      </c>
      <c r="AO50" s="295" t="s">
        <v>870</v>
      </c>
      <c r="AP50" s="295" t="s">
        <v>870</v>
      </c>
      <c r="AQ50" s="295" t="s">
        <v>870</v>
      </c>
      <c r="AR50" s="292">
        <v>0</v>
      </c>
      <c r="AS50" s="292">
        <v>0</v>
      </c>
      <c r="AT50" s="292">
        <f>施設資源化量内訳!D50</f>
        <v>858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95</v>
      </c>
      <c r="AY50" s="292">
        <f>施設資源化量内訳!I50</f>
        <v>103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653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7</v>
      </c>
      <c r="BO50" s="292">
        <f>SUM(BP50:CI50)</f>
        <v>40</v>
      </c>
      <c r="BP50" s="292">
        <v>39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</v>
      </c>
      <c r="BZ50" s="295" t="s">
        <v>870</v>
      </c>
      <c r="CA50" s="295" t="s">
        <v>870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746</v>
      </c>
      <c r="B51" s="291" t="s">
        <v>848</v>
      </c>
      <c r="C51" s="290" t="s">
        <v>849</v>
      </c>
      <c r="D51" s="292">
        <f>SUM(Y51,AT51,BO51)</f>
        <v>251</v>
      </c>
      <c r="E51" s="292">
        <f>SUM(Z51,AU51,BP51)</f>
        <v>61</v>
      </c>
      <c r="F51" s="292">
        <f>SUM(AA51,AV51,BQ51)</f>
        <v>0</v>
      </c>
      <c r="G51" s="292">
        <f>SUM(AB51,AW51,BR51)</f>
        <v>0</v>
      </c>
      <c r="H51" s="292">
        <f>SUM(AC51,AX51,BS51)</f>
        <v>79</v>
      </c>
      <c r="I51" s="292">
        <f>SUM(AD51,AY51,BT51)</f>
        <v>37</v>
      </c>
      <c r="J51" s="292">
        <f>SUM(AE51,AZ51,BU51)</f>
        <v>11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17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46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870</v>
      </c>
      <c r="AK51" s="295" t="s">
        <v>870</v>
      </c>
      <c r="AL51" s="295" t="s">
        <v>870</v>
      </c>
      <c r="AM51" s="295" t="s">
        <v>870</v>
      </c>
      <c r="AN51" s="295" t="s">
        <v>870</v>
      </c>
      <c r="AO51" s="295" t="s">
        <v>870</v>
      </c>
      <c r="AP51" s="295" t="s">
        <v>870</v>
      </c>
      <c r="AQ51" s="295" t="s">
        <v>870</v>
      </c>
      <c r="AR51" s="292">
        <v>0</v>
      </c>
      <c r="AS51" s="292">
        <v>0</v>
      </c>
      <c r="AT51" s="292">
        <f>施設資源化量内訳!D51</f>
        <v>213</v>
      </c>
      <c r="AU51" s="292">
        <f>施設資源化量内訳!E51</f>
        <v>23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79</v>
      </c>
      <c r="AY51" s="292">
        <f>施設資源化量内訳!I51</f>
        <v>37</v>
      </c>
      <c r="AZ51" s="292">
        <f>施設資源化量内訳!J51</f>
        <v>11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17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46</v>
      </c>
      <c r="BO51" s="292">
        <f>SUM(BP51:CI51)</f>
        <v>38</v>
      </c>
      <c r="BP51" s="292">
        <v>38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870</v>
      </c>
      <c r="CA51" s="295" t="s">
        <v>870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746</v>
      </c>
      <c r="B52" s="291" t="s">
        <v>850</v>
      </c>
      <c r="C52" s="290" t="s">
        <v>851</v>
      </c>
      <c r="D52" s="292">
        <f>SUM(Y52,AT52,BO52)</f>
        <v>733</v>
      </c>
      <c r="E52" s="292">
        <f>SUM(Z52,AU52,BP52)</f>
        <v>80</v>
      </c>
      <c r="F52" s="292">
        <f>SUM(AA52,AV52,BQ52)</f>
        <v>0</v>
      </c>
      <c r="G52" s="292">
        <f>SUM(AB52,AW52,BR52)</f>
        <v>0</v>
      </c>
      <c r="H52" s="292">
        <f>SUM(AC52,AX52,BS52)</f>
        <v>203</v>
      </c>
      <c r="I52" s="292">
        <f>SUM(AD52,AY52,BT52)</f>
        <v>116</v>
      </c>
      <c r="J52" s="292">
        <f>SUM(AE52,AZ52,BU52)</f>
        <v>36</v>
      </c>
      <c r="K52" s="292">
        <f>SUM(AF52,BA52,BV52)</f>
        <v>0</v>
      </c>
      <c r="L52" s="292">
        <f>SUM(AG52,BB52,BW52)</f>
        <v>12</v>
      </c>
      <c r="M52" s="292">
        <f>SUM(AH52,BC52,BX52)</f>
        <v>0</v>
      </c>
      <c r="N52" s="292">
        <f>SUM(AI52,BD52,BY52)</f>
        <v>53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118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115</v>
      </c>
      <c r="Y52" s="292">
        <f>SUM(Z52:AS52)</f>
        <v>23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23</v>
      </c>
      <c r="AJ52" s="295" t="s">
        <v>870</v>
      </c>
      <c r="AK52" s="295" t="s">
        <v>870</v>
      </c>
      <c r="AL52" s="295" t="s">
        <v>870</v>
      </c>
      <c r="AM52" s="295" t="s">
        <v>870</v>
      </c>
      <c r="AN52" s="295" t="s">
        <v>870</v>
      </c>
      <c r="AO52" s="295" t="s">
        <v>870</v>
      </c>
      <c r="AP52" s="295" t="s">
        <v>870</v>
      </c>
      <c r="AQ52" s="295" t="s">
        <v>870</v>
      </c>
      <c r="AR52" s="292">
        <v>0</v>
      </c>
      <c r="AS52" s="292">
        <v>0</v>
      </c>
      <c r="AT52" s="292">
        <f>施設資源化量内訳!D52</f>
        <v>710</v>
      </c>
      <c r="AU52" s="292">
        <f>施設資源化量内訳!E52</f>
        <v>80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203</v>
      </c>
      <c r="AY52" s="292">
        <f>施設資源化量内訳!I52</f>
        <v>116</v>
      </c>
      <c r="AZ52" s="292">
        <f>施設資源化量内訳!J52</f>
        <v>36</v>
      </c>
      <c r="BA52" s="292">
        <f>施設資源化量内訳!K52</f>
        <v>0</v>
      </c>
      <c r="BB52" s="292">
        <f>施設資源化量内訳!L52</f>
        <v>12</v>
      </c>
      <c r="BC52" s="292">
        <f>施設資源化量内訳!M52</f>
        <v>0</v>
      </c>
      <c r="BD52" s="292">
        <f>施設資源化量内訳!N52</f>
        <v>30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118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115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870</v>
      </c>
      <c r="CA52" s="295" t="s">
        <v>870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746</v>
      </c>
      <c r="B53" s="291" t="s">
        <v>852</v>
      </c>
      <c r="C53" s="290" t="s">
        <v>853</v>
      </c>
      <c r="D53" s="292">
        <f>SUM(Y53,AT53,BO53)</f>
        <v>585</v>
      </c>
      <c r="E53" s="292">
        <f>SUM(Z53,AU53,BP53)</f>
        <v>217</v>
      </c>
      <c r="F53" s="292">
        <f>SUM(AA53,AV53,BQ53)</f>
        <v>1</v>
      </c>
      <c r="G53" s="292">
        <f>SUM(AB53,AW53,BR53)</f>
        <v>0</v>
      </c>
      <c r="H53" s="292">
        <f>SUM(AC53,AX53,BS53)</f>
        <v>120</v>
      </c>
      <c r="I53" s="292">
        <f>SUM(AD53,AY53,BT53)</f>
        <v>57</v>
      </c>
      <c r="J53" s="292">
        <f>SUM(AE53,AZ53,BU53)</f>
        <v>24</v>
      </c>
      <c r="K53" s="292">
        <f>SUM(AF53,BA53,BV53)</f>
        <v>0</v>
      </c>
      <c r="L53" s="292">
        <f>SUM(AG53,BB53,BW53)</f>
        <v>0</v>
      </c>
      <c r="M53" s="292">
        <f>SUM(AH53,BC53,BX53)</f>
        <v>0</v>
      </c>
      <c r="N53" s="292">
        <f>SUM(AI53,BD53,BY53)</f>
        <v>17</v>
      </c>
      <c r="O53" s="292">
        <f>SUM(AJ53,BE53,BZ53)</f>
        <v>0</v>
      </c>
      <c r="P53" s="292">
        <f>SUM(AK53,BF53,CA53)</f>
        <v>0</v>
      </c>
      <c r="Q53" s="292">
        <f>SUM(AL53,BG53,CB53)</f>
        <v>145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4</v>
      </c>
      <c r="Y53" s="292">
        <f>SUM(Z53:AS53)</f>
        <v>237</v>
      </c>
      <c r="Z53" s="292">
        <v>217</v>
      </c>
      <c r="AA53" s="292">
        <v>1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17</v>
      </c>
      <c r="AJ53" s="295" t="s">
        <v>870</v>
      </c>
      <c r="AK53" s="295" t="s">
        <v>870</v>
      </c>
      <c r="AL53" s="295" t="s">
        <v>870</v>
      </c>
      <c r="AM53" s="295" t="s">
        <v>870</v>
      </c>
      <c r="AN53" s="295" t="s">
        <v>870</v>
      </c>
      <c r="AO53" s="295" t="s">
        <v>870</v>
      </c>
      <c r="AP53" s="295" t="s">
        <v>870</v>
      </c>
      <c r="AQ53" s="295" t="s">
        <v>870</v>
      </c>
      <c r="AR53" s="292">
        <v>0</v>
      </c>
      <c r="AS53" s="292">
        <v>2</v>
      </c>
      <c r="AT53" s="292">
        <f>施設資源化量内訳!D53</f>
        <v>348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120</v>
      </c>
      <c r="AY53" s="292">
        <f>施設資源化量内訳!I53</f>
        <v>57</v>
      </c>
      <c r="AZ53" s="292">
        <f>施設資源化量内訳!J53</f>
        <v>24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145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870</v>
      </c>
      <c r="CA53" s="295" t="s">
        <v>870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746</v>
      </c>
      <c r="B54" s="291" t="s">
        <v>854</v>
      </c>
      <c r="C54" s="290" t="s">
        <v>855</v>
      </c>
      <c r="D54" s="292">
        <f>SUM(Y54,AT54,BO54)</f>
        <v>278</v>
      </c>
      <c r="E54" s="292">
        <f>SUM(Z54,AU54,BP54)</f>
        <v>106</v>
      </c>
      <c r="F54" s="292">
        <f>SUM(AA54,AV54,BQ54)</f>
        <v>0</v>
      </c>
      <c r="G54" s="292">
        <f>SUM(AB54,AW54,BR54)</f>
        <v>0</v>
      </c>
      <c r="H54" s="292">
        <f>SUM(AC54,AX54,BS54)</f>
        <v>57</v>
      </c>
      <c r="I54" s="292">
        <f>SUM(AD54,AY54,BT54)</f>
        <v>26</v>
      </c>
      <c r="J54" s="292">
        <f>SUM(AE54,AZ54,BU54)</f>
        <v>11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14</v>
      </c>
      <c r="O54" s="292">
        <f>SUM(AJ54,BE54,BZ54)</f>
        <v>0</v>
      </c>
      <c r="P54" s="292">
        <f>SUM(AK54,BF54,CA54)</f>
        <v>0</v>
      </c>
      <c r="Q54" s="292">
        <f>SUM(AL54,BG54,CB54)</f>
        <v>61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3</v>
      </c>
      <c r="Y54" s="292">
        <f>SUM(Z54:AS54)</f>
        <v>122</v>
      </c>
      <c r="Z54" s="292">
        <v>106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14</v>
      </c>
      <c r="AJ54" s="295" t="s">
        <v>870</v>
      </c>
      <c r="AK54" s="295" t="s">
        <v>870</v>
      </c>
      <c r="AL54" s="295" t="s">
        <v>870</v>
      </c>
      <c r="AM54" s="295" t="s">
        <v>870</v>
      </c>
      <c r="AN54" s="295" t="s">
        <v>870</v>
      </c>
      <c r="AO54" s="295" t="s">
        <v>870</v>
      </c>
      <c r="AP54" s="295" t="s">
        <v>870</v>
      </c>
      <c r="AQ54" s="295" t="s">
        <v>870</v>
      </c>
      <c r="AR54" s="292">
        <v>0</v>
      </c>
      <c r="AS54" s="292">
        <v>2</v>
      </c>
      <c r="AT54" s="292">
        <f>施設資源化量内訳!D54</f>
        <v>156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57</v>
      </c>
      <c r="AY54" s="292">
        <f>施設資源化量内訳!I54</f>
        <v>26</v>
      </c>
      <c r="AZ54" s="292">
        <f>施設資源化量内訳!J54</f>
        <v>11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61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1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870</v>
      </c>
      <c r="CA54" s="295" t="s">
        <v>870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746</v>
      </c>
      <c r="B55" s="291" t="s">
        <v>856</v>
      </c>
      <c r="C55" s="290" t="s">
        <v>857</v>
      </c>
      <c r="D55" s="292">
        <f>SUM(Y55,AT55,BO55)</f>
        <v>461</v>
      </c>
      <c r="E55" s="292">
        <f>SUM(Z55,AU55,BP55)</f>
        <v>156</v>
      </c>
      <c r="F55" s="292">
        <f>SUM(AA55,AV55,BQ55)</f>
        <v>1</v>
      </c>
      <c r="G55" s="292">
        <f>SUM(AB55,AW55,BR55)</f>
        <v>0</v>
      </c>
      <c r="H55" s="292">
        <f>SUM(AC55,AX55,BS55)</f>
        <v>110</v>
      </c>
      <c r="I55" s="292">
        <f>SUM(AD55,AY55,BT55)</f>
        <v>40</v>
      </c>
      <c r="J55" s="292">
        <f>SUM(AE55,AZ55,BU55)</f>
        <v>18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19</v>
      </c>
      <c r="O55" s="292">
        <f>SUM(AJ55,BE55,BZ55)</f>
        <v>0</v>
      </c>
      <c r="P55" s="292">
        <f>SUM(AK55,BF55,CA55)</f>
        <v>0</v>
      </c>
      <c r="Q55" s="292">
        <f>SUM(AL55,BG55,CB55)</f>
        <v>113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4</v>
      </c>
      <c r="Y55" s="292">
        <f>SUM(Z55:AS55)</f>
        <v>178</v>
      </c>
      <c r="Z55" s="292">
        <v>156</v>
      </c>
      <c r="AA55" s="292">
        <v>1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19</v>
      </c>
      <c r="AJ55" s="295" t="s">
        <v>870</v>
      </c>
      <c r="AK55" s="295" t="s">
        <v>870</v>
      </c>
      <c r="AL55" s="295" t="s">
        <v>870</v>
      </c>
      <c r="AM55" s="295" t="s">
        <v>870</v>
      </c>
      <c r="AN55" s="295" t="s">
        <v>870</v>
      </c>
      <c r="AO55" s="295" t="s">
        <v>870</v>
      </c>
      <c r="AP55" s="295" t="s">
        <v>870</v>
      </c>
      <c r="AQ55" s="295" t="s">
        <v>870</v>
      </c>
      <c r="AR55" s="292">
        <v>0</v>
      </c>
      <c r="AS55" s="292">
        <v>2</v>
      </c>
      <c r="AT55" s="292">
        <f>施設資源化量内訳!D55</f>
        <v>283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110</v>
      </c>
      <c r="AY55" s="292">
        <f>施設資源化量内訳!I55</f>
        <v>40</v>
      </c>
      <c r="AZ55" s="292">
        <f>施設資源化量内訳!J55</f>
        <v>18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113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870</v>
      </c>
      <c r="CA55" s="295" t="s">
        <v>870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746</v>
      </c>
      <c r="B56" s="291" t="s">
        <v>858</v>
      </c>
      <c r="C56" s="290" t="s">
        <v>859</v>
      </c>
      <c r="D56" s="292">
        <f>SUM(Y56,AT56,BO56)</f>
        <v>384</v>
      </c>
      <c r="E56" s="292">
        <f>SUM(Z56,AU56,BP56)</f>
        <v>100</v>
      </c>
      <c r="F56" s="292">
        <f>SUM(AA56,AV56,BQ56)</f>
        <v>0</v>
      </c>
      <c r="G56" s="292">
        <f>SUM(AB56,AW56,BR56)</f>
        <v>0</v>
      </c>
      <c r="H56" s="292">
        <f>SUM(AC56,AX56,BS56)</f>
        <v>90</v>
      </c>
      <c r="I56" s="292">
        <f>SUM(AD56,AY56,BT56)</f>
        <v>38</v>
      </c>
      <c r="J56" s="292">
        <f>SUM(AE56,AZ56,BU56)</f>
        <v>16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12</v>
      </c>
      <c r="O56" s="292">
        <f>SUM(AJ56,BE56,BZ56)</f>
        <v>0</v>
      </c>
      <c r="P56" s="292">
        <f>SUM(AK56,BF56,CA56)</f>
        <v>0</v>
      </c>
      <c r="Q56" s="292">
        <f>SUM(AL56,BG56,CB56)</f>
        <v>123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5</v>
      </c>
      <c r="Y56" s="292">
        <f>SUM(Z56:AS56)</f>
        <v>116</v>
      </c>
      <c r="Z56" s="292">
        <v>100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12</v>
      </c>
      <c r="AJ56" s="295" t="s">
        <v>870</v>
      </c>
      <c r="AK56" s="295" t="s">
        <v>870</v>
      </c>
      <c r="AL56" s="295" t="s">
        <v>870</v>
      </c>
      <c r="AM56" s="295" t="s">
        <v>870</v>
      </c>
      <c r="AN56" s="295" t="s">
        <v>870</v>
      </c>
      <c r="AO56" s="295" t="s">
        <v>870</v>
      </c>
      <c r="AP56" s="295" t="s">
        <v>870</v>
      </c>
      <c r="AQ56" s="295" t="s">
        <v>870</v>
      </c>
      <c r="AR56" s="292">
        <v>0</v>
      </c>
      <c r="AS56" s="292">
        <v>4</v>
      </c>
      <c r="AT56" s="292">
        <f>施設資源化量内訳!D56</f>
        <v>268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90</v>
      </c>
      <c r="AY56" s="292">
        <f>施設資源化量内訳!I56</f>
        <v>38</v>
      </c>
      <c r="AZ56" s="292">
        <f>施設資源化量内訳!J56</f>
        <v>16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123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870</v>
      </c>
      <c r="CA56" s="295" t="s">
        <v>870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746</v>
      </c>
      <c r="B57" s="291" t="s">
        <v>860</v>
      </c>
      <c r="C57" s="290" t="s">
        <v>861</v>
      </c>
      <c r="D57" s="292">
        <f>SUM(Y57,AT57,BO57)</f>
        <v>295</v>
      </c>
      <c r="E57" s="292">
        <f>SUM(Z57,AU57,BP57)</f>
        <v>96</v>
      </c>
      <c r="F57" s="292">
        <f>SUM(AA57,AV57,BQ57)</f>
        <v>0</v>
      </c>
      <c r="G57" s="292">
        <f>SUM(AB57,AW57,BR57)</f>
        <v>0</v>
      </c>
      <c r="H57" s="292">
        <f>SUM(AC57,AX57,BS57)</f>
        <v>57</v>
      </c>
      <c r="I57" s="292">
        <f>SUM(AD57,AY57,BT57)</f>
        <v>28</v>
      </c>
      <c r="J57" s="292">
        <f>SUM(AE57,AZ57,BU57)</f>
        <v>13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12</v>
      </c>
      <c r="O57" s="292">
        <f>SUM(AJ57,BE57,BZ57)</f>
        <v>0</v>
      </c>
      <c r="P57" s="292">
        <f>SUM(AK57,BF57,CA57)</f>
        <v>0</v>
      </c>
      <c r="Q57" s="292">
        <f>SUM(AL57,BG57,CB57)</f>
        <v>86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3</v>
      </c>
      <c r="Y57" s="292">
        <f>SUM(Z57:AS57)</f>
        <v>110</v>
      </c>
      <c r="Z57" s="292">
        <v>96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12</v>
      </c>
      <c r="AJ57" s="295" t="s">
        <v>870</v>
      </c>
      <c r="AK57" s="295" t="s">
        <v>870</v>
      </c>
      <c r="AL57" s="295" t="s">
        <v>870</v>
      </c>
      <c r="AM57" s="295" t="s">
        <v>870</v>
      </c>
      <c r="AN57" s="295" t="s">
        <v>870</v>
      </c>
      <c r="AO57" s="295" t="s">
        <v>870</v>
      </c>
      <c r="AP57" s="295" t="s">
        <v>870</v>
      </c>
      <c r="AQ57" s="295" t="s">
        <v>870</v>
      </c>
      <c r="AR57" s="292">
        <v>0</v>
      </c>
      <c r="AS57" s="292">
        <v>2</v>
      </c>
      <c r="AT57" s="292">
        <f>施設資源化量内訳!D57</f>
        <v>185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57</v>
      </c>
      <c r="AY57" s="292">
        <f>施設資源化量内訳!I57</f>
        <v>28</v>
      </c>
      <c r="AZ57" s="292">
        <f>施設資源化量内訳!J57</f>
        <v>13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86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1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870</v>
      </c>
      <c r="CA57" s="295" t="s">
        <v>870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746</v>
      </c>
      <c r="B58" s="291" t="s">
        <v>862</v>
      </c>
      <c r="C58" s="290" t="s">
        <v>863</v>
      </c>
      <c r="D58" s="292">
        <f>SUM(Y58,AT58,BO58)</f>
        <v>381</v>
      </c>
      <c r="E58" s="292">
        <f>SUM(Z58,AU58,BP58)</f>
        <v>159</v>
      </c>
      <c r="F58" s="292">
        <f>SUM(AA58,AV58,BQ58)</f>
        <v>1</v>
      </c>
      <c r="G58" s="292">
        <f>SUM(AB58,AW58,BR58)</f>
        <v>0</v>
      </c>
      <c r="H58" s="292">
        <f>SUM(AC58,AX58,BS58)</f>
        <v>82</v>
      </c>
      <c r="I58" s="292">
        <f>SUM(AD58,AY58,BT58)</f>
        <v>37</v>
      </c>
      <c r="J58" s="292">
        <f>SUM(AE58,AZ58,BU58)</f>
        <v>19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16</v>
      </c>
      <c r="O58" s="292">
        <f>SUM(AJ58,BE58,BZ58)</f>
        <v>0</v>
      </c>
      <c r="P58" s="292">
        <f>SUM(AK58,BF58,CA58)</f>
        <v>0</v>
      </c>
      <c r="Q58" s="292">
        <f>SUM(AL58,BG58,CB58)</f>
        <v>63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4</v>
      </c>
      <c r="Y58" s="292">
        <f>SUM(Z58:AS58)</f>
        <v>179</v>
      </c>
      <c r="Z58" s="292">
        <v>159</v>
      </c>
      <c r="AA58" s="292">
        <v>1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16</v>
      </c>
      <c r="AJ58" s="295" t="s">
        <v>870</v>
      </c>
      <c r="AK58" s="295" t="s">
        <v>870</v>
      </c>
      <c r="AL58" s="295" t="s">
        <v>870</v>
      </c>
      <c r="AM58" s="295" t="s">
        <v>870</v>
      </c>
      <c r="AN58" s="295" t="s">
        <v>870</v>
      </c>
      <c r="AO58" s="295" t="s">
        <v>870</v>
      </c>
      <c r="AP58" s="295" t="s">
        <v>870</v>
      </c>
      <c r="AQ58" s="295" t="s">
        <v>870</v>
      </c>
      <c r="AR58" s="292">
        <v>0</v>
      </c>
      <c r="AS58" s="292">
        <v>3</v>
      </c>
      <c r="AT58" s="292">
        <f>施設資源化量内訳!D58</f>
        <v>202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82</v>
      </c>
      <c r="AY58" s="292">
        <f>施設資源化量内訳!I58</f>
        <v>37</v>
      </c>
      <c r="AZ58" s="292">
        <f>施設資源化量内訳!J58</f>
        <v>19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63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870</v>
      </c>
      <c r="CA58" s="295" t="s">
        <v>870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746</v>
      </c>
      <c r="B59" s="291" t="s">
        <v>864</v>
      </c>
      <c r="C59" s="290" t="s">
        <v>865</v>
      </c>
      <c r="D59" s="292">
        <f>SUM(Y59,AT59,BO59)</f>
        <v>548</v>
      </c>
      <c r="E59" s="292">
        <f>SUM(Z59,AU59,BP59)</f>
        <v>309</v>
      </c>
      <c r="F59" s="292">
        <f>SUM(AA59,AV59,BQ59)</f>
        <v>1</v>
      </c>
      <c r="G59" s="292">
        <f>SUM(AB59,AW59,BR59)</f>
        <v>0</v>
      </c>
      <c r="H59" s="292">
        <f>SUM(AC59,AX59,BS59)</f>
        <v>100</v>
      </c>
      <c r="I59" s="292">
        <f>SUM(AD59,AY59,BT59)</f>
        <v>60</v>
      </c>
      <c r="J59" s="292">
        <f>SUM(AE59,AZ59,BU59)</f>
        <v>36</v>
      </c>
      <c r="K59" s="292">
        <f>SUM(AF59,BA59,BV59)</f>
        <v>0</v>
      </c>
      <c r="L59" s="292">
        <f>SUM(AG59,BB59,BW59)</f>
        <v>17</v>
      </c>
      <c r="M59" s="292">
        <f>SUM(AH59,BC59,BX59)</f>
        <v>0</v>
      </c>
      <c r="N59" s="292">
        <f>SUM(AI59,BD59,BY59)</f>
        <v>21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4</v>
      </c>
      <c r="X59" s="292">
        <f>SUM(AS59,BN59,CI59)</f>
        <v>0</v>
      </c>
      <c r="Y59" s="292">
        <f>SUM(Z59:AS59)</f>
        <v>451</v>
      </c>
      <c r="Z59" s="292">
        <v>309</v>
      </c>
      <c r="AA59" s="292">
        <v>1</v>
      </c>
      <c r="AB59" s="292">
        <v>0</v>
      </c>
      <c r="AC59" s="292">
        <v>56</v>
      </c>
      <c r="AD59" s="292">
        <v>60</v>
      </c>
      <c r="AE59" s="292">
        <v>0</v>
      </c>
      <c r="AF59" s="292">
        <v>0</v>
      </c>
      <c r="AG59" s="292">
        <v>0</v>
      </c>
      <c r="AH59" s="292">
        <v>0</v>
      </c>
      <c r="AI59" s="295">
        <v>21</v>
      </c>
      <c r="AJ59" s="295" t="s">
        <v>870</v>
      </c>
      <c r="AK59" s="295" t="s">
        <v>870</v>
      </c>
      <c r="AL59" s="295" t="s">
        <v>870</v>
      </c>
      <c r="AM59" s="295" t="s">
        <v>870</v>
      </c>
      <c r="AN59" s="295" t="s">
        <v>870</v>
      </c>
      <c r="AO59" s="295" t="s">
        <v>870</v>
      </c>
      <c r="AP59" s="295" t="s">
        <v>870</v>
      </c>
      <c r="AQ59" s="295" t="s">
        <v>870</v>
      </c>
      <c r="AR59" s="292">
        <v>4</v>
      </c>
      <c r="AS59" s="292">
        <v>0</v>
      </c>
      <c r="AT59" s="292">
        <f>施設資源化量内訳!D59</f>
        <v>97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44</v>
      </c>
      <c r="AY59" s="292">
        <f>施設資源化量内訳!I59</f>
        <v>0</v>
      </c>
      <c r="AZ59" s="292">
        <f>施設資源化量内訳!J59</f>
        <v>36</v>
      </c>
      <c r="BA59" s="292">
        <f>施設資源化量内訳!K59</f>
        <v>0</v>
      </c>
      <c r="BB59" s="292">
        <f>施設資源化量内訳!L59</f>
        <v>17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870</v>
      </c>
      <c r="CA59" s="295" t="s">
        <v>870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2">
        <v>0</v>
      </c>
      <c r="CI59" s="292">
        <v>0</v>
      </c>
      <c r="CJ59" s="293" t="s">
        <v>767</v>
      </c>
    </row>
    <row r="60" spans="1:88" s="224" customFormat="1" ht="13.5" customHeight="1">
      <c r="A60" s="290" t="s">
        <v>746</v>
      </c>
      <c r="B60" s="291" t="s">
        <v>866</v>
      </c>
      <c r="C60" s="290" t="s">
        <v>867</v>
      </c>
      <c r="D60" s="292">
        <f>SUM(Y60,AT60,BO60)</f>
        <v>984</v>
      </c>
      <c r="E60" s="292">
        <f>SUM(Z60,AU60,BP60)</f>
        <v>265</v>
      </c>
      <c r="F60" s="292">
        <f>SUM(AA60,AV60,BQ60)</f>
        <v>1</v>
      </c>
      <c r="G60" s="292">
        <f>SUM(AB60,AW60,BR60)</f>
        <v>0</v>
      </c>
      <c r="H60" s="292">
        <f>SUM(AC60,AX60,BS60)</f>
        <v>79</v>
      </c>
      <c r="I60" s="292">
        <f>SUM(AD60,AY60,BT60)</f>
        <v>126</v>
      </c>
      <c r="J60" s="292">
        <f>SUM(AE60,AZ60,BU60)</f>
        <v>13</v>
      </c>
      <c r="K60" s="292">
        <f>SUM(AF60,BA60,BV60)</f>
        <v>0</v>
      </c>
      <c r="L60" s="292">
        <f>SUM(AG60,BB60,BW60)</f>
        <v>28</v>
      </c>
      <c r="M60" s="292">
        <f>SUM(AH60,BC60,BX60)</f>
        <v>0</v>
      </c>
      <c r="N60" s="292">
        <f>SUM(AI60,BD60,BY60)</f>
        <v>18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454</v>
      </c>
      <c r="Y60" s="292">
        <f>SUM(Z60:AS60)</f>
        <v>192</v>
      </c>
      <c r="Z60" s="292">
        <v>177</v>
      </c>
      <c r="AA60" s="292">
        <v>1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14</v>
      </c>
      <c r="AJ60" s="295" t="s">
        <v>870</v>
      </c>
      <c r="AK60" s="295" t="s">
        <v>870</v>
      </c>
      <c r="AL60" s="295" t="s">
        <v>870</v>
      </c>
      <c r="AM60" s="295" t="s">
        <v>870</v>
      </c>
      <c r="AN60" s="295" t="s">
        <v>870</v>
      </c>
      <c r="AO60" s="295" t="s">
        <v>870</v>
      </c>
      <c r="AP60" s="295" t="s">
        <v>870</v>
      </c>
      <c r="AQ60" s="295" t="s">
        <v>870</v>
      </c>
      <c r="AR60" s="292">
        <v>0</v>
      </c>
      <c r="AS60" s="292">
        <v>0</v>
      </c>
      <c r="AT60" s="292">
        <f>施設資源化量内訳!D60</f>
        <v>700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79</v>
      </c>
      <c r="AY60" s="292">
        <f>施設資源化量内訳!I60</f>
        <v>126</v>
      </c>
      <c r="AZ60" s="292">
        <f>施設資源化量内訳!J60</f>
        <v>13</v>
      </c>
      <c r="BA60" s="292">
        <f>施設資源化量内訳!K60</f>
        <v>0</v>
      </c>
      <c r="BB60" s="292">
        <f>施設資源化量内訳!L60</f>
        <v>28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454</v>
      </c>
      <c r="BO60" s="292">
        <f>SUM(BP60:CI60)</f>
        <v>92</v>
      </c>
      <c r="BP60" s="292">
        <v>88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4</v>
      </c>
      <c r="BZ60" s="295" t="s">
        <v>870</v>
      </c>
      <c r="CA60" s="295" t="s">
        <v>870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746</v>
      </c>
      <c r="B61" s="291" t="s">
        <v>868</v>
      </c>
      <c r="C61" s="290" t="s">
        <v>869</v>
      </c>
      <c r="D61" s="292">
        <f>SUM(Y61,AT61,BO61)</f>
        <v>522</v>
      </c>
      <c r="E61" s="292">
        <f>SUM(Z61,AU61,BP61)</f>
        <v>230</v>
      </c>
      <c r="F61" s="292">
        <f>SUM(AA61,AV61,BQ61)</f>
        <v>1</v>
      </c>
      <c r="G61" s="292">
        <f>SUM(AB61,AW61,BR61)</f>
        <v>109</v>
      </c>
      <c r="H61" s="292">
        <f>SUM(AC61,AX61,BS61)</f>
        <v>0</v>
      </c>
      <c r="I61" s="292">
        <f>SUM(AD61,AY61,BT61)</f>
        <v>96</v>
      </c>
      <c r="J61" s="292">
        <f>SUM(AE61,AZ61,BU61)</f>
        <v>41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45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870</v>
      </c>
      <c r="AK61" s="295" t="s">
        <v>870</v>
      </c>
      <c r="AL61" s="295" t="s">
        <v>870</v>
      </c>
      <c r="AM61" s="295" t="s">
        <v>870</v>
      </c>
      <c r="AN61" s="295" t="s">
        <v>870</v>
      </c>
      <c r="AO61" s="295" t="s">
        <v>870</v>
      </c>
      <c r="AP61" s="295" t="s">
        <v>870</v>
      </c>
      <c r="AQ61" s="295" t="s">
        <v>870</v>
      </c>
      <c r="AR61" s="292">
        <v>0</v>
      </c>
      <c r="AS61" s="292">
        <v>0</v>
      </c>
      <c r="AT61" s="292">
        <f>施設資源化量内訳!D61</f>
        <v>522</v>
      </c>
      <c r="AU61" s="292">
        <f>施設資源化量内訳!E61</f>
        <v>230</v>
      </c>
      <c r="AV61" s="292">
        <f>施設資源化量内訳!F61</f>
        <v>1</v>
      </c>
      <c r="AW61" s="292">
        <f>施設資源化量内訳!G61</f>
        <v>109</v>
      </c>
      <c r="AX61" s="292">
        <f>施設資源化量内訳!H61</f>
        <v>0</v>
      </c>
      <c r="AY61" s="292">
        <f>施設資源化量内訳!I61</f>
        <v>96</v>
      </c>
      <c r="AZ61" s="292">
        <f>施設資源化量内訳!J61</f>
        <v>41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45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870</v>
      </c>
      <c r="CA61" s="295" t="s">
        <v>870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753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/>
      <c r="M6" s="267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7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7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7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267" t="s">
        <v>743</v>
      </c>
      <c r="CK6" s="267" t="s">
        <v>743</v>
      </c>
      <c r="CL6" s="267" t="s">
        <v>743</v>
      </c>
      <c r="CM6" s="267" t="s">
        <v>743</v>
      </c>
      <c r="CN6" s="267" t="s">
        <v>743</v>
      </c>
      <c r="CO6" s="267" t="s">
        <v>743</v>
      </c>
      <c r="CP6" s="267" t="s">
        <v>743</v>
      </c>
      <c r="CQ6" s="267" t="s">
        <v>743</v>
      </c>
      <c r="CR6" s="267" t="s">
        <v>743</v>
      </c>
      <c r="CS6" s="267" t="s">
        <v>743</v>
      </c>
      <c r="CT6" s="267" t="s">
        <v>743</v>
      </c>
      <c r="CU6" s="267" t="s">
        <v>743</v>
      </c>
      <c r="CV6" s="267" t="s">
        <v>743</v>
      </c>
      <c r="CW6" s="267" t="s">
        <v>743</v>
      </c>
      <c r="CX6" s="267" t="s">
        <v>743</v>
      </c>
      <c r="CY6" s="267" t="s">
        <v>743</v>
      </c>
      <c r="CZ6" s="267" t="s">
        <v>743</v>
      </c>
      <c r="DA6" s="268" t="s">
        <v>743</v>
      </c>
      <c r="DB6" s="267" t="s">
        <v>743</v>
      </c>
      <c r="DC6" s="267" t="s">
        <v>743</v>
      </c>
      <c r="DD6" s="267" t="s">
        <v>743</v>
      </c>
      <c r="DE6" s="267" t="s">
        <v>743</v>
      </c>
      <c r="DF6" s="267" t="s">
        <v>743</v>
      </c>
      <c r="DG6" s="267" t="s">
        <v>743</v>
      </c>
      <c r="DH6" s="267" t="s">
        <v>743</v>
      </c>
      <c r="DI6" s="267" t="s">
        <v>743</v>
      </c>
      <c r="DJ6" s="267" t="s">
        <v>743</v>
      </c>
      <c r="DK6" s="267" t="s">
        <v>743</v>
      </c>
      <c r="DL6" s="267" t="s">
        <v>743</v>
      </c>
      <c r="DM6" s="267" t="s">
        <v>743</v>
      </c>
      <c r="DN6" s="267" t="s">
        <v>743</v>
      </c>
      <c r="DO6" s="267" t="s">
        <v>743</v>
      </c>
      <c r="DP6" s="267" t="s">
        <v>743</v>
      </c>
      <c r="DQ6" s="267" t="s">
        <v>743</v>
      </c>
      <c r="DR6" s="267" t="s">
        <v>743</v>
      </c>
      <c r="DS6" s="267" t="s">
        <v>743</v>
      </c>
      <c r="DT6" s="267" t="s">
        <v>743</v>
      </c>
      <c r="DU6" s="267" t="s">
        <v>743</v>
      </c>
      <c r="DV6" s="268" t="s">
        <v>743</v>
      </c>
      <c r="DW6" s="267" t="s">
        <v>743</v>
      </c>
      <c r="DX6" s="267" t="s">
        <v>743</v>
      </c>
      <c r="DY6" s="267" t="s">
        <v>743</v>
      </c>
      <c r="DZ6" s="267" t="s">
        <v>743</v>
      </c>
      <c r="EA6" s="267" t="s">
        <v>743</v>
      </c>
      <c r="EB6" s="267" t="s">
        <v>743</v>
      </c>
      <c r="EC6" s="267" t="s">
        <v>743</v>
      </c>
      <c r="ED6" s="267" t="s">
        <v>743</v>
      </c>
      <c r="EE6" s="267" t="s">
        <v>743</v>
      </c>
      <c r="EF6" s="267" t="s">
        <v>743</v>
      </c>
      <c r="EG6" s="267" t="s">
        <v>743</v>
      </c>
      <c r="EH6" s="267" t="s">
        <v>743</v>
      </c>
      <c r="EI6" s="267" t="s">
        <v>743</v>
      </c>
      <c r="EJ6" s="267" t="s">
        <v>743</v>
      </c>
      <c r="EK6" s="267" t="s">
        <v>743</v>
      </c>
      <c r="EL6" s="267" t="s">
        <v>743</v>
      </c>
      <c r="EM6" s="267" t="s">
        <v>743</v>
      </c>
      <c r="EN6" s="267" t="s">
        <v>743</v>
      </c>
      <c r="EO6" s="267" t="s">
        <v>743</v>
      </c>
      <c r="EP6" s="267" t="s">
        <v>743</v>
      </c>
      <c r="EQ6" s="268" t="s">
        <v>743</v>
      </c>
      <c r="ER6" s="267" t="s">
        <v>743</v>
      </c>
      <c r="ES6" s="267" t="s">
        <v>743</v>
      </c>
      <c r="ET6" s="267" t="s">
        <v>743</v>
      </c>
      <c r="EU6" s="267" t="s">
        <v>743</v>
      </c>
      <c r="EV6" s="267" t="s">
        <v>743</v>
      </c>
      <c r="EW6" s="267" t="s">
        <v>743</v>
      </c>
      <c r="EX6" s="267" t="s">
        <v>743</v>
      </c>
      <c r="EY6" s="267" t="s">
        <v>743</v>
      </c>
      <c r="EZ6" s="267" t="s">
        <v>743</v>
      </c>
      <c r="FA6" s="267" t="s">
        <v>743</v>
      </c>
      <c r="FB6" s="267" t="s">
        <v>743</v>
      </c>
      <c r="FC6" s="267" t="s">
        <v>743</v>
      </c>
      <c r="FD6" s="267" t="s">
        <v>743</v>
      </c>
      <c r="FE6" s="267" t="s">
        <v>743</v>
      </c>
      <c r="FF6" s="267" t="s">
        <v>743</v>
      </c>
      <c r="FG6" s="267" t="s">
        <v>743</v>
      </c>
      <c r="FH6" s="267" t="s">
        <v>743</v>
      </c>
      <c r="FI6" s="267" t="s">
        <v>743</v>
      </c>
      <c r="FJ6" s="267" t="s">
        <v>743</v>
      </c>
      <c r="FK6" s="267" t="s">
        <v>743</v>
      </c>
      <c r="FL6" s="268" t="s">
        <v>743</v>
      </c>
      <c r="FM6" s="267" t="s">
        <v>743</v>
      </c>
      <c r="FN6" s="267" t="s">
        <v>743</v>
      </c>
      <c r="FO6" s="267" t="s">
        <v>743</v>
      </c>
    </row>
    <row r="7" spans="1:171" s="301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SUM(Y7,AT7,BO7,CJ7,DE7,DZ7,EU7)</f>
        <v>237773</v>
      </c>
      <c r="E7" s="306">
        <f t="shared" si="0"/>
        <v>22781</v>
      </c>
      <c r="F7" s="306">
        <f t="shared" si="0"/>
        <v>115</v>
      </c>
      <c r="G7" s="306">
        <f t="shared" si="0"/>
        <v>1535</v>
      </c>
      <c r="H7" s="306">
        <f t="shared" si="0"/>
        <v>46746</v>
      </c>
      <c r="I7" s="306">
        <f t="shared" si="0"/>
        <v>31926</v>
      </c>
      <c r="J7" s="306">
        <f t="shared" si="0"/>
        <v>13549</v>
      </c>
      <c r="K7" s="306">
        <f t="shared" si="0"/>
        <v>2</v>
      </c>
      <c r="L7" s="306">
        <f t="shared" si="0"/>
        <v>25451</v>
      </c>
      <c r="M7" s="306">
        <f t="shared" si="0"/>
        <v>715</v>
      </c>
      <c r="N7" s="306">
        <f t="shared" si="0"/>
        <v>2734</v>
      </c>
      <c r="O7" s="306">
        <f t="shared" si="0"/>
        <v>6644</v>
      </c>
      <c r="P7" s="306">
        <f t="shared" si="0"/>
        <v>672</v>
      </c>
      <c r="Q7" s="306">
        <f t="shared" si="0"/>
        <v>43934</v>
      </c>
      <c r="R7" s="306">
        <f t="shared" si="0"/>
        <v>61</v>
      </c>
      <c r="S7" s="306">
        <f t="shared" si="0"/>
        <v>267</v>
      </c>
      <c r="T7" s="306">
        <f t="shared" si="0"/>
        <v>10201</v>
      </c>
      <c r="U7" s="306">
        <f t="shared" si="0"/>
        <v>0</v>
      </c>
      <c r="V7" s="306">
        <f t="shared" si="0"/>
        <v>624</v>
      </c>
      <c r="W7" s="306">
        <f t="shared" si="0"/>
        <v>10</v>
      </c>
      <c r="X7" s="306">
        <f t="shared" si="0"/>
        <v>29806</v>
      </c>
      <c r="Y7" s="306">
        <f>SUM(Z7:AS7)</f>
        <v>70563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5094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9</v>
      </c>
      <c r="AJ7" s="310" t="s">
        <v>740</v>
      </c>
      <c r="AK7" s="310" t="s">
        <v>740</v>
      </c>
      <c r="AL7" s="306">
        <f>SUM(AL$8:AL$207)</f>
        <v>43934</v>
      </c>
      <c r="AM7" s="310" t="s">
        <v>740</v>
      </c>
      <c r="AN7" s="310" t="s">
        <v>740</v>
      </c>
      <c r="AO7" s="306">
        <f>SUM(AO$8:AO$207)</f>
        <v>10201</v>
      </c>
      <c r="AP7" s="310" t="s">
        <v>740</v>
      </c>
      <c r="AQ7" s="306">
        <f>SUM(AQ$8:AQ$207)</f>
        <v>624</v>
      </c>
      <c r="AR7" s="310" t="s">
        <v>740</v>
      </c>
      <c r="AS7" s="306">
        <f>SUM(AS$8:AS$207)</f>
        <v>10701</v>
      </c>
      <c r="AT7" s="306">
        <f>SUM(AU7:BN7)</f>
        <v>42815</v>
      </c>
      <c r="AU7" s="306">
        <f t="shared" ref="AU7:BD7" si="2">SUM(AU$8:AU$207)</f>
        <v>669</v>
      </c>
      <c r="AV7" s="306">
        <f t="shared" si="2"/>
        <v>0</v>
      </c>
      <c r="AW7" s="306">
        <f t="shared" si="2"/>
        <v>1</v>
      </c>
      <c r="AX7" s="306">
        <f t="shared" si="2"/>
        <v>20580</v>
      </c>
      <c r="AY7" s="306">
        <f t="shared" si="2"/>
        <v>4879</v>
      </c>
      <c r="AZ7" s="306">
        <f t="shared" si="2"/>
        <v>1328</v>
      </c>
      <c r="BA7" s="306">
        <f t="shared" si="2"/>
        <v>0</v>
      </c>
      <c r="BB7" s="306">
        <f t="shared" si="2"/>
        <v>6144</v>
      </c>
      <c r="BC7" s="306">
        <f t="shared" si="2"/>
        <v>470</v>
      </c>
      <c r="BD7" s="306">
        <f t="shared" si="2"/>
        <v>59</v>
      </c>
      <c r="BE7" s="310" t="s">
        <v>740</v>
      </c>
      <c r="BF7" s="310" t="s">
        <v>740</v>
      </c>
      <c r="BG7" s="310" t="s">
        <v>740</v>
      </c>
      <c r="BH7" s="310" t="s">
        <v>740</v>
      </c>
      <c r="BI7" s="310" t="s">
        <v>740</v>
      </c>
      <c r="BJ7" s="310" t="s">
        <v>740</v>
      </c>
      <c r="BK7" s="310" t="s">
        <v>740</v>
      </c>
      <c r="BL7" s="310" t="s">
        <v>740</v>
      </c>
      <c r="BM7" s="310" t="s">
        <v>740</v>
      </c>
      <c r="BN7" s="306">
        <f>SUM(BN$8:BN$207)</f>
        <v>8685</v>
      </c>
      <c r="BO7" s="306">
        <f>SUM(BP7:CI7)</f>
        <v>5260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5260</v>
      </c>
      <c r="CA7" s="306">
        <f t="shared" si="3"/>
        <v>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10" t="s">
        <v>740</v>
      </c>
      <c r="CI7" s="306">
        <f>SUM(CI$8:CI$207)</f>
        <v>0</v>
      </c>
      <c r="CJ7" s="306">
        <f>SUM(CK7:DD7)</f>
        <v>672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672</v>
      </c>
      <c r="CW7" s="310" t="s">
        <v>740</v>
      </c>
      <c r="CX7" s="310" t="s">
        <v>740</v>
      </c>
      <c r="CY7" s="310" t="s">
        <v>740</v>
      </c>
      <c r="CZ7" s="310" t="s">
        <v>740</v>
      </c>
      <c r="DA7" s="310" t="s">
        <v>740</v>
      </c>
      <c r="DB7" s="310" t="s">
        <v>740</v>
      </c>
      <c r="DC7" s="310" t="s">
        <v>740</v>
      </c>
      <c r="DD7" s="306">
        <f>SUM(DD$8:DD$207)</f>
        <v>0</v>
      </c>
      <c r="DE7" s="306">
        <f>SUM(DF7:DY7)</f>
        <v>267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740</v>
      </c>
      <c r="DS7" s="310" t="s">
        <v>740</v>
      </c>
      <c r="DT7" s="306">
        <f>SUM(DT$8:DT$207)</f>
        <v>267</v>
      </c>
      <c r="DU7" s="310" t="s">
        <v>740</v>
      </c>
      <c r="DV7" s="310" t="s">
        <v>740</v>
      </c>
      <c r="DW7" s="310" t="s">
        <v>740</v>
      </c>
      <c r="DX7" s="310" t="s">
        <v>740</v>
      </c>
      <c r="DY7" s="306">
        <f>SUM(DY$8:DY$207)</f>
        <v>0</v>
      </c>
      <c r="DZ7" s="306">
        <f>SUM(EA7:ET7)</f>
        <v>61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740</v>
      </c>
      <c r="EL7" s="310" t="s">
        <v>740</v>
      </c>
      <c r="EM7" s="310" t="s">
        <v>740</v>
      </c>
      <c r="EN7" s="306">
        <f>SUM(EN$8:EN$207)</f>
        <v>61</v>
      </c>
      <c r="EO7" s="306">
        <f>SUM(EO$8:EO$207)</f>
        <v>0</v>
      </c>
      <c r="EP7" s="310" t="s">
        <v>740</v>
      </c>
      <c r="EQ7" s="310" t="s">
        <v>740</v>
      </c>
      <c r="ER7" s="310" t="s">
        <v>740</v>
      </c>
      <c r="ES7" s="306">
        <f>SUM(ES$8:ES$207)</f>
        <v>0</v>
      </c>
      <c r="ET7" s="306">
        <f>SUM(ET$8:ET$207)</f>
        <v>0</v>
      </c>
      <c r="EU7" s="306">
        <f>SUM(EV7:FO7)</f>
        <v>118135</v>
      </c>
      <c r="EV7" s="306">
        <f t="shared" ref="EV7:FG7" si="7">SUM(EV$8:EV$207)</f>
        <v>22112</v>
      </c>
      <c r="EW7" s="306">
        <f t="shared" si="7"/>
        <v>115</v>
      </c>
      <c r="EX7" s="306">
        <f t="shared" si="7"/>
        <v>1534</v>
      </c>
      <c r="EY7" s="306">
        <f t="shared" si="7"/>
        <v>21072</v>
      </c>
      <c r="EZ7" s="306">
        <f t="shared" si="7"/>
        <v>27047</v>
      </c>
      <c r="FA7" s="306">
        <f t="shared" si="7"/>
        <v>12221</v>
      </c>
      <c r="FB7" s="306">
        <f t="shared" si="7"/>
        <v>2</v>
      </c>
      <c r="FC7" s="306">
        <f t="shared" si="7"/>
        <v>19307</v>
      </c>
      <c r="FD7" s="306">
        <f t="shared" si="7"/>
        <v>245</v>
      </c>
      <c r="FE7" s="306">
        <f t="shared" si="7"/>
        <v>2666</v>
      </c>
      <c r="FF7" s="306">
        <f t="shared" si="7"/>
        <v>1384</v>
      </c>
      <c r="FG7" s="306">
        <f t="shared" si="7"/>
        <v>0</v>
      </c>
      <c r="FH7" s="310" t="s">
        <v>740</v>
      </c>
      <c r="FI7" s="310" t="s">
        <v>740</v>
      </c>
      <c r="FJ7" s="310" t="s">
        <v>740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10</v>
      </c>
      <c r="FO7" s="306">
        <f>SUM(FO$8:FO$207)</f>
        <v>10420</v>
      </c>
    </row>
    <row r="8" spans="1:171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SUM(Y8,AT8,BO8,CJ8,DE8,DZ8,EU8)</f>
        <v>25993</v>
      </c>
      <c r="E8" s="292">
        <f>SUM(Z8,AU8,BP8,CK8,DF8,EA8,EV8)</f>
        <v>4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5152</v>
      </c>
      <c r="I8" s="292">
        <f>SUM(AD8,AY8,BT8,CO8,DJ8,EE8,EZ8)</f>
        <v>6299</v>
      </c>
      <c r="J8" s="292">
        <f>SUM(AE8,AZ8,BU8,CP8,DK8,EF8,FA8)</f>
        <v>3126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17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11395</v>
      </c>
      <c r="Y8" s="292">
        <f>SUM(Z8:AS8)</f>
        <v>2453</v>
      </c>
      <c r="Z8" s="292">
        <v>0</v>
      </c>
      <c r="AA8" s="292">
        <v>0</v>
      </c>
      <c r="AB8" s="292">
        <v>0</v>
      </c>
      <c r="AC8" s="292">
        <v>448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870</v>
      </c>
      <c r="AK8" s="295" t="s">
        <v>870</v>
      </c>
      <c r="AL8" s="292">
        <v>0</v>
      </c>
      <c r="AM8" s="295" t="s">
        <v>870</v>
      </c>
      <c r="AN8" s="295" t="s">
        <v>870</v>
      </c>
      <c r="AO8" s="292">
        <v>0</v>
      </c>
      <c r="AP8" s="295" t="s">
        <v>870</v>
      </c>
      <c r="AQ8" s="292">
        <v>0</v>
      </c>
      <c r="AR8" s="295" t="s">
        <v>870</v>
      </c>
      <c r="AS8" s="292">
        <v>2005</v>
      </c>
      <c r="AT8" s="292">
        <f>SUM(AU8:BN8)</f>
        <v>5536</v>
      </c>
      <c r="AU8" s="292">
        <v>4</v>
      </c>
      <c r="AV8" s="292">
        <v>0</v>
      </c>
      <c r="AW8" s="292">
        <v>0</v>
      </c>
      <c r="AX8" s="292">
        <v>2138</v>
      </c>
      <c r="AY8" s="292">
        <v>0</v>
      </c>
      <c r="AZ8" s="292">
        <v>0</v>
      </c>
      <c r="BA8" s="292">
        <v>0</v>
      </c>
      <c r="BB8" s="292">
        <v>0</v>
      </c>
      <c r="BC8" s="292">
        <v>17</v>
      </c>
      <c r="BD8" s="292">
        <v>0</v>
      </c>
      <c r="BE8" s="295" t="s">
        <v>870</v>
      </c>
      <c r="BF8" s="295" t="s">
        <v>870</v>
      </c>
      <c r="BG8" s="295" t="s">
        <v>870</v>
      </c>
      <c r="BH8" s="295" t="s">
        <v>870</v>
      </c>
      <c r="BI8" s="295" t="s">
        <v>870</v>
      </c>
      <c r="BJ8" s="295" t="s">
        <v>870</v>
      </c>
      <c r="BK8" s="295" t="s">
        <v>870</v>
      </c>
      <c r="BL8" s="295" t="s">
        <v>870</v>
      </c>
      <c r="BM8" s="295" t="s">
        <v>870</v>
      </c>
      <c r="BN8" s="292">
        <v>3377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5" t="s">
        <v>870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870</v>
      </c>
      <c r="CX8" s="295" t="s">
        <v>870</v>
      </c>
      <c r="CY8" s="295" t="s">
        <v>870</v>
      </c>
      <c r="CZ8" s="295" t="s">
        <v>870</v>
      </c>
      <c r="DA8" s="295" t="s">
        <v>870</v>
      </c>
      <c r="DB8" s="295" t="s">
        <v>870</v>
      </c>
      <c r="DC8" s="295" t="s">
        <v>870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870</v>
      </c>
      <c r="DS8" s="295" t="s">
        <v>870</v>
      </c>
      <c r="DT8" s="292">
        <v>0</v>
      </c>
      <c r="DU8" s="295" t="s">
        <v>870</v>
      </c>
      <c r="DV8" s="295" t="s">
        <v>870</v>
      </c>
      <c r="DW8" s="295" t="s">
        <v>870</v>
      </c>
      <c r="DX8" s="295" t="s">
        <v>870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870</v>
      </c>
      <c r="EL8" s="295" t="s">
        <v>870</v>
      </c>
      <c r="EM8" s="295" t="s">
        <v>870</v>
      </c>
      <c r="EN8" s="292">
        <v>0</v>
      </c>
      <c r="EO8" s="292">
        <v>0</v>
      </c>
      <c r="EP8" s="295" t="s">
        <v>870</v>
      </c>
      <c r="EQ8" s="295" t="s">
        <v>870</v>
      </c>
      <c r="ER8" s="295" t="s">
        <v>870</v>
      </c>
      <c r="ES8" s="292">
        <v>0</v>
      </c>
      <c r="ET8" s="292">
        <v>0</v>
      </c>
      <c r="EU8" s="292">
        <f>SUM(EV8:FO8)</f>
        <v>18004</v>
      </c>
      <c r="EV8" s="292">
        <v>0</v>
      </c>
      <c r="EW8" s="292">
        <v>0</v>
      </c>
      <c r="EX8" s="292">
        <v>0</v>
      </c>
      <c r="EY8" s="292">
        <v>2566</v>
      </c>
      <c r="EZ8" s="292">
        <v>6299</v>
      </c>
      <c r="FA8" s="292">
        <v>3126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870</v>
      </c>
      <c r="FI8" s="295" t="s">
        <v>870</v>
      </c>
      <c r="FJ8" s="295" t="s">
        <v>870</v>
      </c>
      <c r="FK8" s="292">
        <v>0</v>
      </c>
      <c r="FL8" s="292">
        <v>0</v>
      </c>
      <c r="FM8" s="292">
        <v>0</v>
      </c>
      <c r="FN8" s="292">
        <v>0</v>
      </c>
      <c r="FO8" s="292">
        <v>6013</v>
      </c>
    </row>
    <row r="9" spans="1:171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SUM(Y9,AT9,BO9,CJ9,DE9,DZ9,EU9)</f>
        <v>1305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549</v>
      </c>
      <c r="I9" s="292">
        <f>SUM(AD9,AY9,BT9,CO9,DJ9,EE9,EZ9)</f>
        <v>392</v>
      </c>
      <c r="J9" s="292">
        <f>SUM(AE9,AZ9,BU9,CP9,DK9,EF9,FA9)</f>
        <v>135</v>
      </c>
      <c r="K9" s="292">
        <f>SUM(AF9,BA9,BV9,CQ9,DL9,EG9,FB9)</f>
        <v>0</v>
      </c>
      <c r="L9" s="292">
        <f>SUM(AG9,BB9,BW9,CR9,DM9,EH9,FC9)</f>
        <v>229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870</v>
      </c>
      <c r="AK9" s="295" t="s">
        <v>870</v>
      </c>
      <c r="AL9" s="292">
        <v>0</v>
      </c>
      <c r="AM9" s="295" t="s">
        <v>870</v>
      </c>
      <c r="AN9" s="295" t="s">
        <v>870</v>
      </c>
      <c r="AO9" s="292">
        <v>0</v>
      </c>
      <c r="AP9" s="295" t="s">
        <v>870</v>
      </c>
      <c r="AQ9" s="292">
        <v>0</v>
      </c>
      <c r="AR9" s="295" t="s">
        <v>870</v>
      </c>
      <c r="AS9" s="292">
        <v>0</v>
      </c>
      <c r="AT9" s="292">
        <f>SUM(AU9:BN9)</f>
        <v>406</v>
      </c>
      <c r="AU9" s="292">
        <v>0</v>
      </c>
      <c r="AV9" s="292">
        <v>0</v>
      </c>
      <c r="AW9" s="292">
        <v>0</v>
      </c>
      <c r="AX9" s="292">
        <v>406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870</v>
      </c>
      <c r="BF9" s="295" t="s">
        <v>870</v>
      </c>
      <c r="BG9" s="295" t="s">
        <v>870</v>
      </c>
      <c r="BH9" s="295" t="s">
        <v>870</v>
      </c>
      <c r="BI9" s="295" t="s">
        <v>870</v>
      </c>
      <c r="BJ9" s="295" t="s">
        <v>870</v>
      </c>
      <c r="BK9" s="295" t="s">
        <v>870</v>
      </c>
      <c r="BL9" s="295" t="s">
        <v>870</v>
      </c>
      <c r="BM9" s="295" t="s">
        <v>870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5" t="s">
        <v>870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870</v>
      </c>
      <c r="CX9" s="295" t="s">
        <v>870</v>
      </c>
      <c r="CY9" s="295" t="s">
        <v>870</v>
      </c>
      <c r="CZ9" s="295" t="s">
        <v>870</v>
      </c>
      <c r="DA9" s="295" t="s">
        <v>870</v>
      </c>
      <c r="DB9" s="295" t="s">
        <v>870</v>
      </c>
      <c r="DC9" s="295" t="s">
        <v>870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870</v>
      </c>
      <c r="DS9" s="295" t="s">
        <v>870</v>
      </c>
      <c r="DT9" s="292">
        <v>0</v>
      </c>
      <c r="DU9" s="295" t="s">
        <v>870</v>
      </c>
      <c r="DV9" s="295" t="s">
        <v>870</v>
      </c>
      <c r="DW9" s="295" t="s">
        <v>870</v>
      </c>
      <c r="DX9" s="295" t="s">
        <v>870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870</v>
      </c>
      <c r="EL9" s="295" t="s">
        <v>870</v>
      </c>
      <c r="EM9" s="295" t="s">
        <v>870</v>
      </c>
      <c r="EN9" s="292">
        <v>0</v>
      </c>
      <c r="EO9" s="292">
        <v>0</v>
      </c>
      <c r="EP9" s="295" t="s">
        <v>870</v>
      </c>
      <c r="EQ9" s="295" t="s">
        <v>870</v>
      </c>
      <c r="ER9" s="295" t="s">
        <v>870</v>
      </c>
      <c r="ES9" s="292">
        <v>0</v>
      </c>
      <c r="ET9" s="292">
        <v>0</v>
      </c>
      <c r="EU9" s="292">
        <f>SUM(EV9:FO9)</f>
        <v>899</v>
      </c>
      <c r="EV9" s="292">
        <v>0</v>
      </c>
      <c r="EW9" s="292">
        <v>0</v>
      </c>
      <c r="EX9" s="292">
        <v>0</v>
      </c>
      <c r="EY9" s="292">
        <v>143</v>
      </c>
      <c r="EZ9" s="292">
        <v>392</v>
      </c>
      <c r="FA9" s="292">
        <v>135</v>
      </c>
      <c r="FB9" s="292">
        <v>0</v>
      </c>
      <c r="FC9" s="292">
        <v>229</v>
      </c>
      <c r="FD9" s="292">
        <v>0</v>
      </c>
      <c r="FE9" s="292">
        <v>0</v>
      </c>
      <c r="FF9" s="292">
        <v>0</v>
      </c>
      <c r="FG9" s="292">
        <v>0</v>
      </c>
      <c r="FH9" s="295" t="s">
        <v>870</v>
      </c>
      <c r="FI9" s="295" t="s">
        <v>870</v>
      </c>
      <c r="FJ9" s="295" t="s">
        <v>870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SUM(Y10,AT10,BO10,CJ10,DE10,DZ10,EU10)</f>
        <v>12870</v>
      </c>
      <c r="E10" s="292">
        <f>SUM(Z10,AU10,BP10,CK10,DF10,EA10,EV10)</f>
        <v>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2707</v>
      </c>
      <c r="I10" s="292">
        <f>SUM(AD10,AY10,BT10,CO10,DJ10,EE10,EZ10)</f>
        <v>2182</v>
      </c>
      <c r="J10" s="292">
        <f>SUM(AE10,AZ10,BU10,CP10,DK10,EF10,FA10)</f>
        <v>1049</v>
      </c>
      <c r="K10" s="292">
        <f>SUM(AF10,BA10,BV10,CQ10,DL10,EG10,FB10)</f>
        <v>0</v>
      </c>
      <c r="L10" s="292">
        <f>SUM(AG10,BB10,BW10,CR10,DM10,EH10,FC10)</f>
        <v>3548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3379</v>
      </c>
      <c r="Y10" s="292">
        <f>SUM(Z10:AS10)</f>
        <v>2936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870</v>
      </c>
      <c r="AK10" s="295" t="s">
        <v>870</v>
      </c>
      <c r="AL10" s="292">
        <v>0</v>
      </c>
      <c r="AM10" s="295" t="s">
        <v>870</v>
      </c>
      <c r="AN10" s="295" t="s">
        <v>870</v>
      </c>
      <c r="AO10" s="292">
        <v>0</v>
      </c>
      <c r="AP10" s="295" t="s">
        <v>870</v>
      </c>
      <c r="AQ10" s="292">
        <v>0</v>
      </c>
      <c r="AR10" s="295" t="s">
        <v>870</v>
      </c>
      <c r="AS10" s="292">
        <v>2936</v>
      </c>
      <c r="AT10" s="292">
        <f>SUM(AU10:BN10)</f>
        <v>1398</v>
      </c>
      <c r="AU10" s="292">
        <v>0</v>
      </c>
      <c r="AV10" s="292">
        <v>0</v>
      </c>
      <c r="AW10" s="292">
        <v>0</v>
      </c>
      <c r="AX10" s="292">
        <v>1398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870</v>
      </c>
      <c r="BF10" s="295" t="s">
        <v>870</v>
      </c>
      <c r="BG10" s="295" t="s">
        <v>870</v>
      </c>
      <c r="BH10" s="295" t="s">
        <v>870</v>
      </c>
      <c r="BI10" s="295" t="s">
        <v>870</v>
      </c>
      <c r="BJ10" s="295" t="s">
        <v>870</v>
      </c>
      <c r="BK10" s="295" t="s">
        <v>870</v>
      </c>
      <c r="BL10" s="295" t="s">
        <v>870</v>
      </c>
      <c r="BM10" s="295" t="s">
        <v>870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5" t="s">
        <v>870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870</v>
      </c>
      <c r="CX10" s="295" t="s">
        <v>870</v>
      </c>
      <c r="CY10" s="295" t="s">
        <v>870</v>
      </c>
      <c r="CZ10" s="295" t="s">
        <v>870</v>
      </c>
      <c r="DA10" s="295" t="s">
        <v>870</v>
      </c>
      <c r="DB10" s="295" t="s">
        <v>870</v>
      </c>
      <c r="DC10" s="295" t="s">
        <v>870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870</v>
      </c>
      <c r="DS10" s="295" t="s">
        <v>870</v>
      </c>
      <c r="DT10" s="292">
        <v>0</v>
      </c>
      <c r="DU10" s="295" t="s">
        <v>870</v>
      </c>
      <c r="DV10" s="295" t="s">
        <v>870</v>
      </c>
      <c r="DW10" s="295" t="s">
        <v>870</v>
      </c>
      <c r="DX10" s="295" t="s">
        <v>870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870</v>
      </c>
      <c r="EL10" s="295" t="s">
        <v>870</v>
      </c>
      <c r="EM10" s="295" t="s">
        <v>870</v>
      </c>
      <c r="EN10" s="292">
        <v>0</v>
      </c>
      <c r="EO10" s="292">
        <v>0</v>
      </c>
      <c r="EP10" s="295" t="s">
        <v>870</v>
      </c>
      <c r="EQ10" s="295" t="s">
        <v>870</v>
      </c>
      <c r="ER10" s="295" t="s">
        <v>870</v>
      </c>
      <c r="ES10" s="292">
        <v>0</v>
      </c>
      <c r="ET10" s="292">
        <v>0</v>
      </c>
      <c r="EU10" s="292">
        <f>SUM(EV10:FO10)</f>
        <v>8536</v>
      </c>
      <c r="EV10" s="292">
        <v>5</v>
      </c>
      <c r="EW10" s="292">
        <v>0</v>
      </c>
      <c r="EX10" s="292">
        <v>0</v>
      </c>
      <c r="EY10" s="292">
        <v>1309</v>
      </c>
      <c r="EZ10" s="292">
        <v>2182</v>
      </c>
      <c r="FA10" s="292">
        <v>1049</v>
      </c>
      <c r="FB10" s="292">
        <v>0</v>
      </c>
      <c r="FC10" s="292">
        <v>3548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870</v>
      </c>
      <c r="FI10" s="295" t="s">
        <v>870</v>
      </c>
      <c r="FJ10" s="295" t="s">
        <v>870</v>
      </c>
      <c r="FK10" s="292">
        <v>0</v>
      </c>
      <c r="FL10" s="292">
        <v>0</v>
      </c>
      <c r="FM10" s="292">
        <v>0</v>
      </c>
      <c r="FN10" s="292">
        <v>0</v>
      </c>
      <c r="FO10" s="292">
        <v>443</v>
      </c>
    </row>
    <row r="11" spans="1:171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SUM(Y11,AT11,BO11,CJ11,DE11,DZ11,EU11)</f>
        <v>26776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4889</v>
      </c>
      <c r="I11" s="292">
        <f>SUM(AD11,AY11,BT11,CO11,DJ11,EE11,EZ11)</f>
        <v>4778</v>
      </c>
      <c r="J11" s="292">
        <f>SUM(AE11,AZ11,BU11,CP11,DK11,EF11,FA11)</f>
        <v>1601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304</v>
      </c>
      <c r="P11" s="292">
        <f>SUM(AK11,BF11,CA11,CV11,DQ11,EL11,FG11)</f>
        <v>639</v>
      </c>
      <c r="Q11" s="292">
        <f>SUM(AL11,BG11,CB11,CW11,DR11,EM11,FH11)</f>
        <v>7719</v>
      </c>
      <c r="R11" s="292">
        <f>SUM(AM11,BH11,CC11,CX11,DS11,EN11,FI11)</f>
        <v>0</v>
      </c>
      <c r="S11" s="292">
        <f>SUM(AN11,BI11,CD11,CY11,DT11,EO11,FJ11)</f>
        <v>267</v>
      </c>
      <c r="T11" s="292">
        <f>SUM(AO11,BJ11,CE11,CZ11,DU11,EP11,FK11)</f>
        <v>2694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3885</v>
      </c>
      <c r="Y11" s="292">
        <f>SUM(Z11:AS11)</f>
        <v>11227</v>
      </c>
      <c r="Z11" s="292">
        <v>0</v>
      </c>
      <c r="AA11" s="292">
        <v>0</v>
      </c>
      <c r="AB11" s="292">
        <v>0</v>
      </c>
      <c r="AC11" s="292">
        <v>314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870</v>
      </c>
      <c r="AK11" s="295" t="s">
        <v>870</v>
      </c>
      <c r="AL11" s="292">
        <v>7719</v>
      </c>
      <c r="AM11" s="295" t="s">
        <v>870</v>
      </c>
      <c r="AN11" s="295" t="s">
        <v>870</v>
      </c>
      <c r="AO11" s="292">
        <v>2694</v>
      </c>
      <c r="AP11" s="295" t="s">
        <v>870</v>
      </c>
      <c r="AQ11" s="292">
        <v>0</v>
      </c>
      <c r="AR11" s="295" t="s">
        <v>870</v>
      </c>
      <c r="AS11" s="292">
        <v>500</v>
      </c>
      <c r="AT11" s="292">
        <f>SUM(AU11:BN11)</f>
        <v>5815</v>
      </c>
      <c r="AU11" s="292">
        <v>0</v>
      </c>
      <c r="AV11" s="292">
        <v>0</v>
      </c>
      <c r="AW11" s="292">
        <v>0</v>
      </c>
      <c r="AX11" s="292">
        <v>2415</v>
      </c>
      <c r="AY11" s="292">
        <v>15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870</v>
      </c>
      <c r="BF11" s="295" t="s">
        <v>870</v>
      </c>
      <c r="BG11" s="295" t="s">
        <v>870</v>
      </c>
      <c r="BH11" s="295" t="s">
        <v>870</v>
      </c>
      <c r="BI11" s="295" t="s">
        <v>870</v>
      </c>
      <c r="BJ11" s="295" t="s">
        <v>870</v>
      </c>
      <c r="BK11" s="295" t="s">
        <v>870</v>
      </c>
      <c r="BL11" s="295" t="s">
        <v>870</v>
      </c>
      <c r="BM11" s="295" t="s">
        <v>870</v>
      </c>
      <c r="BN11" s="292">
        <v>3385</v>
      </c>
      <c r="BO11" s="292">
        <f>SUM(BP11:CI11)</f>
        <v>304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304</v>
      </c>
      <c r="CA11" s="292">
        <v>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5" t="s">
        <v>870</v>
      </c>
      <c r="CI11" s="292">
        <v>0</v>
      </c>
      <c r="CJ11" s="292">
        <f>SUM(CK11:DD11)</f>
        <v>639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639</v>
      </c>
      <c r="CW11" s="295" t="s">
        <v>870</v>
      </c>
      <c r="CX11" s="295" t="s">
        <v>870</v>
      </c>
      <c r="CY11" s="295" t="s">
        <v>870</v>
      </c>
      <c r="CZ11" s="295" t="s">
        <v>870</v>
      </c>
      <c r="DA11" s="295" t="s">
        <v>870</v>
      </c>
      <c r="DB11" s="295" t="s">
        <v>870</v>
      </c>
      <c r="DC11" s="295" t="s">
        <v>870</v>
      </c>
      <c r="DD11" s="292">
        <v>0</v>
      </c>
      <c r="DE11" s="292">
        <f>SUM(DF11:DY11)</f>
        <v>267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870</v>
      </c>
      <c r="DS11" s="295" t="s">
        <v>870</v>
      </c>
      <c r="DT11" s="292">
        <v>267</v>
      </c>
      <c r="DU11" s="295" t="s">
        <v>870</v>
      </c>
      <c r="DV11" s="295" t="s">
        <v>870</v>
      </c>
      <c r="DW11" s="295" t="s">
        <v>870</v>
      </c>
      <c r="DX11" s="295" t="s">
        <v>870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870</v>
      </c>
      <c r="EL11" s="295" t="s">
        <v>870</v>
      </c>
      <c r="EM11" s="295" t="s">
        <v>870</v>
      </c>
      <c r="EN11" s="292">
        <v>0</v>
      </c>
      <c r="EO11" s="292">
        <v>0</v>
      </c>
      <c r="EP11" s="295" t="s">
        <v>870</v>
      </c>
      <c r="EQ11" s="295" t="s">
        <v>870</v>
      </c>
      <c r="ER11" s="295" t="s">
        <v>870</v>
      </c>
      <c r="ES11" s="292">
        <v>0</v>
      </c>
      <c r="ET11" s="292">
        <v>0</v>
      </c>
      <c r="EU11" s="292">
        <f>SUM(EV11:FO11)</f>
        <v>8524</v>
      </c>
      <c r="EV11" s="292">
        <v>0</v>
      </c>
      <c r="EW11" s="292">
        <v>0</v>
      </c>
      <c r="EX11" s="292">
        <v>0</v>
      </c>
      <c r="EY11" s="292">
        <v>2160</v>
      </c>
      <c r="EZ11" s="292">
        <v>4763</v>
      </c>
      <c r="FA11" s="292">
        <v>1601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870</v>
      </c>
      <c r="FI11" s="295" t="s">
        <v>870</v>
      </c>
      <c r="FJ11" s="295" t="s">
        <v>870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SUM(Y12,AT12,BO12,CJ12,DE12,DZ12,EU12)</f>
        <v>1653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396</v>
      </c>
      <c r="I12" s="292">
        <f>SUM(AD12,AY12,BT12,CO12,DJ12,EE12,EZ12)</f>
        <v>347</v>
      </c>
      <c r="J12" s="292">
        <f>SUM(AE12,AZ12,BU12,CP12,DK12,EF12,FA12)</f>
        <v>183</v>
      </c>
      <c r="K12" s="292">
        <f>SUM(AF12,BA12,BV12,CQ12,DL12,EG12,FB12)</f>
        <v>0</v>
      </c>
      <c r="L12" s="292">
        <f>SUM(AG12,BB12,BW12,CR12,DM12,EH12,FC12)</f>
        <v>241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486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486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870</v>
      </c>
      <c r="AK12" s="295" t="s">
        <v>870</v>
      </c>
      <c r="AL12" s="292">
        <v>486</v>
      </c>
      <c r="AM12" s="295" t="s">
        <v>870</v>
      </c>
      <c r="AN12" s="295" t="s">
        <v>870</v>
      </c>
      <c r="AO12" s="292">
        <v>0</v>
      </c>
      <c r="AP12" s="295" t="s">
        <v>870</v>
      </c>
      <c r="AQ12" s="292">
        <v>0</v>
      </c>
      <c r="AR12" s="295" t="s">
        <v>870</v>
      </c>
      <c r="AS12" s="292">
        <v>0</v>
      </c>
      <c r="AT12" s="292">
        <f>SUM(AU12:BN12)</f>
        <v>396</v>
      </c>
      <c r="AU12" s="292">
        <v>0</v>
      </c>
      <c r="AV12" s="292">
        <v>0</v>
      </c>
      <c r="AW12" s="292">
        <v>0</v>
      </c>
      <c r="AX12" s="292">
        <v>396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870</v>
      </c>
      <c r="BF12" s="295" t="s">
        <v>870</v>
      </c>
      <c r="BG12" s="295" t="s">
        <v>870</v>
      </c>
      <c r="BH12" s="295" t="s">
        <v>870</v>
      </c>
      <c r="BI12" s="295" t="s">
        <v>870</v>
      </c>
      <c r="BJ12" s="295" t="s">
        <v>870</v>
      </c>
      <c r="BK12" s="295" t="s">
        <v>870</v>
      </c>
      <c r="BL12" s="295" t="s">
        <v>870</v>
      </c>
      <c r="BM12" s="295" t="s">
        <v>870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5" t="s">
        <v>870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870</v>
      </c>
      <c r="CX12" s="295" t="s">
        <v>870</v>
      </c>
      <c r="CY12" s="295" t="s">
        <v>870</v>
      </c>
      <c r="CZ12" s="295" t="s">
        <v>870</v>
      </c>
      <c r="DA12" s="295" t="s">
        <v>870</v>
      </c>
      <c r="DB12" s="295" t="s">
        <v>870</v>
      </c>
      <c r="DC12" s="295" t="s">
        <v>870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870</v>
      </c>
      <c r="DS12" s="295" t="s">
        <v>870</v>
      </c>
      <c r="DT12" s="292">
        <v>0</v>
      </c>
      <c r="DU12" s="295" t="s">
        <v>870</v>
      </c>
      <c r="DV12" s="295" t="s">
        <v>870</v>
      </c>
      <c r="DW12" s="295" t="s">
        <v>870</v>
      </c>
      <c r="DX12" s="295" t="s">
        <v>870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870</v>
      </c>
      <c r="EL12" s="295" t="s">
        <v>870</v>
      </c>
      <c r="EM12" s="295" t="s">
        <v>870</v>
      </c>
      <c r="EN12" s="292">
        <v>0</v>
      </c>
      <c r="EO12" s="292">
        <v>0</v>
      </c>
      <c r="EP12" s="295" t="s">
        <v>870</v>
      </c>
      <c r="EQ12" s="295" t="s">
        <v>870</v>
      </c>
      <c r="ER12" s="295" t="s">
        <v>870</v>
      </c>
      <c r="ES12" s="292">
        <v>0</v>
      </c>
      <c r="ET12" s="292">
        <v>0</v>
      </c>
      <c r="EU12" s="292">
        <f>SUM(EV12:FO12)</f>
        <v>771</v>
      </c>
      <c r="EV12" s="292">
        <v>0</v>
      </c>
      <c r="EW12" s="292">
        <v>0</v>
      </c>
      <c r="EX12" s="292">
        <v>0</v>
      </c>
      <c r="EY12" s="292">
        <v>0</v>
      </c>
      <c r="EZ12" s="292">
        <v>347</v>
      </c>
      <c r="FA12" s="292">
        <v>183</v>
      </c>
      <c r="FB12" s="292">
        <v>0</v>
      </c>
      <c r="FC12" s="292">
        <v>241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870</v>
      </c>
      <c r="FI12" s="295" t="s">
        <v>870</v>
      </c>
      <c r="FJ12" s="295" t="s">
        <v>870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SUM(Y13,AT13,BO13,CJ13,DE13,DZ13,EU13)</f>
        <v>9894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2406</v>
      </c>
      <c r="I13" s="292">
        <f>SUM(AD13,AY13,BT13,CO13,DJ13,EE13,EZ13)</f>
        <v>728</v>
      </c>
      <c r="J13" s="292">
        <f>SUM(AE13,AZ13,BU13,CP13,DK13,EF13,FA13)</f>
        <v>646</v>
      </c>
      <c r="K13" s="292">
        <f>SUM(AF13,BA13,BV13,CQ13,DL13,EG13,FB13)</f>
        <v>0</v>
      </c>
      <c r="L13" s="292">
        <f>SUM(AG13,BB13,BW13,CR13,DM13,EH13,FC13)</f>
        <v>591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5513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10</v>
      </c>
      <c r="Y13" s="292">
        <f>SUM(Z13:AS13)</f>
        <v>6762</v>
      </c>
      <c r="Z13" s="292">
        <v>0</v>
      </c>
      <c r="AA13" s="292">
        <v>0</v>
      </c>
      <c r="AB13" s="292">
        <v>0</v>
      </c>
      <c r="AC13" s="292">
        <v>1249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870</v>
      </c>
      <c r="AK13" s="295" t="s">
        <v>870</v>
      </c>
      <c r="AL13" s="292">
        <v>5513</v>
      </c>
      <c r="AM13" s="295" t="s">
        <v>870</v>
      </c>
      <c r="AN13" s="295" t="s">
        <v>870</v>
      </c>
      <c r="AO13" s="292">
        <v>0</v>
      </c>
      <c r="AP13" s="295" t="s">
        <v>870</v>
      </c>
      <c r="AQ13" s="292">
        <v>0</v>
      </c>
      <c r="AR13" s="295" t="s">
        <v>870</v>
      </c>
      <c r="AS13" s="292">
        <v>0</v>
      </c>
      <c r="AT13" s="292">
        <f>SUM(AU13:BN13)</f>
        <v>660</v>
      </c>
      <c r="AU13" s="292">
        <v>0</v>
      </c>
      <c r="AV13" s="292">
        <v>0</v>
      </c>
      <c r="AW13" s="292">
        <v>0</v>
      </c>
      <c r="AX13" s="292">
        <v>650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870</v>
      </c>
      <c r="BF13" s="295" t="s">
        <v>870</v>
      </c>
      <c r="BG13" s="295" t="s">
        <v>870</v>
      </c>
      <c r="BH13" s="295" t="s">
        <v>870</v>
      </c>
      <c r="BI13" s="295" t="s">
        <v>870</v>
      </c>
      <c r="BJ13" s="295" t="s">
        <v>870</v>
      </c>
      <c r="BK13" s="295" t="s">
        <v>870</v>
      </c>
      <c r="BL13" s="295" t="s">
        <v>870</v>
      </c>
      <c r="BM13" s="295" t="s">
        <v>870</v>
      </c>
      <c r="BN13" s="292">
        <v>10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5" t="s">
        <v>870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870</v>
      </c>
      <c r="CX13" s="295" t="s">
        <v>870</v>
      </c>
      <c r="CY13" s="295" t="s">
        <v>870</v>
      </c>
      <c r="CZ13" s="295" t="s">
        <v>870</v>
      </c>
      <c r="DA13" s="295" t="s">
        <v>870</v>
      </c>
      <c r="DB13" s="295" t="s">
        <v>870</v>
      </c>
      <c r="DC13" s="295" t="s">
        <v>870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870</v>
      </c>
      <c r="DS13" s="295" t="s">
        <v>870</v>
      </c>
      <c r="DT13" s="292">
        <v>0</v>
      </c>
      <c r="DU13" s="295" t="s">
        <v>870</v>
      </c>
      <c r="DV13" s="295" t="s">
        <v>870</v>
      </c>
      <c r="DW13" s="295" t="s">
        <v>870</v>
      </c>
      <c r="DX13" s="295" t="s">
        <v>870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870</v>
      </c>
      <c r="EL13" s="295" t="s">
        <v>870</v>
      </c>
      <c r="EM13" s="295" t="s">
        <v>870</v>
      </c>
      <c r="EN13" s="292">
        <v>0</v>
      </c>
      <c r="EO13" s="292">
        <v>0</v>
      </c>
      <c r="EP13" s="295" t="s">
        <v>870</v>
      </c>
      <c r="EQ13" s="295" t="s">
        <v>870</v>
      </c>
      <c r="ER13" s="295" t="s">
        <v>870</v>
      </c>
      <c r="ES13" s="292">
        <v>0</v>
      </c>
      <c r="ET13" s="292">
        <v>0</v>
      </c>
      <c r="EU13" s="292">
        <f>SUM(EV13:FO13)</f>
        <v>2472</v>
      </c>
      <c r="EV13" s="292">
        <v>0</v>
      </c>
      <c r="EW13" s="292">
        <v>0</v>
      </c>
      <c r="EX13" s="292">
        <v>0</v>
      </c>
      <c r="EY13" s="292">
        <v>507</v>
      </c>
      <c r="EZ13" s="292">
        <v>728</v>
      </c>
      <c r="FA13" s="292">
        <v>646</v>
      </c>
      <c r="FB13" s="292">
        <v>0</v>
      </c>
      <c r="FC13" s="292">
        <v>591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870</v>
      </c>
      <c r="FI13" s="295" t="s">
        <v>870</v>
      </c>
      <c r="FJ13" s="295" t="s">
        <v>870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SUM(Y14,AT14,BO14,CJ14,DE14,DZ14,EU14)</f>
        <v>8869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2473</v>
      </c>
      <c r="I14" s="292">
        <f>SUM(AD14,AY14,BT14,CO14,DJ14,EE14,EZ14)</f>
        <v>991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4995</v>
      </c>
      <c r="M14" s="292">
        <f>SUM(AH14,BC14,BX14,CS14,DN14,EI14,FD14)</f>
        <v>282</v>
      </c>
      <c r="N14" s="292">
        <f>SUM(AI14,BD14,BY14,CT14,DO14,EJ14,FE14)</f>
        <v>9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119</v>
      </c>
      <c r="Y14" s="292">
        <f>SUM(Z14:AS14)</f>
        <v>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9</v>
      </c>
      <c r="AJ14" s="295" t="s">
        <v>870</v>
      </c>
      <c r="AK14" s="295" t="s">
        <v>870</v>
      </c>
      <c r="AL14" s="292">
        <v>0</v>
      </c>
      <c r="AM14" s="295" t="s">
        <v>870</v>
      </c>
      <c r="AN14" s="295" t="s">
        <v>870</v>
      </c>
      <c r="AO14" s="292">
        <v>0</v>
      </c>
      <c r="AP14" s="295" t="s">
        <v>870</v>
      </c>
      <c r="AQ14" s="292">
        <v>0</v>
      </c>
      <c r="AR14" s="295" t="s">
        <v>870</v>
      </c>
      <c r="AS14" s="292">
        <v>0</v>
      </c>
      <c r="AT14" s="292">
        <f>SUM(AU14:BN14)</f>
        <v>5277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4995</v>
      </c>
      <c r="BC14" s="292">
        <v>282</v>
      </c>
      <c r="BD14" s="292">
        <v>0</v>
      </c>
      <c r="BE14" s="295" t="s">
        <v>870</v>
      </c>
      <c r="BF14" s="295" t="s">
        <v>870</v>
      </c>
      <c r="BG14" s="295" t="s">
        <v>870</v>
      </c>
      <c r="BH14" s="295" t="s">
        <v>870</v>
      </c>
      <c r="BI14" s="295" t="s">
        <v>870</v>
      </c>
      <c r="BJ14" s="295" t="s">
        <v>870</v>
      </c>
      <c r="BK14" s="295" t="s">
        <v>870</v>
      </c>
      <c r="BL14" s="295" t="s">
        <v>870</v>
      </c>
      <c r="BM14" s="295" t="s">
        <v>870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5" t="s">
        <v>870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870</v>
      </c>
      <c r="CX14" s="295" t="s">
        <v>870</v>
      </c>
      <c r="CY14" s="295" t="s">
        <v>870</v>
      </c>
      <c r="CZ14" s="295" t="s">
        <v>870</v>
      </c>
      <c r="DA14" s="295" t="s">
        <v>870</v>
      </c>
      <c r="DB14" s="295" t="s">
        <v>870</v>
      </c>
      <c r="DC14" s="295" t="s">
        <v>870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870</v>
      </c>
      <c r="DS14" s="295" t="s">
        <v>870</v>
      </c>
      <c r="DT14" s="292">
        <v>0</v>
      </c>
      <c r="DU14" s="295" t="s">
        <v>870</v>
      </c>
      <c r="DV14" s="295" t="s">
        <v>870</v>
      </c>
      <c r="DW14" s="295" t="s">
        <v>870</v>
      </c>
      <c r="DX14" s="295" t="s">
        <v>870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870</v>
      </c>
      <c r="EL14" s="295" t="s">
        <v>870</v>
      </c>
      <c r="EM14" s="295" t="s">
        <v>870</v>
      </c>
      <c r="EN14" s="292">
        <v>0</v>
      </c>
      <c r="EO14" s="292">
        <v>0</v>
      </c>
      <c r="EP14" s="295" t="s">
        <v>870</v>
      </c>
      <c r="EQ14" s="295" t="s">
        <v>870</v>
      </c>
      <c r="ER14" s="295" t="s">
        <v>870</v>
      </c>
      <c r="ES14" s="292">
        <v>0</v>
      </c>
      <c r="ET14" s="292">
        <v>0</v>
      </c>
      <c r="EU14" s="292">
        <f>SUM(EV14:FO14)</f>
        <v>3583</v>
      </c>
      <c r="EV14" s="292">
        <v>0</v>
      </c>
      <c r="EW14" s="292">
        <v>0</v>
      </c>
      <c r="EX14" s="292">
        <v>0</v>
      </c>
      <c r="EY14" s="292">
        <v>2473</v>
      </c>
      <c r="EZ14" s="292">
        <v>991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870</v>
      </c>
      <c r="FI14" s="295" t="s">
        <v>870</v>
      </c>
      <c r="FJ14" s="295" t="s">
        <v>870</v>
      </c>
      <c r="FK14" s="292">
        <v>0</v>
      </c>
      <c r="FL14" s="292">
        <v>0</v>
      </c>
      <c r="FM14" s="292">
        <v>0</v>
      </c>
      <c r="FN14" s="292">
        <v>0</v>
      </c>
      <c r="FO14" s="292">
        <v>119</v>
      </c>
    </row>
    <row r="15" spans="1:171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SUM(Y15,AT15,BO15,CJ15,DE15,DZ15,EU15)</f>
        <v>6954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245</v>
      </c>
      <c r="I15" s="292">
        <f>SUM(AD15,AY15,BT15,CO15,DJ15,EE15,EZ15)</f>
        <v>28</v>
      </c>
      <c r="J15" s="292">
        <f>SUM(AE15,AZ15,BU15,CP15,DK15,EF15,FA15)</f>
        <v>7</v>
      </c>
      <c r="K15" s="292">
        <f>SUM(AF15,BA15,BV15,CQ15,DL15,EG15,FB15)</f>
        <v>0</v>
      </c>
      <c r="L15" s="292">
        <f>SUM(AG15,BB15,BW15,CR15,DM15,EH15,FC15)</f>
        <v>1818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4771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85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870</v>
      </c>
      <c r="AK15" s="295" t="s">
        <v>870</v>
      </c>
      <c r="AL15" s="292">
        <v>0</v>
      </c>
      <c r="AM15" s="295" t="s">
        <v>870</v>
      </c>
      <c r="AN15" s="295" t="s">
        <v>870</v>
      </c>
      <c r="AO15" s="292">
        <v>0</v>
      </c>
      <c r="AP15" s="295" t="s">
        <v>870</v>
      </c>
      <c r="AQ15" s="292">
        <v>0</v>
      </c>
      <c r="AR15" s="295" t="s">
        <v>870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870</v>
      </c>
      <c r="BF15" s="295" t="s">
        <v>870</v>
      </c>
      <c r="BG15" s="295" t="s">
        <v>870</v>
      </c>
      <c r="BH15" s="295" t="s">
        <v>870</v>
      </c>
      <c r="BI15" s="295" t="s">
        <v>870</v>
      </c>
      <c r="BJ15" s="295" t="s">
        <v>870</v>
      </c>
      <c r="BK15" s="295" t="s">
        <v>870</v>
      </c>
      <c r="BL15" s="295" t="s">
        <v>870</v>
      </c>
      <c r="BM15" s="295" t="s">
        <v>870</v>
      </c>
      <c r="BN15" s="292">
        <v>0</v>
      </c>
      <c r="BO15" s="292">
        <f>SUM(BP15:CI15)</f>
        <v>4771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4771</v>
      </c>
      <c r="CA15" s="292">
        <v>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5" t="s">
        <v>870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870</v>
      </c>
      <c r="CX15" s="295" t="s">
        <v>870</v>
      </c>
      <c r="CY15" s="295" t="s">
        <v>870</v>
      </c>
      <c r="CZ15" s="295" t="s">
        <v>870</v>
      </c>
      <c r="DA15" s="295" t="s">
        <v>870</v>
      </c>
      <c r="DB15" s="295" t="s">
        <v>870</v>
      </c>
      <c r="DC15" s="295" t="s">
        <v>870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870</v>
      </c>
      <c r="DS15" s="295" t="s">
        <v>870</v>
      </c>
      <c r="DT15" s="292">
        <v>0</v>
      </c>
      <c r="DU15" s="295" t="s">
        <v>870</v>
      </c>
      <c r="DV15" s="295" t="s">
        <v>870</v>
      </c>
      <c r="DW15" s="295" t="s">
        <v>870</v>
      </c>
      <c r="DX15" s="295" t="s">
        <v>870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870</v>
      </c>
      <c r="EL15" s="295" t="s">
        <v>870</v>
      </c>
      <c r="EM15" s="295" t="s">
        <v>870</v>
      </c>
      <c r="EN15" s="292">
        <v>0</v>
      </c>
      <c r="EO15" s="292">
        <v>0</v>
      </c>
      <c r="EP15" s="295" t="s">
        <v>870</v>
      </c>
      <c r="EQ15" s="295" t="s">
        <v>870</v>
      </c>
      <c r="ER15" s="295" t="s">
        <v>870</v>
      </c>
      <c r="ES15" s="292">
        <v>0</v>
      </c>
      <c r="ET15" s="292">
        <v>0</v>
      </c>
      <c r="EU15" s="292">
        <f>SUM(EV15:FO15)</f>
        <v>2183</v>
      </c>
      <c r="EV15" s="292">
        <v>0</v>
      </c>
      <c r="EW15" s="292">
        <v>0</v>
      </c>
      <c r="EX15" s="292">
        <v>0</v>
      </c>
      <c r="EY15" s="292">
        <v>245</v>
      </c>
      <c r="EZ15" s="292">
        <v>28</v>
      </c>
      <c r="FA15" s="292">
        <v>7</v>
      </c>
      <c r="FB15" s="292">
        <v>0</v>
      </c>
      <c r="FC15" s="292">
        <v>1818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870</v>
      </c>
      <c r="FI15" s="295" t="s">
        <v>870</v>
      </c>
      <c r="FJ15" s="295" t="s">
        <v>870</v>
      </c>
      <c r="FK15" s="292">
        <v>0</v>
      </c>
      <c r="FL15" s="292">
        <v>0</v>
      </c>
      <c r="FM15" s="292">
        <v>0</v>
      </c>
      <c r="FN15" s="292">
        <v>0</v>
      </c>
      <c r="FO15" s="292">
        <v>85</v>
      </c>
    </row>
    <row r="16" spans="1:171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SUM(Y16,AT16,BO16,CJ16,DE16,DZ16,EU16)</f>
        <v>2775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844</v>
      </c>
      <c r="I16" s="292">
        <f>SUM(AD16,AY16,BT16,CO16,DJ16,EE16,EZ16)</f>
        <v>503</v>
      </c>
      <c r="J16" s="292">
        <f>SUM(AE16,AZ16,BU16,CP16,DK16,EF16,FA16)</f>
        <v>217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1198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13</v>
      </c>
      <c r="Y16" s="292">
        <f>SUM(Z16:AS16)</f>
        <v>1198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870</v>
      </c>
      <c r="AK16" s="295" t="s">
        <v>870</v>
      </c>
      <c r="AL16" s="292">
        <v>1198</v>
      </c>
      <c r="AM16" s="295" t="s">
        <v>870</v>
      </c>
      <c r="AN16" s="295" t="s">
        <v>870</v>
      </c>
      <c r="AO16" s="292">
        <v>0</v>
      </c>
      <c r="AP16" s="295" t="s">
        <v>870</v>
      </c>
      <c r="AQ16" s="292">
        <v>0</v>
      </c>
      <c r="AR16" s="295" t="s">
        <v>870</v>
      </c>
      <c r="AS16" s="292">
        <v>0</v>
      </c>
      <c r="AT16" s="292">
        <f>SUM(AU16:BN16)</f>
        <v>1577</v>
      </c>
      <c r="AU16" s="292">
        <v>0</v>
      </c>
      <c r="AV16" s="292">
        <v>0</v>
      </c>
      <c r="AW16" s="292">
        <v>0</v>
      </c>
      <c r="AX16" s="292">
        <v>844</v>
      </c>
      <c r="AY16" s="292">
        <v>503</v>
      </c>
      <c r="AZ16" s="292">
        <v>217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870</v>
      </c>
      <c r="BF16" s="295" t="s">
        <v>870</v>
      </c>
      <c r="BG16" s="295" t="s">
        <v>870</v>
      </c>
      <c r="BH16" s="295" t="s">
        <v>870</v>
      </c>
      <c r="BI16" s="295" t="s">
        <v>870</v>
      </c>
      <c r="BJ16" s="295" t="s">
        <v>870</v>
      </c>
      <c r="BK16" s="295" t="s">
        <v>870</v>
      </c>
      <c r="BL16" s="295" t="s">
        <v>870</v>
      </c>
      <c r="BM16" s="295" t="s">
        <v>870</v>
      </c>
      <c r="BN16" s="292">
        <v>13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5" t="s">
        <v>870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870</v>
      </c>
      <c r="CX16" s="295" t="s">
        <v>870</v>
      </c>
      <c r="CY16" s="295" t="s">
        <v>870</v>
      </c>
      <c r="CZ16" s="295" t="s">
        <v>870</v>
      </c>
      <c r="DA16" s="295" t="s">
        <v>870</v>
      </c>
      <c r="DB16" s="295" t="s">
        <v>870</v>
      </c>
      <c r="DC16" s="295" t="s">
        <v>870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870</v>
      </c>
      <c r="DS16" s="295" t="s">
        <v>870</v>
      </c>
      <c r="DT16" s="292">
        <v>0</v>
      </c>
      <c r="DU16" s="295" t="s">
        <v>870</v>
      </c>
      <c r="DV16" s="295" t="s">
        <v>870</v>
      </c>
      <c r="DW16" s="295" t="s">
        <v>870</v>
      </c>
      <c r="DX16" s="295" t="s">
        <v>870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870</v>
      </c>
      <c r="EL16" s="295" t="s">
        <v>870</v>
      </c>
      <c r="EM16" s="295" t="s">
        <v>870</v>
      </c>
      <c r="EN16" s="292">
        <v>0</v>
      </c>
      <c r="EO16" s="292">
        <v>0</v>
      </c>
      <c r="EP16" s="295" t="s">
        <v>870</v>
      </c>
      <c r="EQ16" s="295" t="s">
        <v>870</v>
      </c>
      <c r="ER16" s="295" t="s">
        <v>870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870</v>
      </c>
      <c r="FI16" s="295" t="s">
        <v>870</v>
      </c>
      <c r="FJ16" s="295" t="s">
        <v>870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SUM(Y17,AT17,BO17,CJ17,DE17,DZ17,EU17)</f>
        <v>6527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968</v>
      </c>
      <c r="I17" s="292">
        <f>SUM(AD17,AY17,BT17,CO17,DJ17,EE17,EZ17)</f>
        <v>1026</v>
      </c>
      <c r="J17" s="292">
        <f>SUM(AE17,AZ17,BU17,CP17,DK17,EF17,FA17)</f>
        <v>334</v>
      </c>
      <c r="K17" s="292">
        <f>SUM(AF17,BA17,BV17,CQ17,DL17,EG17,FB17)</f>
        <v>0</v>
      </c>
      <c r="L17" s="292">
        <f>SUM(AG17,BB17,BW17,CR17,DM17,EH17,FC17)</f>
        <v>436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1234</v>
      </c>
      <c r="P17" s="292">
        <f>SUM(AK17,BF17,CA17,CV17,DQ17,EL17,FG17)</f>
        <v>0</v>
      </c>
      <c r="Q17" s="292">
        <f>SUM(AL17,BG17,CB17,CW17,DR17,EM17,FH17)</f>
        <v>2231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3</v>
      </c>
      <c r="X17" s="292">
        <f>SUM(AS17,BN17,CI17,DD17,DY17,ET17,FO17)</f>
        <v>295</v>
      </c>
      <c r="Y17" s="292">
        <f>SUM(Z17:AS17)</f>
        <v>2258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870</v>
      </c>
      <c r="AK17" s="295" t="s">
        <v>870</v>
      </c>
      <c r="AL17" s="292">
        <v>2231</v>
      </c>
      <c r="AM17" s="295" t="s">
        <v>870</v>
      </c>
      <c r="AN17" s="295" t="s">
        <v>870</v>
      </c>
      <c r="AO17" s="292">
        <v>0</v>
      </c>
      <c r="AP17" s="295" t="s">
        <v>870</v>
      </c>
      <c r="AQ17" s="292">
        <v>0</v>
      </c>
      <c r="AR17" s="295" t="s">
        <v>870</v>
      </c>
      <c r="AS17" s="292">
        <v>27</v>
      </c>
      <c r="AT17" s="292">
        <f>SUM(AU17:BN17)</f>
        <v>1057</v>
      </c>
      <c r="AU17" s="292">
        <v>0</v>
      </c>
      <c r="AV17" s="292">
        <v>0</v>
      </c>
      <c r="AW17" s="292">
        <v>0</v>
      </c>
      <c r="AX17" s="292">
        <v>532</v>
      </c>
      <c r="AY17" s="292">
        <v>525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870</v>
      </c>
      <c r="BF17" s="295" t="s">
        <v>870</v>
      </c>
      <c r="BG17" s="295" t="s">
        <v>870</v>
      </c>
      <c r="BH17" s="295" t="s">
        <v>870</v>
      </c>
      <c r="BI17" s="295" t="s">
        <v>870</v>
      </c>
      <c r="BJ17" s="295" t="s">
        <v>870</v>
      </c>
      <c r="BK17" s="295" t="s">
        <v>870</v>
      </c>
      <c r="BL17" s="295" t="s">
        <v>870</v>
      </c>
      <c r="BM17" s="295" t="s">
        <v>870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5" t="s">
        <v>870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870</v>
      </c>
      <c r="CX17" s="295" t="s">
        <v>870</v>
      </c>
      <c r="CY17" s="295" t="s">
        <v>870</v>
      </c>
      <c r="CZ17" s="295" t="s">
        <v>870</v>
      </c>
      <c r="DA17" s="295" t="s">
        <v>870</v>
      </c>
      <c r="DB17" s="295" t="s">
        <v>870</v>
      </c>
      <c r="DC17" s="295" t="s">
        <v>870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870</v>
      </c>
      <c r="DS17" s="295" t="s">
        <v>870</v>
      </c>
      <c r="DT17" s="292">
        <v>0</v>
      </c>
      <c r="DU17" s="295" t="s">
        <v>870</v>
      </c>
      <c r="DV17" s="295" t="s">
        <v>870</v>
      </c>
      <c r="DW17" s="295" t="s">
        <v>870</v>
      </c>
      <c r="DX17" s="295" t="s">
        <v>870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870</v>
      </c>
      <c r="EL17" s="295" t="s">
        <v>870</v>
      </c>
      <c r="EM17" s="295" t="s">
        <v>870</v>
      </c>
      <c r="EN17" s="292">
        <v>0</v>
      </c>
      <c r="EO17" s="292">
        <v>0</v>
      </c>
      <c r="EP17" s="295" t="s">
        <v>870</v>
      </c>
      <c r="EQ17" s="295" t="s">
        <v>870</v>
      </c>
      <c r="ER17" s="295" t="s">
        <v>870</v>
      </c>
      <c r="ES17" s="292">
        <v>0</v>
      </c>
      <c r="ET17" s="292">
        <v>0</v>
      </c>
      <c r="EU17" s="292">
        <f>SUM(EV17:FO17)</f>
        <v>3212</v>
      </c>
      <c r="EV17" s="292">
        <v>0</v>
      </c>
      <c r="EW17" s="292">
        <v>0</v>
      </c>
      <c r="EX17" s="292">
        <v>0</v>
      </c>
      <c r="EY17" s="292">
        <v>436</v>
      </c>
      <c r="EZ17" s="292">
        <v>501</v>
      </c>
      <c r="FA17" s="292">
        <v>334</v>
      </c>
      <c r="FB17" s="292">
        <v>0</v>
      </c>
      <c r="FC17" s="292">
        <v>436</v>
      </c>
      <c r="FD17" s="292">
        <v>0</v>
      </c>
      <c r="FE17" s="292">
        <v>0</v>
      </c>
      <c r="FF17" s="292">
        <v>1234</v>
      </c>
      <c r="FG17" s="292">
        <v>0</v>
      </c>
      <c r="FH17" s="295" t="s">
        <v>870</v>
      </c>
      <c r="FI17" s="295" t="s">
        <v>870</v>
      </c>
      <c r="FJ17" s="295" t="s">
        <v>870</v>
      </c>
      <c r="FK17" s="292">
        <v>0</v>
      </c>
      <c r="FL17" s="292">
        <v>0</v>
      </c>
      <c r="FM17" s="292">
        <v>0</v>
      </c>
      <c r="FN17" s="292">
        <v>3</v>
      </c>
      <c r="FO17" s="292">
        <v>268</v>
      </c>
    </row>
    <row r="18" spans="1:171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SUM(Y18,AT18,BO18,CJ18,DE18,DZ18,EU18)</f>
        <v>6139</v>
      </c>
      <c r="E18" s="292">
        <f>SUM(Z18,AU18,BP18,CK18,DF18,EA18,EV18)</f>
        <v>40</v>
      </c>
      <c r="F18" s="292">
        <f>SUM(AA18,AV18,BQ18,CL18,DG18,EB18,EW18)</f>
        <v>0</v>
      </c>
      <c r="G18" s="292">
        <f>SUM(AB18,AW18,BR18,CM18,DH18,EC18,EX18)</f>
        <v>364</v>
      </c>
      <c r="H18" s="292">
        <f>SUM(AC18,AX18,BS18,CN18,DI18,ED18,EY18)</f>
        <v>1213</v>
      </c>
      <c r="I18" s="292">
        <f>SUM(AD18,AY18,BT18,CO18,DJ18,EE18,EZ18)</f>
        <v>1071</v>
      </c>
      <c r="J18" s="292">
        <f>SUM(AE18,AZ18,BU18,CP18,DK18,EF18,FA18)</f>
        <v>102</v>
      </c>
      <c r="K18" s="292">
        <f>SUM(AF18,BA18,BV18,CQ18,DL18,EG18,FB18)</f>
        <v>0</v>
      </c>
      <c r="L18" s="292">
        <f>SUM(AG18,BB18,BW18,CR18,DM18,EH18,FC18)</f>
        <v>765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2443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141</v>
      </c>
      <c r="Y18" s="292">
        <f>SUM(Z18:AS18)</f>
        <v>2443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870</v>
      </c>
      <c r="AK18" s="295" t="s">
        <v>870</v>
      </c>
      <c r="AL18" s="292">
        <v>2443</v>
      </c>
      <c r="AM18" s="295" t="s">
        <v>870</v>
      </c>
      <c r="AN18" s="295" t="s">
        <v>870</v>
      </c>
      <c r="AO18" s="292">
        <v>0</v>
      </c>
      <c r="AP18" s="295" t="s">
        <v>870</v>
      </c>
      <c r="AQ18" s="292">
        <v>0</v>
      </c>
      <c r="AR18" s="295" t="s">
        <v>870</v>
      </c>
      <c r="AS18" s="292">
        <v>0</v>
      </c>
      <c r="AT18" s="292">
        <f>SUM(AU18:BN18)</f>
        <v>2425</v>
      </c>
      <c r="AU18" s="292">
        <v>0</v>
      </c>
      <c r="AV18" s="292">
        <v>0</v>
      </c>
      <c r="AW18" s="292">
        <v>0</v>
      </c>
      <c r="AX18" s="292">
        <v>1213</v>
      </c>
      <c r="AY18" s="292">
        <v>1071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870</v>
      </c>
      <c r="BF18" s="295" t="s">
        <v>870</v>
      </c>
      <c r="BG18" s="295" t="s">
        <v>870</v>
      </c>
      <c r="BH18" s="295" t="s">
        <v>870</v>
      </c>
      <c r="BI18" s="295" t="s">
        <v>870</v>
      </c>
      <c r="BJ18" s="295" t="s">
        <v>870</v>
      </c>
      <c r="BK18" s="295" t="s">
        <v>870</v>
      </c>
      <c r="BL18" s="295" t="s">
        <v>870</v>
      </c>
      <c r="BM18" s="295" t="s">
        <v>870</v>
      </c>
      <c r="BN18" s="292">
        <v>141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5" t="s">
        <v>870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870</v>
      </c>
      <c r="CX18" s="295" t="s">
        <v>870</v>
      </c>
      <c r="CY18" s="295" t="s">
        <v>870</v>
      </c>
      <c r="CZ18" s="295" t="s">
        <v>870</v>
      </c>
      <c r="DA18" s="295" t="s">
        <v>870</v>
      </c>
      <c r="DB18" s="295" t="s">
        <v>870</v>
      </c>
      <c r="DC18" s="295" t="s">
        <v>870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870</v>
      </c>
      <c r="DS18" s="295" t="s">
        <v>870</v>
      </c>
      <c r="DT18" s="292">
        <v>0</v>
      </c>
      <c r="DU18" s="295" t="s">
        <v>870</v>
      </c>
      <c r="DV18" s="295" t="s">
        <v>870</v>
      </c>
      <c r="DW18" s="295" t="s">
        <v>870</v>
      </c>
      <c r="DX18" s="295" t="s">
        <v>870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870</v>
      </c>
      <c r="EL18" s="295" t="s">
        <v>870</v>
      </c>
      <c r="EM18" s="295" t="s">
        <v>870</v>
      </c>
      <c r="EN18" s="292">
        <v>0</v>
      </c>
      <c r="EO18" s="292">
        <v>0</v>
      </c>
      <c r="EP18" s="295" t="s">
        <v>870</v>
      </c>
      <c r="EQ18" s="295" t="s">
        <v>870</v>
      </c>
      <c r="ER18" s="295" t="s">
        <v>870</v>
      </c>
      <c r="ES18" s="292">
        <v>0</v>
      </c>
      <c r="ET18" s="292">
        <v>0</v>
      </c>
      <c r="EU18" s="292">
        <f>SUM(EV18:FO18)</f>
        <v>1271</v>
      </c>
      <c r="EV18" s="292">
        <v>40</v>
      </c>
      <c r="EW18" s="292">
        <v>0</v>
      </c>
      <c r="EX18" s="292">
        <v>364</v>
      </c>
      <c r="EY18" s="292">
        <v>0</v>
      </c>
      <c r="EZ18" s="292">
        <v>0</v>
      </c>
      <c r="FA18" s="292">
        <v>102</v>
      </c>
      <c r="FB18" s="292">
        <v>0</v>
      </c>
      <c r="FC18" s="292">
        <v>765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870</v>
      </c>
      <c r="FI18" s="295" t="s">
        <v>870</v>
      </c>
      <c r="FJ18" s="295" t="s">
        <v>870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SUM(Y19,AT19,BO19,CJ19,DE19,DZ19,EU19)</f>
        <v>2895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1</v>
      </c>
      <c r="H19" s="292">
        <f>SUM(AC19,AX19,BS19,CN19,DI19,ED19,EY19)</f>
        <v>316</v>
      </c>
      <c r="I19" s="292">
        <f>SUM(AD19,AY19,BT19,CO19,DJ19,EE19,EZ19)</f>
        <v>227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2331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20</v>
      </c>
      <c r="Y19" s="292">
        <f>SUM(Z19:AS19)</f>
        <v>2364</v>
      </c>
      <c r="Z19" s="292">
        <v>0</v>
      </c>
      <c r="AA19" s="292">
        <v>0</v>
      </c>
      <c r="AB19" s="292">
        <v>0</v>
      </c>
      <c r="AC19" s="292">
        <v>33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870</v>
      </c>
      <c r="AK19" s="295" t="s">
        <v>870</v>
      </c>
      <c r="AL19" s="292">
        <v>2331</v>
      </c>
      <c r="AM19" s="295" t="s">
        <v>870</v>
      </c>
      <c r="AN19" s="295" t="s">
        <v>870</v>
      </c>
      <c r="AO19" s="292">
        <v>0</v>
      </c>
      <c r="AP19" s="295" t="s">
        <v>870</v>
      </c>
      <c r="AQ19" s="292">
        <v>0</v>
      </c>
      <c r="AR19" s="295" t="s">
        <v>870</v>
      </c>
      <c r="AS19" s="292">
        <v>0</v>
      </c>
      <c r="AT19" s="292">
        <f>SUM(AU19:BN19)</f>
        <v>284</v>
      </c>
      <c r="AU19" s="292">
        <v>0</v>
      </c>
      <c r="AV19" s="292">
        <v>0</v>
      </c>
      <c r="AW19" s="292">
        <v>1</v>
      </c>
      <c r="AX19" s="292">
        <v>283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870</v>
      </c>
      <c r="BF19" s="295" t="s">
        <v>870</v>
      </c>
      <c r="BG19" s="295" t="s">
        <v>870</v>
      </c>
      <c r="BH19" s="295" t="s">
        <v>870</v>
      </c>
      <c r="BI19" s="295" t="s">
        <v>870</v>
      </c>
      <c r="BJ19" s="295" t="s">
        <v>870</v>
      </c>
      <c r="BK19" s="295" t="s">
        <v>870</v>
      </c>
      <c r="BL19" s="295" t="s">
        <v>870</v>
      </c>
      <c r="BM19" s="295" t="s">
        <v>870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5" t="s">
        <v>870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870</v>
      </c>
      <c r="CX19" s="295" t="s">
        <v>870</v>
      </c>
      <c r="CY19" s="295" t="s">
        <v>870</v>
      </c>
      <c r="CZ19" s="295" t="s">
        <v>870</v>
      </c>
      <c r="DA19" s="295" t="s">
        <v>870</v>
      </c>
      <c r="DB19" s="295" t="s">
        <v>870</v>
      </c>
      <c r="DC19" s="295" t="s">
        <v>870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870</v>
      </c>
      <c r="DS19" s="295" t="s">
        <v>870</v>
      </c>
      <c r="DT19" s="292">
        <v>0</v>
      </c>
      <c r="DU19" s="295" t="s">
        <v>870</v>
      </c>
      <c r="DV19" s="295" t="s">
        <v>870</v>
      </c>
      <c r="DW19" s="295" t="s">
        <v>870</v>
      </c>
      <c r="DX19" s="295" t="s">
        <v>870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870</v>
      </c>
      <c r="EL19" s="295" t="s">
        <v>870</v>
      </c>
      <c r="EM19" s="295" t="s">
        <v>870</v>
      </c>
      <c r="EN19" s="292">
        <v>0</v>
      </c>
      <c r="EO19" s="292">
        <v>0</v>
      </c>
      <c r="EP19" s="295" t="s">
        <v>870</v>
      </c>
      <c r="EQ19" s="295" t="s">
        <v>870</v>
      </c>
      <c r="ER19" s="295" t="s">
        <v>870</v>
      </c>
      <c r="ES19" s="292">
        <v>0</v>
      </c>
      <c r="ET19" s="292">
        <v>0</v>
      </c>
      <c r="EU19" s="292">
        <f>SUM(EV19:FO19)</f>
        <v>247</v>
      </c>
      <c r="EV19" s="292">
        <v>0</v>
      </c>
      <c r="EW19" s="292">
        <v>0</v>
      </c>
      <c r="EX19" s="292">
        <v>0</v>
      </c>
      <c r="EY19" s="292">
        <v>0</v>
      </c>
      <c r="EZ19" s="292">
        <v>227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870</v>
      </c>
      <c r="FI19" s="295" t="s">
        <v>870</v>
      </c>
      <c r="FJ19" s="295" t="s">
        <v>870</v>
      </c>
      <c r="FK19" s="292">
        <v>0</v>
      </c>
      <c r="FL19" s="292">
        <v>0</v>
      </c>
      <c r="FM19" s="292">
        <v>0</v>
      </c>
      <c r="FN19" s="292">
        <v>0</v>
      </c>
      <c r="FO19" s="292">
        <v>20</v>
      </c>
    </row>
    <row r="20" spans="1:171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SUM(Y20,AT20,BO20,CJ20,DE20,DZ20,EU20)</f>
        <v>2116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645</v>
      </c>
      <c r="I20" s="292">
        <f>SUM(AD20,AY20,BT20,CO20,DJ20,EE20,EZ20)</f>
        <v>368</v>
      </c>
      <c r="J20" s="292">
        <f>SUM(AE20,AZ20,BU20,CP20,DK20,EF20,FA20)</f>
        <v>152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931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20</v>
      </c>
      <c r="Y20" s="292">
        <f>SUM(Z20:AS20)</f>
        <v>931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870</v>
      </c>
      <c r="AK20" s="295" t="s">
        <v>870</v>
      </c>
      <c r="AL20" s="292">
        <v>0</v>
      </c>
      <c r="AM20" s="295" t="s">
        <v>870</v>
      </c>
      <c r="AN20" s="295" t="s">
        <v>870</v>
      </c>
      <c r="AO20" s="292">
        <v>931</v>
      </c>
      <c r="AP20" s="295" t="s">
        <v>870</v>
      </c>
      <c r="AQ20" s="292">
        <v>0</v>
      </c>
      <c r="AR20" s="295" t="s">
        <v>870</v>
      </c>
      <c r="AS20" s="292">
        <v>0</v>
      </c>
      <c r="AT20" s="292">
        <f>SUM(AU20:BN20)</f>
        <v>416</v>
      </c>
      <c r="AU20" s="292">
        <v>0</v>
      </c>
      <c r="AV20" s="292">
        <v>0</v>
      </c>
      <c r="AW20" s="292">
        <v>0</v>
      </c>
      <c r="AX20" s="292">
        <v>396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870</v>
      </c>
      <c r="BF20" s="295" t="s">
        <v>870</v>
      </c>
      <c r="BG20" s="295" t="s">
        <v>870</v>
      </c>
      <c r="BH20" s="295" t="s">
        <v>870</v>
      </c>
      <c r="BI20" s="295" t="s">
        <v>870</v>
      </c>
      <c r="BJ20" s="295" t="s">
        <v>870</v>
      </c>
      <c r="BK20" s="295" t="s">
        <v>870</v>
      </c>
      <c r="BL20" s="295" t="s">
        <v>870</v>
      </c>
      <c r="BM20" s="295" t="s">
        <v>870</v>
      </c>
      <c r="BN20" s="292">
        <v>20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5" t="s">
        <v>870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870</v>
      </c>
      <c r="CX20" s="295" t="s">
        <v>870</v>
      </c>
      <c r="CY20" s="295" t="s">
        <v>870</v>
      </c>
      <c r="CZ20" s="295" t="s">
        <v>870</v>
      </c>
      <c r="DA20" s="295" t="s">
        <v>870</v>
      </c>
      <c r="DB20" s="295" t="s">
        <v>870</v>
      </c>
      <c r="DC20" s="295" t="s">
        <v>870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870</v>
      </c>
      <c r="DS20" s="295" t="s">
        <v>870</v>
      </c>
      <c r="DT20" s="292">
        <v>0</v>
      </c>
      <c r="DU20" s="295" t="s">
        <v>870</v>
      </c>
      <c r="DV20" s="295" t="s">
        <v>870</v>
      </c>
      <c r="DW20" s="295" t="s">
        <v>870</v>
      </c>
      <c r="DX20" s="295" t="s">
        <v>870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870</v>
      </c>
      <c r="EL20" s="295" t="s">
        <v>870</v>
      </c>
      <c r="EM20" s="295" t="s">
        <v>870</v>
      </c>
      <c r="EN20" s="292">
        <v>0</v>
      </c>
      <c r="EO20" s="292">
        <v>0</v>
      </c>
      <c r="EP20" s="295" t="s">
        <v>870</v>
      </c>
      <c r="EQ20" s="295" t="s">
        <v>870</v>
      </c>
      <c r="ER20" s="295" t="s">
        <v>870</v>
      </c>
      <c r="ES20" s="292">
        <v>0</v>
      </c>
      <c r="ET20" s="292">
        <v>0</v>
      </c>
      <c r="EU20" s="292">
        <f>SUM(EV20:FO20)</f>
        <v>769</v>
      </c>
      <c r="EV20" s="292">
        <v>0</v>
      </c>
      <c r="EW20" s="292">
        <v>0</v>
      </c>
      <c r="EX20" s="292">
        <v>0</v>
      </c>
      <c r="EY20" s="292">
        <v>249</v>
      </c>
      <c r="EZ20" s="292">
        <v>368</v>
      </c>
      <c r="FA20" s="292">
        <v>152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870</v>
      </c>
      <c r="FI20" s="295" t="s">
        <v>870</v>
      </c>
      <c r="FJ20" s="295" t="s">
        <v>870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SUM(Y21,AT21,BO21,CJ21,DE21,DZ21,EU21)</f>
        <v>7786</v>
      </c>
      <c r="E21" s="292">
        <f>SUM(Z21,AU21,BP21,CK21,DF21,EA21,EV21)</f>
        <v>49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1713</v>
      </c>
      <c r="I21" s="292">
        <f>SUM(AD21,AY21,BT21,CO21,DJ21,EE21,EZ21)</f>
        <v>356</v>
      </c>
      <c r="J21" s="292">
        <f>SUM(AE21,AZ21,BU21,CP21,DK21,EF21,FA21)</f>
        <v>472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15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5135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46</v>
      </c>
      <c r="Y21" s="292">
        <f>SUM(Z21:AS21)</f>
        <v>5880</v>
      </c>
      <c r="Z21" s="292">
        <v>0</v>
      </c>
      <c r="AA21" s="292">
        <v>0</v>
      </c>
      <c r="AB21" s="292">
        <v>0</v>
      </c>
      <c r="AC21" s="292">
        <v>745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870</v>
      </c>
      <c r="AK21" s="295" t="s">
        <v>870</v>
      </c>
      <c r="AL21" s="292">
        <v>5135</v>
      </c>
      <c r="AM21" s="295" t="s">
        <v>870</v>
      </c>
      <c r="AN21" s="295" t="s">
        <v>870</v>
      </c>
      <c r="AO21" s="292">
        <v>0</v>
      </c>
      <c r="AP21" s="295" t="s">
        <v>870</v>
      </c>
      <c r="AQ21" s="292">
        <v>0</v>
      </c>
      <c r="AR21" s="295" t="s">
        <v>870</v>
      </c>
      <c r="AS21" s="292">
        <v>0</v>
      </c>
      <c r="AT21" s="292">
        <f>SUM(AU21:BN21)</f>
        <v>1906</v>
      </c>
      <c r="AU21" s="292">
        <v>49</v>
      </c>
      <c r="AV21" s="292">
        <v>0</v>
      </c>
      <c r="AW21" s="292">
        <v>0</v>
      </c>
      <c r="AX21" s="292">
        <v>968</v>
      </c>
      <c r="AY21" s="292">
        <v>356</v>
      </c>
      <c r="AZ21" s="292">
        <v>472</v>
      </c>
      <c r="BA21" s="292">
        <v>0</v>
      </c>
      <c r="BB21" s="292">
        <v>0</v>
      </c>
      <c r="BC21" s="292">
        <v>0</v>
      </c>
      <c r="BD21" s="292">
        <v>15</v>
      </c>
      <c r="BE21" s="295" t="s">
        <v>870</v>
      </c>
      <c r="BF21" s="295" t="s">
        <v>870</v>
      </c>
      <c r="BG21" s="295" t="s">
        <v>870</v>
      </c>
      <c r="BH21" s="295" t="s">
        <v>870</v>
      </c>
      <c r="BI21" s="295" t="s">
        <v>870</v>
      </c>
      <c r="BJ21" s="295" t="s">
        <v>870</v>
      </c>
      <c r="BK21" s="295" t="s">
        <v>870</v>
      </c>
      <c r="BL21" s="295" t="s">
        <v>870</v>
      </c>
      <c r="BM21" s="295" t="s">
        <v>870</v>
      </c>
      <c r="BN21" s="292">
        <v>46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5" t="s">
        <v>870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870</v>
      </c>
      <c r="CX21" s="295" t="s">
        <v>870</v>
      </c>
      <c r="CY21" s="295" t="s">
        <v>870</v>
      </c>
      <c r="CZ21" s="295" t="s">
        <v>870</v>
      </c>
      <c r="DA21" s="295" t="s">
        <v>870</v>
      </c>
      <c r="DB21" s="295" t="s">
        <v>870</v>
      </c>
      <c r="DC21" s="295" t="s">
        <v>870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870</v>
      </c>
      <c r="DS21" s="295" t="s">
        <v>870</v>
      </c>
      <c r="DT21" s="292">
        <v>0</v>
      </c>
      <c r="DU21" s="295" t="s">
        <v>870</v>
      </c>
      <c r="DV21" s="295" t="s">
        <v>870</v>
      </c>
      <c r="DW21" s="295" t="s">
        <v>870</v>
      </c>
      <c r="DX21" s="295" t="s">
        <v>870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870</v>
      </c>
      <c r="EL21" s="295" t="s">
        <v>870</v>
      </c>
      <c r="EM21" s="295" t="s">
        <v>870</v>
      </c>
      <c r="EN21" s="292">
        <v>0</v>
      </c>
      <c r="EO21" s="292">
        <v>0</v>
      </c>
      <c r="EP21" s="295" t="s">
        <v>870</v>
      </c>
      <c r="EQ21" s="295" t="s">
        <v>870</v>
      </c>
      <c r="ER21" s="295" t="s">
        <v>870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870</v>
      </c>
      <c r="FI21" s="295" t="s">
        <v>870</v>
      </c>
      <c r="FJ21" s="295" t="s">
        <v>870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SUM(Y22,AT22,BO22,CJ22,DE22,DZ22,EU22)</f>
        <v>25075</v>
      </c>
      <c r="E22" s="292">
        <f>SUM(Z22,AU22,BP22,CK22,DF22,EA22,EV22)</f>
        <v>10388</v>
      </c>
      <c r="F22" s="292">
        <f>SUM(AA22,AV22,BQ22,CL22,DG22,EB22,EW22)</f>
        <v>78</v>
      </c>
      <c r="G22" s="292">
        <f>SUM(AB22,AW22,BR22,CM22,DH22,EC22,EX22)</f>
        <v>0</v>
      </c>
      <c r="H22" s="292">
        <f>SUM(AC22,AX22,BS22,CN22,DI22,ED22,EY22)</f>
        <v>4006</v>
      </c>
      <c r="I22" s="292">
        <f>SUM(AD22,AY22,BT22,CO22,DJ22,EE22,EZ22)</f>
        <v>2509</v>
      </c>
      <c r="J22" s="292">
        <f>SUM(AE22,AZ22,BU22,CP22,DK22,EF22,FA22)</f>
        <v>1144</v>
      </c>
      <c r="K22" s="292">
        <f>SUM(AF22,BA22,BV22,CQ22,DL22,EG22,FB22)</f>
        <v>0</v>
      </c>
      <c r="L22" s="292">
        <f>SUM(AG22,BB22,BW22,CR22,DM22,EH22,FC22)</f>
        <v>4953</v>
      </c>
      <c r="M22" s="292">
        <f>SUM(AH22,BC22,BX22,CS22,DN22,EI22,FD22)</f>
        <v>0</v>
      </c>
      <c r="N22" s="292">
        <f>SUM(AI22,BD22,BY22,CT22,DO22,EJ22,FE22)</f>
        <v>1729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268</v>
      </c>
      <c r="Y22" s="292">
        <f>SUM(Z22:AS22)</f>
        <v>245</v>
      </c>
      <c r="Z22" s="292">
        <v>0</v>
      </c>
      <c r="AA22" s="292">
        <v>0</v>
      </c>
      <c r="AB22" s="292">
        <v>0</v>
      </c>
      <c r="AC22" s="292">
        <v>245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870</v>
      </c>
      <c r="AK22" s="295" t="s">
        <v>870</v>
      </c>
      <c r="AL22" s="292">
        <v>0</v>
      </c>
      <c r="AM22" s="295" t="s">
        <v>870</v>
      </c>
      <c r="AN22" s="295" t="s">
        <v>870</v>
      </c>
      <c r="AO22" s="292">
        <v>0</v>
      </c>
      <c r="AP22" s="295" t="s">
        <v>870</v>
      </c>
      <c r="AQ22" s="292">
        <v>0</v>
      </c>
      <c r="AR22" s="295" t="s">
        <v>870</v>
      </c>
      <c r="AS22" s="292">
        <v>0</v>
      </c>
      <c r="AT22" s="292">
        <f>SUM(AU22:BN22)</f>
        <v>599</v>
      </c>
      <c r="AU22" s="292">
        <v>0</v>
      </c>
      <c r="AV22" s="292">
        <v>0</v>
      </c>
      <c r="AW22" s="292">
        <v>0</v>
      </c>
      <c r="AX22" s="292">
        <v>599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870</v>
      </c>
      <c r="BF22" s="295" t="s">
        <v>870</v>
      </c>
      <c r="BG22" s="295" t="s">
        <v>870</v>
      </c>
      <c r="BH22" s="295" t="s">
        <v>870</v>
      </c>
      <c r="BI22" s="295" t="s">
        <v>870</v>
      </c>
      <c r="BJ22" s="295" t="s">
        <v>870</v>
      </c>
      <c r="BK22" s="295" t="s">
        <v>870</v>
      </c>
      <c r="BL22" s="295" t="s">
        <v>870</v>
      </c>
      <c r="BM22" s="295" t="s">
        <v>870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5" t="s">
        <v>870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870</v>
      </c>
      <c r="CX22" s="295" t="s">
        <v>870</v>
      </c>
      <c r="CY22" s="295" t="s">
        <v>870</v>
      </c>
      <c r="CZ22" s="295" t="s">
        <v>870</v>
      </c>
      <c r="DA22" s="295" t="s">
        <v>870</v>
      </c>
      <c r="DB22" s="295" t="s">
        <v>870</v>
      </c>
      <c r="DC22" s="295" t="s">
        <v>870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870</v>
      </c>
      <c r="DS22" s="295" t="s">
        <v>870</v>
      </c>
      <c r="DT22" s="292">
        <v>0</v>
      </c>
      <c r="DU22" s="295" t="s">
        <v>870</v>
      </c>
      <c r="DV22" s="295" t="s">
        <v>870</v>
      </c>
      <c r="DW22" s="295" t="s">
        <v>870</v>
      </c>
      <c r="DX22" s="295" t="s">
        <v>870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870</v>
      </c>
      <c r="EL22" s="295" t="s">
        <v>870</v>
      </c>
      <c r="EM22" s="295" t="s">
        <v>870</v>
      </c>
      <c r="EN22" s="292">
        <v>0</v>
      </c>
      <c r="EO22" s="292">
        <v>0</v>
      </c>
      <c r="EP22" s="295" t="s">
        <v>870</v>
      </c>
      <c r="EQ22" s="295" t="s">
        <v>870</v>
      </c>
      <c r="ER22" s="295" t="s">
        <v>870</v>
      </c>
      <c r="ES22" s="292">
        <v>0</v>
      </c>
      <c r="ET22" s="292">
        <v>0</v>
      </c>
      <c r="EU22" s="292">
        <f>SUM(EV22:FO22)</f>
        <v>24231</v>
      </c>
      <c r="EV22" s="292">
        <v>10388</v>
      </c>
      <c r="EW22" s="292">
        <v>78</v>
      </c>
      <c r="EX22" s="292">
        <v>0</v>
      </c>
      <c r="EY22" s="292">
        <v>3162</v>
      </c>
      <c r="EZ22" s="292">
        <v>2509</v>
      </c>
      <c r="FA22" s="292">
        <v>1144</v>
      </c>
      <c r="FB22" s="292">
        <v>0</v>
      </c>
      <c r="FC22" s="292">
        <v>4953</v>
      </c>
      <c r="FD22" s="292">
        <v>0</v>
      </c>
      <c r="FE22" s="292">
        <v>1729</v>
      </c>
      <c r="FF22" s="292">
        <v>0</v>
      </c>
      <c r="FG22" s="292">
        <v>0</v>
      </c>
      <c r="FH22" s="295" t="s">
        <v>870</v>
      </c>
      <c r="FI22" s="295" t="s">
        <v>870</v>
      </c>
      <c r="FJ22" s="295" t="s">
        <v>870</v>
      </c>
      <c r="FK22" s="292">
        <v>0</v>
      </c>
      <c r="FL22" s="292">
        <v>0</v>
      </c>
      <c r="FM22" s="292">
        <v>0</v>
      </c>
      <c r="FN22" s="292">
        <v>0</v>
      </c>
      <c r="FO22" s="292">
        <v>268</v>
      </c>
    </row>
    <row r="23" spans="1:171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SUM(Y23,AT23,BO23,CJ23,DE23,DZ23,EU23)</f>
        <v>448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270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178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870</v>
      </c>
      <c r="AK23" s="295" t="s">
        <v>870</v>
      </c>
      <c r="AL23" s="292">
        <v>0</v>
      </c>
      <c r="AM23" s="295" t="s">
        <v>870</v>
      </c>
      <c r="AN23" s="295" t="s">
        <v>870</v>
      </c>
      <c r="AO23" s="292">
        <v>0</v>
      </c>
      <c r="AP23" s="295" t="s">
        <v>870</v>
      </c>
      <c r="AQ23" s="292">
        <v>0</v>
      </c>
      <c r="AR23" s="295" t="s">
        <v>870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870</v>
      </c>
      <c r="BF23" s="295" t="s">
        <v>870</v>
      </c>
      <c r="BG23" s="295" t="s">
        <v>870</v>
      </c>
      <c r="BH23" s="295" t="s">
        <v>870</v>
      </c>
      <c r="BI23" s="295" t="s">
        <v>870</v>
      </c>
      <c r="BJ23" s="295" t="s">
        <v>870</v>
      </c>
      <c r="BK23" s="295" t="s">
        <v>870</v>
      </c>
      <c r="BL23" s="295" t="s">
        <v>870</v>
      </c>
      <c r="BM23" s="295" t="s">
        <v>870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5" t="s">
        <v>870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870</v>
      </c>
      <c r="CX23" s="295" t="s">
        <v>870</v>
      </c>
      <c r="CY23" s="295" t="s">
        <v>870</v>
      </c>
      <c r="CZ23" s="295" t="s">
        <v>870</v>
      </c>
      <c r="DA23" s="295" t="s">
        <v>870</v>
      </c>
      <c r="DB23" s="295" t="s">
        <v>870</v>
      </c>
      <c r="DC23" s="295" t="s">
        <v>870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870</v>
      </c>
      <c r="DS23" s="295" t="s">
        <v>870</v>
      </c>
      <c r="DT23" s="292">
        <v>0</v>
      </c>
      <c r="DU23" s="295" t="s">
        <v>870</v>
      </c>
      <c r="DV23" s="295" t="s">
        <v>870</v>
      </c>
      <c r="DW23" s="295" t="s">
        <v>870</v>
      </c>
      <c r="DX23" s="295" t="s">
        <v>870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870</v>
      </c>
      <c r="EL23" s="295" t="s">
        <v>870</v>
      </c>
      <c r="EM23" s="295" t="s">
        <v>870</v>
      </c>
      <c r="EN23" s="292">
        <v>0</v>
      </c>
      <c r="EO23" s="292">
        <v>0</v>
      </c>
      <c r="EP23" s="295" t="s">
        <v>870</v>
      </c>
      <c r="EQ23" s="295" t="s">
        <v>870</v>
      </c>
      <c r="ER23" s="295" t="s">
        <v>870</v>
      </c>
      <c r="ES23" s="292">
        <v>0</v>
      </c>
      <c r="ET23" s="292">
        <v>0</v>
      </c>
      <c r="EU23" s="292">
        <f>SUM(EV23:FO23)</f>
        <v>448</v>
      </c>
      <c r="EV23" s="292">
        <v>0</v>
      </c>
      <c r="EW23" s="292">
        <v>0</v>
      </c>
      <c r="EX23" s="292">
        <v>0</v>
      </c>
      <c r="EY23" s="292">
        <v>270</v>
      </c>
      <c r="EZ23" s="292">
        <v>0</v>
      </c>
      <c r="FA23" s="292">
        <v>0</v>
      </c>
      <c r="FB23" s="292">
        <v>0</v>
      </c>
      <c r="FC23" s="292">
        <v>178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870</v>
      </c>
      <c r="FI23" s="295" t="s">
        <v>870</v>
      </c>
      <c r="FJ23" s="295" t="s">
        <v>870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SUM(Y24,AT24,BO24,CJ24,DE24,DZ24,EU24)</f>
        <v>9169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2023</v>
      </c>
      <c r="I24" s="292">
        <f>SUM(AD24,AY24,BT24,CO24,DJ24,EE24,EZ24)</f>
        <v>1081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3066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2999</v>
      </c>
      <c r="Y24" s="292">
        <f>SUM(Z24:AS24)</f>
        <v>6292</v>
      </c>
      <c r="Z24" s="292">
        <v>0</v>
      </c>
      <c r="AA24" s="292">
        <v>0</v>
      </c>
      <c r="AB24" s="292">
        <v>0</v>
      </c>
      <c r="AC24" s="292">
        <v>250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870</v>
      </c>
      <c r="AK24" s="295" t="s">
        <v>870</v>
      </c>
      <c r="AL24" s="292">
        <v>3066</v>
      </c>
      <c r="AM24" s="295" t="s">
        <v>870</v>
      </c>
      <c r="AN24" s="295" t="s">
        <v>870</v>
      </c>
      <c r="AO24" s="292">
        <v>0</v>
      </c>
      <c r="AP24" s="295" t="s">
        <v>870</v>
      </c>
      <c r="AQ24" s="292">
        <v>0</v>
      </c>
      <c r="AR24" s="295" t="s">
        <v>870</v>
      </c>
      <c r="AS24" s="292">
        <v>2976</v>
      </c>
      <c r="AT24" s="292">
        <f>SUM(AU24:BN24)</f>
        <v>2877</v>
      </c>
      <c r="AU24" s="292">
        <v>0</v>
      </c>
      <c r="AV24" s="292">
        <v>0</v>
      </c>
      <c r="AW24" s="292">
        <v>0</v>
      </c>
      <c r="AX24" s="292">
        <v>1773</v>
      </c>
      <c r="AY24" s="292">
        <v>1081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870</v>
      </c>
      <c r="BF24" s="295" t="s">
        <v>870</v>
      </c>
      <c r="BG24" s="295" t="s">
        <v>870</v>
      </c>
      <c r="BH24" s="295" t="s">
        <v>870</v>
      </c>
      <c r="BI24" s="295" t="s">
        <v>870</v>
      </c>
      <c r="BJ24" s="295" t="s">
        <v>870</v>
      </c>
      <c r="BK24" s="295" t="s">
        <v>870</v>
      </c>
      <c r="BL24" s="295" t="s">
        <v>870</v>
      </c>
      <c r="BM24" s="295" t="s">
        <v>870</v>
      </c>
      <c r="BN24" s="292">
        <v>23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5" t="s">
        <v>870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870</v>
      </c>
      <c r="CX24" s="295" t="s">
        <v>870</v>
      </c>
      <c r="CY24" s="295" t="s">
        <v>870</v>
      </c>
      <c r="CZ24" s="295" t="s">
        <v>870</v>
      </c>
      <c r="DA24" s="295" t="s">
        <v>870</v>
      </c>
      <c r="DB24" s="295" t="s">
        <v>870</v>
      </c>
      <c r="DC24" s="295" t="s">
        <v>870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870</v>
      </c>
      <c r="DS24" s="295" t="s">
        <v>870</v>
      </c>
      <c r="DT24" s="292">
        <v>0</v>
      </c>
      <c r="DU24" s="295" t="s">
        <v>870</v>
      </c>
      <c r="DV24" s="295" t="s">
        <v>870</v>
      </c>
      <c r="DW24" s="295" t="s">
        <v>870</v>
      </c>
      <c r="DX24" s="295" t="s">
        <v>870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870</v>
      </c>
      <c r="EL24" s="295" t="s">
        <v>870</v>
      </c>
      <c r="EM24" s="295" t="s">
        <v>870</v>
      </c>
      <c r="EN24" s="292">
        <v>0</v>
      </c>
      <c r="EO24" s="292">
        <v>0</v>
      </c>
      <c r="EP24" s="295" t="s">
        <v>870</v>
      </c>
      <c r="EQ24" s="295" t="s">
        <v>870</v>
      </c>
      <c r="ER24" s="295" t="s">
        <v>870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870</v>
      </c>
      <c r="FI24" s="295" t="s">
        <v>870</v>
      </c>
      <c r="FJ24" s="295" t="s">
        <v>870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SUM(Y25,AT25,BO25,CJ25,DE25,DZ25,EU25)</f>
        <v>5577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908</v>
      </c>
      <c r="I25" s="292">
        <f>SUM(AD25,AY25,BT25,CO25,DJ25,EE25,EZ25)</f>
        <v>0</v>
      </c>
      <c r="J25" s="292">
        <f>SUM(AE25,AZ25,BU25,CP25,DK25,EF25,FA25)</f>
        <v>365</v>
      </c>
      <c r="K25" s="292">
        <f>SUM(AF25,BA25,BV25,CQ25,DL25,EG25,FB25)</f>
        <v>0</v>
      </c>
      <c r="L25" s="292">
        <f>SUM(AG25,BB25,BW25,CR25,DM25,EH25,FC25)</f>
        <v>1149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150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1041</v>
      </c>
      <c r="U25" s="292">
        <f>SUM(AP25,BK25,CF25,DA25,DV25,EQ25,FL25)</f>
        <v>0</v>
      </c>
      <c r="V25" s="292">
        <f>SUM(AQ25,BL25,CG25,DB25,DW25,ER25,FM25)</f>
        <v>624</v>
      </c>
      <c r="W25" s="292">
        <f>SUM(AR25,BM25,CH25,DC25,DX25,ES25,FN25)</f>
        <v>0</v>
      </c>
      <c r="X25" s="292">
        <f>SUM(AS25,BN25,CI25,DD25,DY25,ET25,FO25)</f>
        <v>1340</v>
      </c>
      <c r="Y25" s="292">
        <f>SUM(Z25:AS25)</f>
        <v>1820</v>
      </c>
      <c r="Z25" s="292">
        <v>0</v>
      </c>
      <c r="AA25" s="292">
        <v>0</v>
      </c>
      <c r="AB25" s="292">
        <v>0</v>
      </c>
      <c r="AC25" s="292">
        <v>155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870</v>
      </c>
      <c r="AK25" s="295" t="s">
        <v>870</v>
      </c>
      <c r="AL25" s="292">
        <v>0</v>
      </c>
      <c r="AM25" s="295" t="s">
        <v>870</v>
      </c>
      <c r="AN25" s="295" t="s">
        <v>870</v>
      </c>
      <c r="AO25" s="292">
        <v>1041</v>
      </c>
      <c r="AP25" s="295" t="s">
        <v>870</v>
      </c>
      <c r="AQ25" s="292">
        <v>624</v>
      </c>
      <c r="AR25" s="295" t="s">
        <v>870</v>
      </c>
      <c r="AS25" s="292">
        <v>0</v>
      </c>
      <c r="AT25" s="292">
        <f>SUM(AU25:BN25)</f>
        <v>2419</v>
      </c>
      <c r="AU25" s="292">
        <v>0</v>
      </c>
      <c r="AV25" s="292">
        <v>0</v>
      </c>
      <c r="AW25" s="292">
        <v>0</v>
      </c>
      <c r="AX25" s="292">
        <v>753</v>
      </c>
      <c r="AY25" s="292">
        <v>0</v>
      </c>
      <c r="AZ25" s="292">
        <v>365</v>
      </c>
      <c r="BA25" s="292">
        <v>0</v>
      </c>
      <c r="BB25" s="292">
        <v>1149</v>
      </c>
      <c r="BC25" s="292">
        <v>0</v>
      </c>
      <c r="BD25" s="292">
        <v>0</v>
      </c>
      <c r="BE25" s="295" t="s">
        <v>870</v>
      </c>
      <c r="BF25" s="295" t="s">
        <v>870</v>
      </c>
      <c r="BG25" s="295" t="s">
        <v>870</v>
      </c>
      <c r="BH25" s="295" t="s">
        <v>870</v>
      </c>
      <c r="BI25" s="295" t="s">
        <v>870</v>
      </c>
      <c r="BJ25" s="295" t="s">
        <v>870</v>
      </c>
      <c r="BK25" s="295" t="s">
        <v>870</v>
      </c>
      <c r="BL25" s="295" t="s">
        <v>870</v>
      </c>
      <c r="BM25" s="295" t="s">
        <v>870</v>
      </c>
      <c r="BN25" s="292">
        <v>152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5" t="s">
        <v>870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870</v>
      </c>
      <c r="CX25" s="295" t="s">
        <v>870</v>
      </c>
      <c r="CY25" s="295" t="s">
        <v>870</v>
      </c>
      <c r="CZ25" s="295" t="s">
        <v>870</v>
      </c>
      <c r="DA25" s="295" t="s">
        <v>870</v>
      </c>
      <c r="DB25" s="295" t="s">
        <v>870</v>
      </c>
      <c r="DC25" s="295" t="s">
        <v>870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870</v>
      </c>
      <c r="DS25" s="295" t="s">
        <v>870</v>
      </c>
      <c r="DT25" s="292">
        <v>0</v>
      </c>
      <c r="DU25" s="295" t="s">
        <v>870</v>
      </c>
      <c r="DV25" s="295" t="s">
        <v>870</v>
      </c>
      <c r="DW25" s="295" t="s">
        <v>870</v>
      </c>
      <c r="DX25" s="295" t="s">
        <v>870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870</v>
      </c>
      <c r="EL25" s="295" t="s">
        <v>870</v>
      </c>
      <c r="EM25" s="295" t="s">
        <v>870</v>
      </c>
      <c r="EN25" s="292">
        <v>0</v>
      </c>
      <c r="EO25" s="292">
        <v>0</v>
      </c>
      <c r="EP25" s="295" t="s">
        <v>870</v>
      </c>
      <c r="EQ25" s="295" t="s">
        <v>870</v>
      </c>
      <c r="ER25" s="295" t="s">
        <v>870</v>
      </c>
      <c r="ES25" s="292">
        <v>0</v>
      </c>
      <c r="ET25" s="292">
        <v>0</v>
      </c>
      <c r="EU25" s="292">
        <f>SUM(EV25:FO25)</f>
        <v>1338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150</v>
      </c>
      <c r="FG25" s="292">
        <v>0</v>
      </c>
      <c r="FH25" s="295" t="s">
        <v>870</v>
      </c>
      <c r="FI25" s="295" t="s">
        <v>870</v>
      </c>
      <c r="FJ25" s="295" t="s">
        <v>870</v>
      </c>
      <c r="FK25" s="292">
        <v>0</v>
      </c>
      <c r="FL25" s="292">
        <v>0</v>
      </c>
      <c r="FM25" s="292">
        <v>0</v>
      </c>
      <c r="FN25" s="292">
        <v>0</v>
      </c>
      <c r="FO25" s="292">
        <v>1188</v>
      </c>
    </row>
    <row r="26" spans="1:171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SUM(Y26,AT26,BO26,CJ26,DE26,DZ26,EU26)</f>
        <v>5989</v>
      </c>
      <c r="E26" s="292">
        <f>SUM(Z26,AU26,BP26,CK26,DF26,EA26,EV26)</f>
        <v>34</v>
      </c>
      <c r="F26" s="292">
        <f>SUM(AA26,AV26,BQ26,CL26,DG26,EB26,EW26)</f>
        <v>1</v>
      </c>
      <c r="G26" s="292">
        <f>SUM(AB26,AW26,BR26,CM26,DH26,EC26,EX26)</f>
        <v>22</v>
      </c>
      <c r="H26" s="292">
        <f>SUM(AC26,AX26,BS26,CN26,DI26,ED26,EY26)</f>
        <v>1252</v>
      </c>
      <c r="I26" s="292">
        <f>SUM(AD26,AY26,BT26,CO26,DJ26,EE26,EZ26)</f>
        <v>1291</v>
      </c>
      <c r="J26" s="292">
        <f>SUM(AE26,AZ26,BU26,CP26,DK26,EF26,FA26)</f>
        <v>568</v>
      </c>
      <c r="K26" s="292">
        <f>SUM(AF26,BA26,BV26,CQ26,DL26,EG26,FB26)</f>
        <v>1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11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2370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3</v>
      </c>
      <c r="X26" s="292">
        <f>SUM(AS26,BN26,CI26,DD26,DY26,ET26,FO26)</f>
        <v>436</v>
      </c>
      <c r="Y26" s="292">
        <f>SUM(Z26:AS26)</f>
        <v>2459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870</v>
      </c>
      <c r="AK26" s="295" t="s">
        <v>870</v>
      </c>
      <c r="AL26" s="292">
        <v>0</v>
      </c>
      <c r="AM26" s="295" t="s">
        <v>870</v>
      </c>
      <c r="AN26" s="295" t="s">
        <v>870</v>
      </c>
      <c r="AO26" s="292">
        <v>2370</v>
      </c>
      <c r="AP26" s="295" t="s">
        <v>870</v>
      </c>
      <c r="AQ26" s="292">
        <v>0</v>
      </c>
      <c r="AR26" s="295" t="s">
        <v>870</v>
      </c>
      <c r="AS26" s="292">
        <v>89</v>
      </c>
      <c r="AT26" s="292">
        <f>SUM(AU26:BN26)</f>
        <v>569</v>
      </c>
      <c r="AU26" s="292">
        <v>0</v>
      </c>
      <c r="AV26" s="292">
        <v>0</v>
      </c>
      <c r="AW26" s="292">
        <v>0</v>
      </c>
      <c r="AX26" s="292">
        <v>305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870</v>
      </c>
      <c r="BF26" s="295" t="s">
        <v>870</v>
      </c>
      <c r="BG26" s="295" t="s">
        <v>870</v>
      </c>
      <c r="BH26" s="295" t="s">
        <v>870</v>
      </c>
      <c r="BI26" s="295" t="s">
        <v>870</v>
      </c>
      <c r="BJ26" s="295" t="s">
        <v>870</v>
      </c>
      <c r="BK26" s="295" t="s">
        <v>870</v>
      </c>
      <c r="BL26" s="295" t="s">
        <v>870</v>
      </c>
      <c r="BM26" s="295" t="s">
        <v>870</v>
      </c>
      <c r="BN26" s="292">
        <v>264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5" t="s">
        <v>870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870</v>
      </c>
      <c r="CX26" s="295" t="s">
        <v>870</v>
      </c>
      <c r="CY26" s="295" t="s">
        <v>870</v>
      </c>
      <c r="CZ26" s="295" t="s">
        <v>870</v>
      </c>
      <c r="DA26" s="295" t="s">
        <v>870</v>
      </c>
      <c r="DB26" s="295" t="s">
        <v>870</v>
      </c>
      <c r="DC26" s="295" t="s">
        <v>870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870</v>
      </c>
      <c r="DS26" s="295" t="s">
        <v>870</v>
      </c>
      <c r="DT26" s="292">
        <v>0</v>
      </c>
      <c r="DU26" s="295" t="s">
        <v>870</v>
      </c>
      <c r="DV26" s="295" t="s">
        <v>870</v>
      </c>
      <c r="DW26" s="295" t="s">
        <v>870</v>
      </c>
      <c r="DX26" s="295" t="s">
        <v>870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870</v>
      </c>
      <c r="EL26" s="295" t="s">
        <v>870</v>
      </c>
      <c r="EM26" s="295" t="s">
        <v>870</v>
      </c>
      <c r="EN26" s="292">
        <v>0</v>
      </c>
      <c r="EO26" s="292">
        <v>0</v>
      </c>
      <c r="EP26" s="295" t="s">
        <v>870</v>
      </c>
      <c r="EQ26" s="295" t="s">
        <v>870</v>
      </c>
      <c r="ER26" s="295" t="s">
        <v>870</v>
      </c>
      <c r="ES26" s="292">
        <v>0</v>
      </c>
      <c r="ET26" s="292">
        <v>0</v>
      </c>
      <c r="EU26" s="292">
        <f>SUM(EV26:FO26)</f>
        <v>2961</v>
      </c>
      <c r="EV26" s="292">
        <v>34</v>
      </c>
      <c r="EW26" s="292">
        <v>1</v>
      </c>
      <c r="EX26" s="292">
        <v>22</v>
      </c>
      <c r="EY26" s="292">
        <v>947</v>
      </c>
      <c r="EZ26" s="292">
        <v>1291</v>
      </c>
      <c r="FA26" s="292">
        <v>568</v>
      </c>
      <c r="FB26" s="292">
        <v>1</v>
      </c>
      <c r="FC26" s="292">
        <v>0</v>
      </c>
      <c r="FD26" s="292">
        <v>0</v>
      </c>
      <c r="FE26" s="292">
        <v>11</v>
      </c>
      <c r="FF26" s="292">
        <v>0</v>
      </c>
      <c r="FG26" s="292">
        <v>0</v>
      </c>
      <c r="FH26" s="295" t="s">
        <v>870</v>
      </c>
      <c r="FI26" s="295" t="s">
        <v>870</v>
      </c>
      <c r="FJ26" s="295" t="s">
        <v>870</v>
      </c>
      <c r="FK26" s="292">
        <v>0</v>
      </c>
      <c r="FL26" s="292">
        <v>0</v>
      </c>
      <c r="FM26" s="292">
        <v>0</v>
      </c>
      <c r="FN26" s="292">
        <v>3</v>
      </c>
      <c r="FO26" s="292">
        <v>83</v>
      </c>
    </row>
    <row r="27" spans="1:171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SUM(Y27,AT27,BO27,CJ27,DE27,DZ27,EU27)</f>
        <v>8960</v>
      </c>
      <c r="E27" s="292">
        <f>SUM(Z27,AU27,BP27,CK27,DF27,EA27,EV27)</f>
        <v>4041</v>
      </c>
      <c r="F27" s="292">
        <f>SUM(AA27,AV27,BQ27,CL27,DG27,EB27,EW27)</f>
        <v>21</v>
      </c>
      <c r="G27" s="292">
        <f>SUM(AB27,AW27,BR27,CM27,DH27,EC27,EX27)</f>
        <v>0</v>
      </c>
      <c r="H27" s="292">
        <f>SUM(AC27,AX27,BS27,CN27,DI27,ED27,EY27)</f>
        <v>1125</v>
      </c>
      <c r="I27" s="292">
        <f>SUM(AD27,AY27,BT27,CO27,DJ27,EE27,EZ27)</f>
        <v>823</v>
      </c>
      <c r="J27" s="292">
        <f>SUM(AE27,AZ27,BU27,CP27,DK27,EF27,FA27)</f>
        <v>366</v>
      </c>
      <c r="K27" s="292">
        <f>SUM(AF27,BA27,BV27,CQ27,DL27,EG27,FB27)</f>
        <v>0</v>
      </c>
      <c r="L27" s="292">
        <f>SUM(AG27,BB27,BW27,CR27,DM27,EH27,FC27)</f>
        <v>1368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13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1203</v>
      </c>
      <c r="Y27" s="292">
        <f>SUM(Z27:AS27)</f>
        <v>1163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870</v>
      </c>
      <c r="AK27" s="295" t="s">
        <v>870</v>
      </c>
      <c r="AL27" s="292">
        <v>0</v>
      </c>
      <c r="AM27" s="295" t="s">
        <v>870</v>
      </c>
      <c r="AN27" s="295" t="s">
        <v>870</v>
      </c>
      <c r="AO27" s="292">
        <v>0</v>
      </c>
      <c r="AP27" s="295" t="s">
        <v>870</v>
      </c>
      <c r="AQ27" s="292">
        <v>0</v>
      </c>
      <c r="AR27" s="295" t="s">
        <v>870</v>
      </c>
      <c r="AS27" s="292">
        <v>1163</v>
      </c>
      <c r="AT27" s="292">
        <f>SUM(AU27:BN27)</f>
        <v>792</v>
      </c>
      <c r="AU27" s="292">
        <v>0</v>
      </c>
      <c r="AV27" s="292">
        <v>0</v>
      </c>
      <c r="AW27" s="292">
        <v>0</v>
      </c>
      <c r="AX27" s="292">
        <v>752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870</v>
      </c>
      <c r="BF27" s="295" t="s">
        <v>870</v>
      </c>
      <c r="BG27" s="295" t="s">
        <v>870</v>
      </c>
      <c r="BH27" s="295" t="s">
        <v>870</v>
      </c>
      <c r="BI27" s="295" t="s">
        <v>870</v>
      </c>
      <c r="BJ27" s="295" t="s">
        <v>870</v>
      </c>
      <c r="BK27" s="295" t="s">
        <v>870</v>
      </c>
      <c r="BL27" s="295" t="s">
        <v>870</v>
      </c>
      <c r="BM27" s="295" t="s">
        <v>870</v>
      </c>
      <c r="BN27" s="292">
        <v>40</v>
      </c>
      <c r="BO27" s="292">
        <f>SUM(BP27:CI27)</f>
        <v>13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13</v>
      </c>
      <c r="CA27" s="292">
        <v>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5" t="s">
        <v>870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870</v>
      </c>
      <c r="CX27" s="295" t="s">
        <v>870</v>
      </c>
      <c r="CY27" s="295" t="s">
        <v>870</v>
      </c>
      <c r="CZ27" s="295" t="s">
        <v>870</v>
      </c>
      <c r="DA27" s="295" t="s">
        <v>870</v>
      </c>
      <c r="DB27" s="295" t="s">
        <v>870</v>
      </c>
      <c r="DC27" s="295" t="s">
        <v>870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870</v>
      </c>
      <c r="DS27" s="295" t="s">
        <v>870</v>
      </c>
      <c r="DT27" s="292">
        <v>0</v>
      </c>
      <c r="DU27" s="295" t="s">
        <v>870</v>
      </c>
      <c r="DV27" s="295" t="s">
        <v>870</v>
      </c>
      <c r="DW27" s="295" t="s">
        <v>870</v>
      </c>
      <c r="DX27" s="295" t="s">
        <v>870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870</v>
      </c>
      <c r="EL27" s="295" t="s">
        <v>870</v>
      </c>
      <c r="EM27" s="295" t="s">
        <v>870</v>
      </c>
      <c r="EN27" s="292">
        <v>0</v>
      </c>
      <c r="EO27" s="292">
        <v>0</v>
      </c>
      <c r="EP27" s="295" t="s">
        <v>870</v>
      </c>
      <c r="EQ27" s="295" t="s">
        <v>870</v>
      </c>
      <c r="ER27" s="295" t="s">
        <v>870</v>
      </c>
      <c r="ES27" s="292">
        <v>0</v>
      </c>
      <c r="ET27" s="292">
        <v>0</v>
      </c>
      <c r="EU27" s="292">
        <f>SUM(EV27:FO27)</f>
        <v>6992</v>
      </c>
      <c r="EV27" s="292">
        <v>4041</v>
      </c>
      <c r="EW27" s="292">
        <v>21</v>
      </c>
      <c r="EX27" s="292">
        <v>0</v>
      </c>
      <c r="EY27" s="292">
        <v>373</v>
      </c>
      <c r="EZ27" s="292">
        <v>823</v>
      </c>
      <c r="FA27" s="292">
        <v>366</v>
      </c>
      <c r="FB27" s="292">
        <v>0</v>
      </c>
      <c r="FC27" s="292">
        <v>1368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870</v>
      </c>
      <c r="FI27" s="295" t="s">
        <v>870</v>
      </c>
      <c r="FJ27" s="295" t="s">
        <v>870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SUM(Y28,AT28,BO28,CJ28,DE28,DZ28,EU28)</f>
        <v>992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7</v>
      </c>
      <c r="I28" s="292">
        <f>SUM(AD28,AY28,BT28,CO28,DJ28,EE28,EZ28)</f>
        <v>258</v>
      </c>
      <c r="J28" s="292">
        <f>SUM(AE28,AZ28,BU28,CP28,DK28,EF28,FA28)</f>
        <v>60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601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66</v>
      </c>
      <c r="Y28" s="292">
        <f>SUM(Z28:AS28)</f>
        <v>601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870</v>
      </c>
      <c r="AK28" s="295" t="s">
        <v>870</v>
      </c>
      <c r="AL28" s="292">
        <v>601</v>
      </c>
      <c r="AM28" s="295" t="s">
        <v>870</v>
      </c>
      <c r="AN28" s="295" t="s">
        <v>870</v>
      </c>
      <c r="AO28" s="292">
        <v>0</v>
      </c>
      <c r="AP28" s="295" t="s">
        <v>870</v>
      </c>
      <c r="AQ28" s="292">
        <v>0</v>
      </c>
      <c r="AR28" s="295" t="s">
        <v>870</v>
      </c>
      <c r="AS28" s="292">
        <v>0</v>
      </c>
      <c r="AT28" s="292">
        <f>SUM(AU28:BN28)</f>
        <v>7</v>
      </c>
      <c r="AU28" s="292">
        <v>0</v>
      </c>
      <c r="AV28" s="292">
        <v>0</v>
      </c>
      <c r="AW28" s="292">
        <v>0</v>
      </c>
      <c r="AX28" s="292">
        <v>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870</v>
      </c>
      <c r="BF28" s="295" t="s">
        <v>870</v>
      </c>
      <c r="BG28" s="295" t="s">
        <v>870</v>
      </c>
      <c r="BH28" s="295" t="s">
        <v>870</v>
      </c>
      <c r="BI28" s="295" t="s">
        <v>870</v>
      </c>
      <c r="BJ28" s="295" t="s">
        <v>870</v>
      </c>
      <c r="BK28" s="295" t="s">
        <v>870</v>
      </c>
      <c r="BL28" s="295" t="s">
        <v>870</v>
      </c>
      <c r="BM28" s="295" t="s">
        <v>870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5" t="s">
        <v>870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870</v>
      </c>
      <c r="CX28" s="295" t="s">
        <v>870</v>
      </c>
      <c r="CY28" s="295" t="s">
        <v>870</v>
      </c>
      <c r="CZ28" s="295" t="s">
        <v>870</v>
      </c>
      <c r="DA28" s="295" t="s">
        <v>870</v>
      </c>
      <c r="DB28" s="295" t="s">
        <v>870</v>
      </c>
      <c r="DC28" s="295" t="s">
        <v>870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870</v>
      </c>
      <c r="DS28" s="295" t="s">
        <v>870</v>
      </c>
      <c r="DT28" s="292">
        <v>0</v>
      </c>
      <c r="DU28" s="295" t="s">
        <v>870</v>
      </c>
      <c r="DV28" s="295" t="s">
        <v>870</v>
      </c>
      <c r="DW28" s="295" t="s">
        <v>870</v>
      </c>
      <c r="DX28" s="295" t="s">
        <v>870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870</v>
      </c>
      <c r="EL28" s="295" t="s">
        <v>870</v>
      </c>
      <c r="EM28" s="295" t="s">
        <v>870</v>
      </c>
      <c r="EN28" s="292">
        <v>0</v>
      </c>
      <c r="EO28" s="292">
        <v>0</v>
      </c>
      <c r="EP28" s="295" t="s">
        <v>870</v>
      </c>
      <c r="EQ28" s="295" t="s">
        <v>870</v>
      </c>
      <c r="ER28" s="295" t="s">
        <v>870</v>
      </c>
      <c r="ES28" s="292">
        <v>0</v>
      </c>
      <c r="ET28" s="292">
        <v>0</v>
      </c>
      <c r="EU28" s="292">
        <f>SUM(EV28:FO28)</f>
        <v>384</v>
      </c>
      <c r="EV28" s="292">
        <v>0</v>
      </c>
      <c r="EW28" s="292">
        <v>0</v>
      </c>
      <c r="EX28" s="292">
        <v>0</v>
      </c>
      <c r="EY28" s="292">
        <v>0</v>
      </c>
      <c r="EZ28" s="292">
        <v>258</v>
      </c>
      <c r="FA28" s="292">
        <v>60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870</v>
      </c>
      <c r="FI28" s="295" t="s">
        <v>870</v>
      </c>
      <c r="FJ28" s="295" t="s">
        <v>870</v>
      </c>
      <c r="FK28" s="292">
        <v>0</v>
      </c>
      <c r="FL28" s="292">
        <v>0</v>
      </c>
      <c r="FM28" s="292">
        <v>0</v>
      </c>
      <c r="FN28" s="292">
        <v>0</v>
      </c>
      <c r="FO28" s="292">
        <v>66</v>
      </c>
    </row>
    <row r="29" spans="1:171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SUM(Y29,AT29,BO29,CJ29,DE29,DZ29,EU29)</f>
        <v>5514</v>
      </c>
      <c r="E29" s="292">
        <f>SUM(Z29,AU29,BP29,CK29,DF29,EA29,EV29)</f>
        <v>2014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1119</v>
      </c>
      <c r="I29" s="292">
        <f>SUM(AD29,AY29,BT29,CO29,DJ29,EE29,EZ29)</f>
        <v>632</v>
      </c>
      <c r="J29" s="292">
        <f>SUM(AE29,AZ29,BU29,CP29,DK29,EF29,FA29)</f>
        <v>340</v>
      </c>
      <c r="K29" s="292">
        <f>SUM(AF29,BA29,BV29,CQ29,DL29,EG29,FB29)</f>
        <v>0</v>
      </c>
      <c r="L29" s="292">
        <f>SUM(AG29,BB29,BW29,CR29,DM29,EH29,FC29)</f>
        <v>1021</v>
      </c>
      <c r="M29" s="292">
        <f>SUM(AH29,BC29,BX29,CS29,DN29,EI29,FD29)</f>
        <v>0</v>
      </c>
      <c r="N29" s="292">
        <f>SUM(AI29,BD29,BY29,CT29,DO29,EJ29,FE29)</f>
        <v>259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129</v>
      </c>
      <c r="Y29" s="292">
        <f>SUM(Z29:AS29)</f>
        <v>117</v>
      </c>
      <c r="Z29" s="292">
        <v>0</v>
      </c>
      <c r="AA29" s="292">
        <v>0</v>
      </c>
      <c r="AB29" s="292">
        <v>0</v>
      </c>
      <c r="AC29" s="292">
        <v>117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870</v>
      </c>
      <c r="AK29" s="295" t="s">
        <v>870</v>
      </c>
      <c r="AL29" s="292">
        <v>0</v>
      </c>
      <c r="AM29" s="295" t="s">
        <v>870</v>
      </c>
      <c r="AN29" s="295" t="s">
        <v>870</v>
      </c>
      <c r="AO29" s="292">
        <v>0</v>
      </c>
      <c r="AP29" s="295" t="s">
        <v>870</v>
      </c>
      <c r="AQ29" s="292">
        <v>0</v>
      </c>
      <c r="AR29" s="295" t="s">
        <v>870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870</v>
      </c>
      <c r="BF29" s="295" t="s">
        <v>870</v>
      </c>
      <c r="BG29" s="295" t="s">
        <v>870</v>
      </c>
      <c r="BH29" s="295" t="s">
        <v>870</v>
      </c>
      <c r="BI29" s="295" t="s">
        <v>870</v>
      </c>
      <c r="BJ29" s="295" t="s">
        <v>870</v>
      </c>
      <c r="BK29" s="295" t="s">
        <v>870</v>
      </c>
      <c r="BL29" s="295" t="s">
        <v>870</v>
      </c>
      <c r="BM29" s="295" t="s">
        <v>870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5" t="s">
        <v>870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870</v>
      </c>
      <c r="CX29" s="295" t="s">
        <v>870</v>
      </c>
      <c r="CY29" s="295" t="s">
        <v>870</v>
      </c>
      <c r="CZ29" s="295" t="s">
        <v>870</v>
      </c>
      <c r="DA29" s="295" t="s">
        <v>870</v>
      </c>
      <c r="DB29" s="295" t="s">
        <v>870</v>
      </c>
      <c r="DC29" s="295" t="s">
        <v>870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870</v>
      </c>
      <c r="DS29" s="295" t="s">
        <v>870</v>
      </c>
      <c r="DT29" s="292">
        <v>0</v>
      </c>
      <c r="DU29" s="295" t="s">
        <v>870</v>
      </c>
      <c r="DV29" s="295" t="s">
        <v>870</v>
      </c>
      <c r="DW29" s="295" t="s">
        <v>870</v>
      </c>
      <c r="DX29" s="295" t="s">
        <v>870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870</v>
      </c>
      <c r="EL29" s="295" t="s">
        <v>870</v>
      </c>
      <c r="EM29" s="295" t="s">
        <v>870</v>
      </c>
      <c r="EN29" s="292">
        <v>0</v>
      </c>
      <c r="EO29" s="292">
        <v>0</v>
      </c>
      <c r="EP29" s="295" t="s">
        <v>870</v>
      </c>
      <c r="EQ29" s="295" t="s">
        <v>870</v>
      </c>
      <c r="ER29" s="295" t="s">
        <v>870</v>
      </c>
      <c r="ES29" s="292">
        <v>0</v>
      </c>
      <c r="ET29" s="292">
        <v>0</v>
      </c>
      <c r="EU29" s="292">
        <f>SUM(EV29:FO29)</f>
        <v>5397</v>
      </c>
      <c r="EV29" s="292">
        <v>2014</v>
      </c>
      <c r="EW29" s="292">
        <v>0</v>
      </c>
      <c r="EX29" s="292">
        <v>0</v>
      </c>
      <c r="EY29" s="292">
        <v>1002</v>
      </c>
      <c r="EZ29" s="292">
        <v>632</v>
      </c>
      <c r="FA29" s="292">
        <v>340</v>
      </c>
      <c r="FB29" s="292">
        <v>0</v>
      </c>
      <c r="FC29" s="292">
        <v>1021</v>
      </c>
      <c r="FD29" s="292">
        <v>0</v>
      </c>
      <c r="FE29" s="292">
        <v>259</v>
      </c>
      <c r="FF29" s="292">
        <v>0</v>
      </c>
      <c r="FG29" s="292">
        <v>0</v>
      </c>
      <c r="FH29" s="295" t="s">
        <v>870</v>
      </c>
      <c r="FI29" s="295" t="s">
        <v>870</v>
      </c>
      <c r="FJ29" s="295" t="s">
        <v>870</v>
      </c>
      <c r="FK29" s="292">
        <v>0</v>
      </c>
      <c r="FL29" s="292">
        <v>0</v>
      </c>
      <c r="FM29" s="292">
        <v>0</v>
      </c>
      <c r="FN29" s="292">
        <v>0</v>
      </c>
      <c r="FO29" s="292">
        <v>129</v>
      </c>
    </row>
    <row r="30" spans="1:171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SUM(Y30,AT30,BO30,CJ30,DE30,DZ30,EU30)</f>
        <v>4171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1075</v>
      </c>
      <c r="I30" s="292">
        <f>SUM(AD30,AY30,BT30,CO30,DJ30,EE30,EZ30)</f>
        <v>0</v>
      </c>
      <c r="J30" s="292">
        <f>SUM(AE30,AZ30,BU30,CP30,DK30,EF30,FA30)</f>
        <v>171</v>
      </c>
      <c r="K30" s="292">
        <f>SUM(AF30,BA30,BV30,CQ30,DL30,EG30,FB30)</f>
        <v>0</v>
      </c>
      <c r="L30" s="292">
        <f>SUM(AG30,BB30,BW30,CR30,DM30,EH30,FC30)</f>
        <v>418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157</v>
      </c>
      <c r="P30" s="292">
        <f>SUM(AK30,BF30,CA30,CV30,DQ30,EL30,FG30)</f>
        <v>0</v>
      </c>
      <c r="Q30" s="292">
        <f>SUM(AL30,BG30,CB30,CW30,DR30,EM30,FH30)</f>
        <v>2259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91</v>
      </c>
      <c r="Y30" s="292">
        <f>SUM(Z30:AS30)</f>
        <v>2810</v>
      </c>
      <c r="Z30" s="292">
        <v>0</v>
      </c>
      <c r="AA30" s="292">
        <v>0</v>
      </c>
      <c r="AB30" s="292">
        <v>0</v>
      </c>
      <c r="AC30" s="292">
        <v>551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870</v>
      </c>
      <c r="AK30" s="295" t="s">
        <v>870</v>
      </c>
      <c r="AL30" s="292">
        <v>2259</v>
      </c>
      <c r="AM30" s="295" t="s">
        <v>870</v>
      </c>
      <c r="AN30" s="295" t="s">
        <v>870</v>
      </c>
      <c r="AO30" s="292">
        <v>0</v>
      </c>
      <c r="AP30" s="295" t="s">
        <v>870</v>
      </c>
      <c r="AQ30" s="292">
        <v>0</v>
      </c>
      <c r="AR30" s="295" t="s">
        <v>870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870</v>
      </c>
      <c r="BF30" s="295" t="s">
        <v>870</v>
      </c>
      <c r="BG30" s="295" t="s">
        <v>870</v>
      </c>
      <c r="BH30" s="295" t="s">
        <v>870</v>
      </c>
      <c r="BI30" s="295" t="s">
        <v>870</v>
      </c>
      <c r="BJ30" s="295" t="s">
        <v>870</v>
      </c>
      <c r="BK30" s="295" t="s">
        <v>870</v>
      </c>
      <c r="BL30" s="295" t="s">
        <v>870</v>
      </c>
      <c r="BM30" s="295" t="s">
        <v>870</v>
      </c>
      <c r="BN30" s="292">
        <v>0</v>
      </c>
      <c r="BO30" s="292">
        <f>SUM(BP30:CI30)</f>
        <v>157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157</v>
      </c>
      <c r="CA30" s="292">
        <v>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5" t="s">
        <v>870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870</v>
      </c>
      <c r="CX30" s="295" t="s">
        <v>870</v>
      </c>
      <c r="CY30" s="295" t="s">
        <v>870</v>
      </c>
      <c r="CZ30" s="295" t="s">
        <v>870</v>
      </c>
      <c r="DA30" s="295" t="s">
        <v>870</v>
      </c>
      <c r="DB30" s="295" t="s">
        <v>870</v>
      </c>
      <c r="DC30" s="295" t="s">
        <v>870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870</v>
      </c>
      <c r="DS30" s="295" t="s">
        <v>870</v>
      </c>
      <c r="DT30" s="292">
        <v>0</v>
      </c>
      <c r="DU30" s="295" t="s">
        <v>870</v>
      </c>
      <c r="DV30" s="295" t="s">
        <v>870</v>
      </c>
      <c r="DW30" s="295" t="s">
        <v>870</v>
      </c>
      <c r="DX30" s="295" t="s">
        <v>870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870</v>
      </c>
      <c r="EL30" s="295" t="s">
        <v>870</v>
      </c>
      <c r="EM30" s="295" t="s">
        <v>870</v>
      </c>
      <c r="EN30" s="292">
        <v>0</v>
      </c>
      <c r="EO30" s="292">
        <v>0</v>
      </c>
      <c r="EP30" s="295" t="s">
        <v>870</v>
      </c>
      <c r="EQ30" s="295" t="s">
        <v>870</v>
      </c>
      <c r="ER30" s="295" t="s">
        <v>870</v>
      </c>
      <c r="ES30" s="292">
        <v>0</v>
      </c>
      <c r="ET30" s="292">
        <v>0</v>
      </c>
      <c r="EU30" s="292">
        <f>SUM(EV30:FO30)</f>
        <v>1204</v>
      </c>
      <c r="EV30" s="292">
        <v>0</v>
      </c>
      <c r="EW30" s="292">
        <v>0</v>
      </c>
      <c r="EX30" s="292">
        <v>0</v>
      </c>
      <c r="EY30" s="292">
        <v>524</v>
      </c>
      <c r="EZ30" s="292">
        <v>0</v>
      </c>
      <c r="FA30" s="292">
        <v>171</v>
      </c>
      <c r="FB30" s="292">
        <v>0</v>
      </c>
      <c r="FC30" s="292">
        <v>418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870</v>
      </c>
      <c r="FI30" s="295" t="s">
        <v>870</v>
      </c>
      <c r="FJ30" s="295" t="s">
        <v>870</v>
      </c>
      <c r="FK30" s="292">
        <v>0</v>
      </c>
      <c r="FL30" s="292">
        <v>0</v>
      </c>
      <c r="FM30" s="292">
        <v>0</v>
      </c>
      <c r="FN30" s="292">
        <v>0</v>
      </c>
      <c r="FO30" s="292">
        <v>91</v>
      </c>
    </row>
    <row r="31" spans="1:171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SUM(Y31,AT31,BO31,CJ31,DE31,DZ31,EU31)</f>
        <v>3224</v>
      </c>
      <c r="E31" s="292">
        <f>SUM(Z31,AU31,BP31,CK31,DF31,EA31,EV31)</f>
        <v>71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708</v>
      </c>
      <c r="I31" s="292">
        <f>SUM(AD31,AY31,BT31,CO31,DJ31,EE31,EZ31)</f>
        <v>246</v>
      </c>
      <c r="J31" s="292">
        <f>SUM(AE31,AZ31,BU31,CP31,DK31,EF31,FA31)</f>
        <v>139</v>
      </c>
      <c r="K31" s="292">
        <f>SUM(AF31,BA31,BV31,CQ31,DL31,EG31,FB31)</f>
        <v>0</v>
      </c>
      <c r="L31" s="292">
        <f>SUM(AG31,BB31,BW31,CR31,DM31,EH31,FC31)</f>
        <v>173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1674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213</v>
      </c>
      <c r="Y31" s="292">
        <f>SUM(Z31:AS31)</f>
        <v>2050</v>
      </c>
      <c r="Z31" s="292">
        <v>0</v>
      </c>
      <c r="AA31" s="292">
        <v>0</v>
      </c>
      <c r="AB31" s="292">
        <v>0</v>
      </c>
      <c r="AC31" s="292">
        <v>376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870</v>
      </c>
      <c r="AK31" s="295" t="s">
        <v>870</v>
      </c>
      <c r="AL31" s="292">
        <v>1674</v>
      </c>
      <c r="AM31" s="295" t="s">
        <v>870</v>
      </c>
      <c r="AN31" s="295" t="s">
        <v>870</v>
      </c>
      <c r="AO31" s="292">
        <v>0</v>
      </c>
      <c r="AP31" s="295" t="s">
        <v>870</v>
      </c>
      <c r="AQ31" s="292">
        <v>0</v>
      </c>
      <c r="AR31" s="295" t="s">
        <v>870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870</v>
      </c>
      <c r="BF31" s="295" t="s">
        <v>870</v>
      </c>
      <c r="BG31" s="295" t="s">
        <v>870</v>
      </c>
      <c r="BH31" s="295" t="s">
        <v>870</v>
      </c>
      <c r="BI31" s="295" t="s">
        <v>870</v>
      </c>
      <c r="BJ31" s="295" t="s">
        <v>870</v>
      </c>
      <c r="BK31" s="295" t="s">
        <v>870</v>
      </c>
      <c r="BL31" s="295" t="s">
        <v>870</v>
      </c>
      <c r="BM31" s="295" t="s">
        <v>870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5" t="s">
        <v>870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870</v>
      </c>
      <c r="CX31" s="295" t="s">
        <v>870</v>
      </c>
      <c r="CY31" s="295" t="s">
        <v>870</v>
      </c>
      <c r="CZ31" s="295" t="s">
        <v>870</v>
      </c>
      <c r="DA31" s="295" t="s">
        <v>870</v>
      </c>
      <c r="DB31" s="295" t="s">
        <v>870</v>
      </c>
      <c r="DC31" s="295" t="s">
        <v>870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870</v>
      </c>
      <c r="DS31" s="295" t="s">
        <v>870</v>
      </c>
      <c r="DT31" s="292">
        <v>0</v>
      </c>
      <c r="DU31" s="295" t="s">
        <v>870</v>
      </c>
      <c r="DV31" s="295" t="s">
        <v>870</v>
      </c>
      <c r="DW31" s="295" t="s">
        <v>870</v>
      </c>
      <c r="DX31" s="295" t="s">
        <v>870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870</v>
      </c>
      <c r="EL31" s="295" t="s">
        <v>870</v>
      </c>
      <c r="EM31" s="295" t="s">
        <v>870</v>
      </c>
      <c r="EN31" s="292">
        <v>0</v>
      </c>
      <c r="EO31" s="292">
        <v>0</v>
      </c>
      <c r="EP31" s="295" t="s">
        <v>870</v>
      </c>
      <c r="EQ31" s="295" t="s">
        <v>870</v>
      </c>
      <c r="ER31" s="295" t="s">
        <v>870</v>
      </c>
      <c r="ES31" s="292">
        <v>0</v>
      </c>
      <c r="ET31" s="292">
        <v>0</v>
      </c>
      <c r="EU31" s="292">
        <f>SUM(EV31:FO31)</f>
        <v>1174</v>
      </c>
      <c r="EV31" s="292">
        <v>71</v>
      </c>
      <c r="EW31" s="292">
        <v>0</v>
      </c>
      <c r="EX31" s="292">
        <v>0</v>
      </c>
      <c r="EY31" s="292">
        <v>332</v>
      </c>
      <c r="EZ31" s="292">
        <v>246</v>
      </c>
      <c r="FA31" s="292">
        <v>139</v>
      </c>
      <c r="FB31" s="292">
        <v>0</v>
      </c>
      <c r="FC31" s="292">
        <v>173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870</v>
      </c>
      <c r="FI31" s="295" t="s">
        <v>870</v>
      </c>
      <c r="FJ31" s="295" t="s">
        <v>870</v>
      </c>
      <c r="FK31" s="292">
        <v>0</v>
      </c>
      <c r="FL31" s="292">
        <v>0</v>
      </c>
      <c r="FM31" s="292">
        <v>0</v>
      </c>
      <c r="FN31" s="292">
        <v>0</v>
      </c>
      <c r="FO31" s="292">
        <v>213</v>
      </c>
    </row>
    <row r="32" spans="1:171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SUM(Y32,AT32,BO32,CJ32,DE32,DZ32,EU32)</f>
        <v>6718</v>
      </c>
      <c r="E32" s="292">
        <f>SUM(Z32,AU32,BP32,CK32,DF32,EA32,EV32)</f>
        <v>1068</v>
      </c>
      <c r="F32" s="292">
        <f>SUM(AA32,AV32,BQ32,CL32,DG32,EB32,EW32)</f>
        <v>0</v>
      </c>
      <c r="G32" s="292">
        <f>SUM(AB32,AW32,BR32,CM32,DH32,EC32,EX32)</f>
        <v>1032</v>
      </c>
      <c r="H32" s="292">
        <f>SUM(AC32,AX32,BS32,CN32,DI32,ED32,EY32)</f>
        <v>1282</v>
      </c>
      <c r="I32" s="292">
        <f>SUM(AD32,AY32,BT32,CO32,DJ32,EE32,EZ32)</f>
        <v>1142</v>
      </c>
      <c r="J32" s="292">
        <f>SUM(AE32,AZ32,BU32,CP32,DK32,EF32,FA32)</f>
        <v>513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1675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6</v>
      </c>
      <c r="Y32" s="292">
        <f>SUM(Z32:AS32)</f>
        <v>1675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870</v>
      </c>
      <c r="AK32" s="295" t="s">
        <v>870</v>
      </c>
      <c r="AL32" s="292">
        <v>1675</v>
      </c>
      <c r="AM32" s="295" t="s">
        <v>870</v>
      </c>
      <c r="AN32" s="295" t="s">
        <v>870</v>
      </c>
      <c r="AO32" s="292">
        <v>0</v>
      </c>
      <c r="AP32" s="295" t="s">
        <v>870</v>
      </c>
      <c r="AQ32" s="292">
        <v>0</v>
      </c>
      <c r="AR32" s="295" t="s">
        <v>870</v>
      </c>
      <c r="AS32" s="292">
        <v>0</v>
      </c>
      <c r="AT32" s="292">
        <f>SUM(AU32:BN32)</f>
        <v>890</v>
      </c>
      <c r="AU32" s="292">
        <v>0</v>
      </c>
      <c r="AV32" s="292">
        <v>0</v>
      </c>
      <c r="AW32" s="292">
        <v>0</v>
      </c>
      <c r="AX32" s="292">
        <v>887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870</v>
      </c>
      <c r="BF32" s="295" t="s">
        <v>870</v>
      </c>
      <c r="BG32" s="295" t="s">
        <v>870</v>
      </c>
      <c r="BH32" s="295" t="s">
        <v>870</v>
      </c>
      <c r="BI32" s="295" t="s">
        <v>870</v>
      </c>
      <c r="BJ32" s="295" t="s">
        <v>870</v>
      </c>
      <c r="BK32" s="295" t="s">
        <v>870</v>
      </c>
      <c r="BL32" s="295" t="s">
        <v>870</v>
      </c>
      <c r="BM32" s="295" t="s">
        <v>870</v>
      </c>
      <c r="BN32" s="292">
        <v>3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5" t="s">
        <v>870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870</v>
      </c>
      <c r="CX32" s="295" t="s">
        <v>870</v>
      </c>
      <c r="CY32" s="295" t="s">
        <v>870</v>
      </c>
      <c r="CZ32" s="295" t="s">
        <v>870</v>
      </c>
      <c r="DA32" s="295" t="s">
        <v>870</v>
      </c>
      <c r="DB32" s="295" t="s">
        <v>870</v>
      </c>
      <c r="DC32" s="295" t="s">
        <v>870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870</v>
      </c>
      <c r="DS32" s="295" t="s">
        <v>870</v>
      </c>
      <c r="DT32" s="292">
        <v>0</v>
      </c>
      <c r="DU32" s="295" t="s">
        <v>870</v>
      </c>
      <c r="DV32" s="295" t="s">
        <v>870</v>
      </c>
      <c r="DW32" s="295" t="s">
        <v>870</v>
      </c>
      <c r="DX32" s="295" t="s">
        <v>870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870</v>
      </c>
      <c r="EL32" s="295" t="s">
        <v>870</v>
      </c>
      <c r="EM32" s="295" t="s">
        <v>870</v>
      </c>
      <c r="EN32" s="292">
        <v>0</v>
      </c>
      <c r="EO32" s="292">
        <v>0</v>
      </c>
      <c r="EP32" s="295" t="s">
        <v>870</v>
      </c>
      <c r="EQ32" s="295" t="s">
        <v>870</v>
      </c>
      <c r="ER32" s="295" t="s">
        <v>870</v>
      </c>
      <c r="ES32" s="292">
        <v>0</v>
      </c>
      <c r="ET32" s="292">
        <v>0</v>
      </c>
      <c r="EU32" s="292">
        <f>SUM(EV32:FO32)</f>
        <v>4153</v>
      </c>
      <c r="EV32" s="292">
        <v>1068</v>
      </c>
      <c r="EW32" s="292">
        <v>0</v>
      </c>
      <c r="EX32" s="292">
        <v>1032</v>
      </c>
      <c r="EY32" s="292">
        <v>395</v>
      </c>
      <c r="EZ32" s="292">
        <v>1142</v>
      </c>
      <c r="FA32" s="292">
        <v>513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870</v>
      </c>
      <c r="FI32" s="295" t="s">
        <v>870</v>
      </c>
      <c r="FJ32" s="295" t="s">
        <v>870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>
      <c r="A33" s="290" t="s">
        <v>746</v>
      </c>
      <c r="B33" s="291" t="s">
        <v>812</v>
      </c>
      <c r="C33" s="290" t="s">
        <v>813</v>
      </c>
      <c r="D33" s="292">
        <f>SUM(Y33,AT33,BO33,CJ33,DE33,DZ33,EU33)</f>
        <v>1610</v>
      </c>
      <c r="E33" s="292">
        <f>SUM(Z33,AU33,BP33,CK33,DF33,EA33,EV33)</f>
        <v>16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491</v>
      </c>
      <c r="I33" s="292">
        <f>SUM(AD33,AY33,BT33,CO33,DJ33,EE33,EZ33)</f>
        <v>0</v>
      </c>
      <c r="J33" s="292">
        <f>SUM(AE33,AZ33,BU33,CP33,DK33,EF33,FA33)</f>
        <v>9</v>
      </c>
      <c r="K33" s="292">
        <f>SUM(AF33,BA33,BV33,CQ33,DL33,EG33,FB33)</f>
        <v>0</v>
      </c>
      <c r="L33" s="292">
        <f>SUM(AG33,BB33,BW33,CR33,DM33,EH33,FC33)</f>
        <v>961</v>
      </c>
      <c r="M33" s="292">
        <f>SUM(AH33,BC33,BX33,CS33,DN33,EI33,FD33)</f>
        <v>40</v>
      </c>
      <c r="N33" s="292">
        <f>SUM(AI33,BD33,BY33,CT33,DO33,EJ33,FE33)</f>
        <v>3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90</v>
      </c>
      <c r="Y33" s="292">
        <f>SUM(Z33:AS33)</f>
        <v>70</v>
      </c>
      <c r="Z33" s="292">
        <v>0</v>
      </c>
      <c r="AA33" s="292">
        <v>0</v>
      </c>
      <c r="AB33" s="292">
        <v>0</v>
      </c>
      <c r="AC33" s="292">
        <v>70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870</v>
      </c>
      <c r="AK33" s="295" t="s">
        <v>870</v>
      </c>
      <c r="AL33" s="292">
        <v>0</v>
      </c>
      <c r="AM33" s="295" t="s">
        <v>870</v>
      </c>
      <c r="AN33" s="295" t="s">
        <v>870</v>
      </c>
      <c r="AO33" s="292">
        <v>0</v>
      </c>
      <c r="AP33" s="295" t="s">
        <v>870</v>
      </c>
      <c r="AQ33" s="292">
        <v>0</v>
      </c>
      <c r="AR33" s="295" t="s">
        <v>870</v>
      </c>
      <c r="AS33" s="292">
        <v>0</v>
      </c>
      <c r="AT33" s="292">
        <f>SUM(AU33:BN33)</f>
        <v>317</v>
      </c>
      <c r="AU33" s="292">
        <v>16</v>
      </c>
      <c r="AV33" s="292">
        <v>0</v>
      </c>
      <c r="AW33" s="292">
        <v>0</v>
      </c>
      <c r="AX33" s="292">
        <v>275</v>
      </c>
      <c r="AY33" s="292">
        <v>0</v>
      </c>
      <c r="AZ33" s="292">
        <v>9</v>
      </c>
      <c r="BA33" s="292">
        <v>0</v>
      </c>
      <c r="BB33" s="292">
        <v>0</v>
      </c>
      <c r="BC33" s="292">
        <v>0</v>
      </c>
      <c r="BD33" s="292">
        <v>3</v>
      </c>
      <c r="BE33" s="295" t="s">
        <v>870</v>
      </c>
      <c r="BF33" s="295" t="s">
        <v>870</v>
      </c>
      <c r="BG33" s="295" t="s">
        <v>870</v>
      </c>
      <c r="BH33" s="295" t="s">
        <v>870</v>
      </c>
      <c r="BI33" s="295" t="s">
        <v>870</v>
      </c>
      <c r="BJ33" s="295" t="s">
        <v>870</v>
      </c>
      <c r="BK33" s="295" t="s">
        <v>870</v>
      </c>
      <c r="BL33" s="295" t="s">
        <v>870</v>
      </c>
      <c r="BM33" s="295" t="s">
        <v>870</v>
      </c>
      <c r="BN33" s="292">
        <v>14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5" t="s">
        <v>870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870</v>
      </c>
      <c r="CX33" s="295" t="s">
        <v>870</v>
      </c>
      <c r="CY33" s="295" t="s">
        <v>870</v>
      </c>
      <c r="CZ33" s="295" t="s">
        <v>870</v>
      </c>
      <c r="DA33" s="295" t="s">
        <v>870</v>
      </c>
      <c r="DB33" s="295" t="s">
        <v>870</v>
      </c>
      <c r="DC33" s="295" t="s">
        <v>870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870</v>
      </c>
      <c r="DS33" s="295" t="s">
        <v>870</v>
      </c>
      <c r="DT33" s="292">
        <v>0</v>
      </c>
      <c r="DU33" s="295" t="s">
        <v>870</v>
      </c>
      <c r="DV33" s="295" t="s">
        <v>870</v>
      </c>
      <c r="DW33" s="295" t="s">
        <v>870</v>
      </c>
      <c r="DX33" s="295" t="s">
        <v>870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870</v>
      </c>
      <c r="EL33" s="295" t="s">
        <v>870</v>
      </c>
      <c r="EM33" s="295" t="s">
        <v>870</v>
      </c>
      <c r="EN33" s="292">
        <v>0</v>
      </c>
      <c r="EO33" s="292">
        <v>0</v>
      </c>
      <c r="EP33" s="295" t="s">
        <v>870</v>
      </c>
      <c r="EQ33" s="295" t="s">
        <v>870</v>
      </c>
      <c r="ER33" s="295" t="s">
        <v>870</v>
      </c>
      <c r="ES33" s="292">
        <v>0</v>
      </c>
      <c r="ET33" s="292">
        <v>0</v>
      </c>
      <c r="EU33" s="292">
        <f>SUM(EV33:FO33)</f>
        <v>1223</v>
      </c>
      <c r="EV33" s="292">
        <v>0</v>
      </c>
      <c r="EW33" s="292">
        <v>0</v>
      </c>
      <c r="EX33" s="292">
        <v>0</v>
      </c>
      <c r="EY33" s="292">
        <v>146</v>
      </c>
      <c r="EZ33" s="292">
        <v>0</v>
      </c>
      <c r="FA33" s="292">
        <v>0</v>
      </c>
      <c r="FB33" s="292">
        <v>0</v>
      </c>
      <c r="FC33" s="292">
        <v>961</v>
      </c>
      <c r="FD33" s="292">
        <v>40</v>
      </c>
      <c r="FE33" s="292">
        <v>0</v>
      </c>
      <c r="FF33" s="292">
        <v>0</v>
      </c>
      <c r="FG33" s="292">
        <v>0</v>
      </c>
      <c r="FH33" s="295" t="s">
        <v>870</v>
      </c>
      <c r="FI33" s="295" t="s">
        <v>870</v>
      </c>
      <c r="FJ33" s="295" t="s">
        <v>870</v>
      </c>
      <c r="FK33" s="292">
        <v>0</v>
      </c>
      <c r="FL33" s="292">
        <v>0</v>
      </c>
      <c r="FM33" s="292">
        <v>0</v>
      </c>
      <c r="FN33" s="292">
        <v>0</v>
      </c>
      <c r="FO33" s="292">
        <v>76</v>
      </c>
    </row>
    <row r="34" spans="1:171" s="224" customFormat="1" ht="13.5" customHeight="1">
      <c r="A34" s="290" t="s">
        <v>746</v>
      </c>
      <c r="B34" s="291" t="s">
        <v>814</v>
      </c>
      <c r="C34" s="290" t="s">
        <v>815</v>
      </c>
      <c r="D34" s="292">
        <f>SUM(Y34,AT34,BO34,CJ34,DE34,DZ34,EU34)</f>
        <v>4072</v>
      </c>
      <c r="E34" s="292">
        <f>SUM(Z34,AU34,BP34,CK34,DF34,EA34,EV34)</f>
        <v>600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911</v>
      </c>
      <c r="I34" s="292">
        <f>SUM(AD34,AY34,BT34,CO34,DJ34,EE34,EZ34)</f>
        <v>336</v>
      </c>
      <c r="J34" s="292">
        <f>SUM(AE34,AZ34,BU34,CP34,DK34,EF34,FA34)</f>
        <v>164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41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1868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152</v>
      </c>
      <c r="Y34" s="292">
        <f>SUM(Z34:AS34)</f>
        <v>2292</v>
      </c>
      <c r="Z34" s="292">
        <v>0</v>
      </c>
      <c r="AA34" s="292">
        <v>0</v>
      </c>
      <c r="AB34" s="292">
        <v>0</v>
      </c>
      <c r="AC34" s="292">
        <v>424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870</v>
      </c>
      <c r="AK34" s="295" t="s">
        <v>870</v>
      </c>
      <c r="AL34" s="292">
        <v>1868</v>
      </c>
      <c r="AM34" s="295" t="s">
        <v>870</v>
      </c>
      <c r="AN34" s="295" t="s">
        <v>870</v>
      </c>
      <c r="AO34" s="292">
        <v>0</v>
      </c>
      <c r="AP34" s="295" t="s">
        <v>870</v>
      </c>
      <c r="AQ34" s="292">
        <v>0</v>
      </c>
      <c r="AR34" s="295" t="s">
        <v>870</v>
      </c>
      <c r="AS34" s="292">
        <v>0</v>
      </c>
      <c r="AT34" s="292">
        <f>SUM(AU34:BN34)</f>
        <v>1780</v>
      </c>
      <c r="AU34" s="292">
        <v>600</v>
      </c>
      <c r="AV34" s="292">
        <v>0</v>
      </c>
      <c r="AW34" s="292">
        <v>0</v>
      </c>
      <c r="AX34" s="292">
        <v>487</v>
      </c>
      <c r="AY34" s="292">
        <v>336</v>
      </c>
      <c r="AZ34" s="292">
        <v>164</v>
      </c>
      <c r="BA34" s="292">
        <v>0</v>
      </c>
      <c r="BB34" s="292">
        <v>0</v>
      </c>
      <c r="BC34" s="292">
        <v>0</v>
      </c>
      <c r="BD34" s="292">
        <v>41</v>
      </c>
      <c r="BE34" s="295" t="s">
        <v>870</v>
      </c>
      <c r="BF34" s="295" t="s">
        <v>870</v>
      </c>
      <c r="BG34" s="295" t="s">
        <v>870</v>
      </c>
      <c r="BH34" s="295" t="s">
        <v>870</v>
      </c>
      <c r="BI34" s="295" t="s">
        <v>870</v>
      </c>
      <c r="BJ34" s="295" t="s">
        <v>870</v>
      </c>
      <c r="BK34" s="295" t="s">
        <v>870</v>
      </c>
      <c r="BL34" s="295" t="s">
        <v>870</v>
      </c>
      <c r="BM34" s="295" t="s">
        <v>870</v>
      </c>
      <c r="BN34" s="292">
        <v>152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5" t="s">
        <v>870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870</v>
      </c>
      <c r="CX34" s="295" t="s">
        <v>870</v>
      </c>
      <c r="CY34" s="295" t="s">
        <v>870</v>
      </c>
      <c r="CZ34" s="295" t="s">
        <v>870</v>
      </c>
      <c r="DA34" s="295" t="s">
        <v>870</v>
      </c>
      <c r="DB34" s="295" t="s">
        <v>870</v>
      </c>
      <c r="DC34" s="295" t="s">
        <v>870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870</v>
      </c>
      <c r="DS34" s="295" t="s">
        <v>870</v>
      </c>
      <c r="DT34" s="292">
        <v>0</v>
      </c>
      <c r="DU34" s="295" t="s">
        <v>870</v>
      </c>
      <c r="DV34" s="295" t="s">
        <v>870</v>
      </c>
      <c r="DW34" s="295" t="s">
        <v>870</v>
      </c>
      <c r="DX34" s="295" t="s">
        <v>870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870</v>
      </c>
      <c r="EL34" s="295" t="s">
        <v>870</v>
      </c>
      <c r="EM34" s="295" t="s">
        <v>870</v>
      </c>
      <c r="EN34" s="292">
        <v>0</v>
      </c>
      <c r="EO34" s="292">
        <v>0</v>
      </c>
      <c r="EP34" s="295" t="s">
        <v>870</v>
      </c>
      <c r="EQ34" s="295" t="s">
        <v>870</v>
      </c>
      <c r="ER34" s="295" t="s">
        <v>870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870</v>
      </c>
      <c r="FI34" s="295" t="s">
        <v>870</v>
      </c>
      <c r="FJ34" s="295" t="s">
        <v>870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746</v>
      </c>
      <c r="B35" s="291" t="s">
        <v>816</v>
      </c>
      <c r="C35" s="290" t="s">
        <v>817</v>
      </c>
      <c r="D35" s="292">
        <f>SUM(Y35,AT35,BO35,CJ35,DE35,DZ35,EU35)</f>
        <v>4544</v>
      </c>
      <c r="E35" s="292">
        <f>SUM(Z35,AU35,BP35,CK35,DF35,EA35,EV35)</f>
        <v>878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840</v>
      </c>
      <c r="I35" s="292">
        <f>SUM(AD35,AY35,BT35,CO35,DJ35,EE35,EZ35)</f>
        <v>415</v>
      </c>
      <c r="J35" s="292">
        <f>SUM(AE35,AZ35,BU35,CP35,DK35,EF35,FA35)</f>
        <v>228</v>
      </c>
      <c r="K35" s="292">
        <f>SUM(AF35,BA35,BV35,CQ35,DL35,EG35,FB35)</f>
        <v>0</v>
      </c>
      <c r="L35" s="292">
        <f>SUM(AG35,BB35,BW35,CR35,DM35,EH35,FC35)</f>
        <v>373</v>
      </c>
      <c r="M35" s="292">
        <f>SUM(AH35,BC35,BX35,CS35,DN35,EI35,FD35)</f>
        <v>53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1756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1</v>
      </c>
      <c r="X35" s="292">
        <f>SUM(AS35,BN35,CI35,DD35,DY35,ET35,FO35)</f>
        <v>0</v>
      </c>
      <c r="Y35" s="292">
        <f>SUM(Z35:AS35)</f>
        <v>1829</v>
      </c>
      <c r="Z35" s="292">
        <v>0</v>
      </c>
      <c r="AA35" s="292">
        <v>0</v>
      </c>
      <c r="AB35" s="292">
        <v>0</v>
      </c>
      <c r="AC35" s="292">
        <v>73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870</v>
      </c>
      <c r="AK35" s="295" t="s">
        <v>870</v>
      </c>
      <c r="AL35" s="292">
        <v>0</v>
      </c>
      <c r="AM35" s="295" t="s">
        <v>870</v>
      </c>
      <c r="AN35" s="295" t="s">
        <v>870</v>
      </c>
      <c r="AO35" s="292">
        <v>1756</v>
      </c>
      <c r="AP35" s="295" t="s">
        <v>870</v>
      </c>
      <c r="AQ35" s="292">
        <v>0</v>
      </c>
      <c r="AR35" s="295" t="s">
        <v>870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870</v>
      </c>
      <c r="BF35" s="295" t="s">
        <v>870</v>
      </c>
      <c r="BG35" s="295" t="s">
        <v>870</v>
      </c>
      <c r="BH35" s="295" t="s">
        <v>870</v>
      </c>
      <c r="BI35" s="295" t="s">
        <v>870</v>
      </c>
      <c r="BJ35" s="295" t="s">
        <v>870</v>
      </c>
      <c r="BK35" s="295" t="s">
        <v>870</v>
      </c>
      <c r="BL35" s="295" t="s">
        <v>870</v>
      </c>
      <c r="BM35" s="295" t="s">
        <v>870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5" t="s">
        <v>870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870</v>
      </c>
      <c r="CX35" s="295" t="s">
        <v>870</v>
      </c>
      <c r="CY35" s="295" t="s">
        <v>870</v>
      </c>
      <c r="CZ35" s="295" t="s">
        <v>870</v>
      </c>
      <c r="DA35" s="295" t="s">
        <v>870</v>
      </c>
      <c r="DB35" s="295" t="s">
        <v>870</v>
      </c>
      <c r="DC35" s="295" t="s">
        <v>870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870</v>
      </c>
      <c r="DS35" s="295" t="s">
        <v>870</v>
      </c>
      <c r="DT35" s="292">
        <v>0</v>
      </c>
      <c r="DU35" s="295" t="s">
        <v>870</v>
      </c>
      <c r="DV35" s="295" t="s">
        <v>870</v>
      </c>
      <c r="DW35" s="295" t="s">
        <v>870</v>
      </c>
      <c r="DX35" s="295" t="s">
        <v>870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870</v>
      </c>
      <c r="EL35" s="295" t="s">
        <v>870</v>
      </c>
      <c r="EM35" s="295" t="s">
        <v>870</v>
      </c>
      <c r="EN35" s="292">
        <v>0</v>
      </c>
      <c r="EO35" s="292">
        <v>0</v>
      </c>
      <c r="EP35" s="295" t="s">
        <v>870</v>
      </c>
      <c r="EQ35" s="295" t="s">
        <v>870</v>
      </c>
      <c r="ER35" s="295" t="s">
        <v>870</v>
      </c>
      <c r="ES35" s="292">
        <v>0</v>
      </c>
      <c r="ET35" s="292">
        <v>0</v>
      </c>
      <c r="EU35" s="292">
        <f>SUM(EV35:FO35)</f>
        <v>2715</v>
      </c>
      <c r="EV35" s="292">
        <v>878</v>
      </c>
      <c r="EW35" s="292">
        <v>0</v>
      </c>
      <c r="EX35" s="292">
        <v>0</v>
      </c>
      <c r="EY35" s="292">
        <v>767</v>
      </c>
      <c r="EZ35" s="292">
        <v>415</v>
      </c>
      <c r="FA35" s="292">
        <v>228</v>
      </c>
      <c r="FB35" s="292">
        <v>0</v>
      </c>
      <c r="FC35" s="292">
        <v>373</v>
      </c>
      <c r="FD35" s="292">
        <v>53</v>
      </c>
      <c r="FE35" s="292">
        <v>0</v>
      </c>
      <c r="FF35" s="292">
        <v>0</v>
      </c>
      <c r="FG35" s="292">
        <v>0</v>
      </c>
      <c r="FH35" s="295" t="s">
        <v>870</v>
      </c>
      <c r="FI35" s="295" t="s">
        <v>870</v>
      </c>
      <c r="FJ35" s="295" t="s">
        <v>870</v>
      </c>
      <c r="FK35" s="292">
        <v>0</v>
      </c>
      <c r="FL35" s="292">
        <v>0</v>
      </c>
      <c r="FM35" s="292">
        <v>0</v>
      </c>
      <c r="FN35" s="292">
        <v>1</v>
      </c>
      <c r="FO35" s="292">
        <v>0</v>
      </c>
    </row>
    <row r="36" spans="1:171" s="224" customFormat="1" ht="13.5" customHeight="1">
      <c r="A36" s="290" t="s">
        <v>746</v>
      </c>
      <c r="B36" s="291" t="s">
        <v>818</v>
      </c>
      <c r="C36" s="290" t="s">
        <v>819</v>
      </c>
      <c r="D36" s="292">
        <f>SUM(Y36,AT36,BO36,CJ36,DE36,DZ36,EU36)</f>
        <v>4401</v>
      </c>
      <c r="E36" s="292">
        <f>SUM(Z36,AU36,BP36,CK36,DF36,EA36,EV36)</f>
        <v>1663</v>
      </c>
      <c r="F36" s="292">
        <f>SUM(AA36,AV36,BQ36,CL36,DG36,EB36,EW36)</f>
        <v>12</v>
      </c>
      <c r="G36" s="292">
        <f>SUM(AB36,AW36,BR36,CM36,DH36,EC36,EX36)</f>
        <v>0</v>
      </c>
      <c r="H36" s="292">
        <f>SUM(AC36,AX36,BS36,CN36,DI36,ED36,EY36)</f>
        <v>661</v>
      </c>
      <c r="I36" s="292">
        <f>SUM(AD36,AY36,BT36,CO36,DJ36,EE36,EZ36)</f>
        <v>691</v>
      </c>
      <c r="J36" s="292">
        <f>SUM(AE36,AZ36,BU36,CP36,DK36,EF36,FA36)</f>
        <v>269</v>
      </c>
      <c r="K36" s="292">
        <f>SUM(AF36,BA36,BV36,CQ36,DL36,EG36,FB36)</f>
        <v>0</v>
      </c>
      <c r="L36" s="292">
        <f>SUM(AG36,BB36,BW36,CR36,DM36,EH36,FC36)</f>
        <v>795</v>
      </c>
      <c r="M36" s="292">
        <f>SUM(AH36,BC36,BX36,CS36,DN36,EI36,FD36)</f>
        <v>0</v>
      </c>
      <c r="N36" s="292">
        <f>SUM(AI36,BD36,BY36,CT36,DO36,EJ36,FE36)</f>
        <v>253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21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36</v>
      </c>
      <c r="Y36" s="292">
        <f>SUM(Z36:AS36)</f>
        <v>21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870</v>
      </c>
      <c r="AK36" s="295" t="s">
        <v>870</v>
      </c>
      <c r="AL36" s="292">
        <v>0</v>
      </c>
      <c r="AM36" s="295" t="s">
        <v>870</v>
      </c>
      <c r="AN36" s="295" t="s">
        <v>870</v>
      </c>
      <c r="AO36" s="292">
        <v>21</v>
      </c>
      <c r="AP36" s="295" t="s">
        <v>870</v>
      </c>
      <c r="AQ36" s="292">
        <v>0</v>
      </c>
      <c r="AR36" s="295" t="s">
        <v>870</v>
      </c>
      <c r="AS36" s="292">
        <v>0</v>
      </c>
      <c r="AT36" s="292">
        <f>SUM(AU36:BN36)</f>
        <v>427</v>
      </c>
      <c r="AU36" s="292">
        <v>0</v>
      </c>
      <c r="AV36" s="292">
        <v>0</v>
      </c>
      <c r="AW36" s="292">
        <v>0</v>
      </c>
      <c r="AX36" s="292">
        <v>406</v>
      </c>
      <c r="AY36" s="292">
        <v>21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870</v>
      </c>
      <c r="BF36" s="295" t="s">
        <v>870</v>
      </c>
      <c r="BG36" s="295" t="s">
        <v>870</v>
      </c>
      <c r="BH36" s="295" t="s">
        <v>870</v>
      </c>
      <c r="BI36" s="295" t="s">
        <v>870</v>
      </c>
      <c r="BJ36" s="295" t="s">
        <v>870</v>
      </c>
      <c r="BK36" s="295" t="s">
        <v>870</v>
      </c>
      <c r="BL36" s="295" t="s">
        <v>870</v>
      </c>
      <c r="BM36" s="295" t="s">
        <v>870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5" t="s">
        <v>870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870</v>
      </c>
      <c r="CX36" s="295" t="s">
        <v>870</v>
      </c>
      <c r="CY36" s="295" t="s">
        <v>870</v>
      </c>
      <c r="CZ36" s="295" t="s">
        <v>870</v>
      </c>
      <c r="DA36" s="295" t="s">
        <v>870</v>
      </c>
      <c r="DB36" s="295" t="s">
        <v>870</v>
      </c>
      <c r="DC36" s="295" t="s">
        <v>870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870</v>
      </c>
      <c r="DS36" s="295" t="s">
        <v>870</v>
      </c>
      <c r="DT36" s="292">
        <v>0</v>
      </c>
      <c r="DU36" s="295" t="s">
        <v>870</v>
      </c>
      <c r="DV36" s="295" t="s">
        <v>870</v>
      </c>
      <c r="DW36" s="295" t="s">
        <v>870</v>
      </c>
      <c r="DX36" s="295" t="s">
        <v>870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870</v>
      </c>
      <c r="EL36" s="295" t="s">
        <v>870</v>
      </c>
      <c r="EM36" s="295" t="s">
        <v>870</v>
      </c>
      <c r="EN36" s="292">
        <v>0</v>
      </c>
      <c r="EO36" s="292">
        <v>0</v>
      </c>
      <c r="EP36" s="295" t="s">
        <v>870</v>
      </c>
      <c r="EQ36" s="295" t="s">
        <v>870</v>
      </c>
      <c r="ER36" s="295" t="s">
        <v>870</v>
      </c>
      <c r="ES36" s="292">
        <v>0</v>
      </c>
      <c r="ET36" s="292">
        <v>0</v>
      </c>
      <c r="EU36" s="292">
        <f>SUM(EV36:FO36)</f>
        <v>3953</v>
      </c>
      <c r="EV36" s="292">
        <v>1663</v>
      </c>
      <c r="EW36" s="292">
        <v>12</v>
      </c>
      <c r="EX36" s="292">
        <v>0</v>
      </c>
      <c r="EY36" s="292">
        <v>255</v>
      </c>
      <c r="EZ36" s="292">
        <v>670</v>
      </c>
      <c r="FA36" s="292">
        <v>269</v>
      </c>
      <c r="FB36" s="292">
        <v>0</v>
      </c>
      <c r="FC36" s="292">
        <v>795</v>
      </c>
      <c r="FD36" s="292">
        <v>0</v>
      </c>
      <c r="FE36" s="292">
        <v>253</v>
      </c>
      <c r="FF36" s="292">
        <v>0</v>
      </c>
      <c r="FG36" s="292">
        <v>0</v>
      </c>
      <c r="FH36" s="295" t="s">
        <v>870</v>
      </c>
      <c r="FI36" s="295" t="s">
        <v>870</v>
      </c>
      <c r="FJ36" s="295" t="s">
        <v>870</v>
      </c>
      <c r="FK36" s="292">
        <v>0</v>
      </c>
      <c r="FL36" s="292">
        <v>0</v>
      </c>
      <c r="FM36" s="292">
        <v>0</v>
      </c>
      <c r="FN36" s="292">
        <v>0</v>
      </c>
      <c r="FO36" s="292">
        <v>36</v>
      </c>
    </row>
    <row r="37" spans="1:171" s="224" customFormat="1" ht="13.5" customHeight="1">
      <c r="A37" s="290" t="s">
        <v>746</v>
      </c>
      <c r="B37" s="291" t="s">
        <v>820</v>
      </c>
      <c r="C37" s="290" t="s">
        <v>821</v>
      </c>
      <c r="D37" s="292">
        <f>SUM(Y37,AT37,BO37,CJ37,DE37,DZ37,EU37)</f>
        <v>2780</v>
      </c>
      <c r="E37" s="292">
        <f>SUM(Z37,AU37,BP37,CK37,DF37,EA37,EV37)</f>
        <v>1031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408</v>
      </c>
      <c r="I37" s="292">
        <f>SUM(AD37,AY37,BT37,CO37,DJ37,EE37,EZ37)</f>
        <v>360</v>
      </c>
      <c r="J37" s="292">
        <f>SUM(AE37,AZ37,BU37,CP37,DK37,EF37,FA37)</f>
        <v>176</v>
      </c>
      <c r="K37" s="292">
        <f>SUM(AF37,BA37,BV37,CQ37,DL37,EG37,FB37)</f>
        <v>0</v>
      </c>
      <c r="L37" s="292">
        <f>SUM(AG37,BB37,BW37,CR37,DM37,EH37,FC37)</f>
        <v>580</v>
      </c>
      <c r="M37" s="292">
        <f>SUM(AH37,BC37,BX37,CS37,DN37,EI37,FD37)</f>
        <v>0</v>
      </c>
      <c r="N37" s="292">
        <f>SUM(AI37,BD37,BY37,CT37,DO37,EJ37,FE37)</f>
        <v>161</v>
      </c>
      <c r="O37" s="292">
        <f>SUM(AJ37,BE37,BZ37,CU37,DP37,EK37,FF37)</f>
        <v>15</v>
      </c>
      <c r="P37" s="292">
        <f>SUM(AK37,BF37,CA37,CV37,DQ37,EL37,FG37)</f>
        <v>33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13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3</v>
      </c>
      <c r="X37" s="292">
        <f>SUM(AS37,BN37,CI37,DD37,DY37,ET37,FO37)</f>
        <v>0</v>
      </c>
      <c r="Y37" s="292">
        <f>SUM(Z37:AS37)</f>
        <v>13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870</v>
      </c>
      <c r="AK37" s="295" t="s">
        <v>870</v>
      </c>
      <c r="AL37" s="292">
        <v>0</v>
      </c>
      <c r="AM37" s="295" t="s">
        <v>870</v>
      </c>
      <c r="AN37" s="295" t="s">
        <v>870</v>
      </c>
      <c r="AO37" s="292">
        <v>13</v>
      </c>
      <c r="AP37" s="295" t="s">
        <v>870</v>
      </c>
      <c r="AQ37" s="292">
        <v>0</v>
      </c>
      <c r="AR37" s="295" t="s">
        <v>870</v>
      </c>
      <c r="AS37" s="292">
        <v>0</v>
      </c>
      <c r="AT37" s="292">
        <f>SUM(AU37:BN37)</f>
        <v>257</v>
      </c>
      <c r="AU37" s="292">
        <v>0</v>
      </c>
      <c r="AV37" s="292">
        <v>0</v>
      </c>
      <c r="AW37" s="292">
        <v>0</v>
      </c>
      <c r="AX37" s="292">
        <v>244</v>
      </c>
      <c r="AY37" s="292">
        <v>13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870</v>
      </c>
      <c r="BF37" s="295" t="s">
        <v>870</v>
      </c>
      <c r="BG37" s="295" t="s">
        <v>870</v>
      </c>
      <c r="BH37" s="295" t="s">
        <v>870</v>
      </c>
      <c r="BI37" s="295" t="s">
        <v>870</v>
      </c>
      <c r="BJ37" s="295" t="s">
        <v>870</v>
      </c>
      <c r="BK37" s="295" t="s">
        <v>870</v>
      </c>
      <c r="BL37" s="295" t="s">
        <v>870</v>
      </c>
      <c r="BM37" s="295" t="s">
        <v>870</v>
      </c>
      <c r="BN37" s="292">
        <v>0</v>
      </c>
      <c r="BO37" s="292">
        <f>SUM(BP37:CI37)</f>
        <v>15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15</v>
      </c>
      <c r="CA37" s="292">
        <v>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5" t="s">
        <v>870</v>
      </c>
      <c r="CI37" s="292">
        <v>0</v>
      </c>
      <c r="CJ37" s="292">
        <f>SUM(CK37:DD37)</f>
        <v>33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33</v>
      </c>
      <c r="CW37" s="295" t="s">
        <v>870</v>
      </c>
      <c r="CX37" s="295" t="s">
        <v>870</v>
      </c>
      <c r="CY37" s="295" t="s">
        <v>870</v>
      </c>
      <c r="CZ37" s="295" t="s">
        <v>870</v>
      </c>
      <c r="DA37" s="295" t="s">
        <v>870</v>
      </c>
      <c r="DB37" s="295" t="s">
        <v>870</v>
      </c>
      <c r="DC37" s="295" t="s">
        <v>870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870</v>
      </c>
      <c r="DS37" s="295" t="s">
        <v>870</v>
      </c>
      <c r="DT37" s="292">
        <v>0</v>
      </c>
      <c r="DU37" s="295" t="s">
        <v>870</v>
      </c>
      <c r="DV37" s="295" t="s">
        <v>870</v>
      </c>
      <c r="DW37" s="295" t="s">
        <v>870</v>
      </c>
      <c r="DX37" s="295" t="s">
        <v>870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870</v>
      </c>
      <c r="EL37" s="295" t="s">
        <v>870</v>
      </c>
      <c r="EM37" s="295" t="s">
        <v>870</v>
      </c>
      <c r="EN37" s="292">
        <v>0</v>
      </c>
      <c r="EO37" s="292">
        <v>0</v>
      </c>
      <c r="EP37" s="295" t="s">
        <v>870</v>
      </c>
      <c r="EQ37" s="295" t="s">
        <v>870</v>
      </c>
      <c r="ER37" s="295" t="s">
        <v>870</v>
      </c>
      <c r="ES37" s="292">
        <v>0</v>
      </c>
      <c r="ET37" s="292">
        <v>0</v>
      </c>
      <c r="EU37" s="292">
        <f>SUM(EV37:FO37)</f>
        <v>2462</v>
      </c>
      <c r="EV37" s="292">
        <v>1031</v>
      </c>
      <c r="EW37" s="292">
        <v>0</v>
      </c>
      <c r="EX37" s="292">
        <v>0</v>
      </c>
      <c r="EY37" s="292">
        <v>164</v>
      </c>
      <c r="EZ37" s="292">
        <v>347</v>
      </c>
      <c r="FA37" s="292">
        <v>176</v>
      </c>
      <c r="FB37" s="292">
        <v>0</v>
      </c>
      <c r="FC37" s="292">
        <v>580</v>
      </c>
      <c r="FD37" s="292">
        <v>0</v>
      </c>
      <c r="FE37" s="292">
        <v>161</v>
      </c>
      <c r="FF37" s="292">
        <v>0</v>
      </c>
      <c r="FG37" s="292">
        <v>0</v>
      </c>
      <c r="FH37" s="295" t="s">
        <v>870</v>
      </c>
      <c r="FI37" s="295" t="s">
        <v>870</v>
      </c>
      <c r="FJ37" s="295" t="s">
        <v>870</v>
      </c>
      <c r="FK37" s="292">
        <v>0</v>
      </c>
      <c r="FL37" s="292">
        <v>0</v>
      </c>
      <c r="FM37" s="292">
        <v>0</v>
      </c>
      <c r="FN37" s="292">
        <v>3</v>
      </c>
      <c r="FO37" s="292">
        <v>0</v>
      </c>
    </row>
    <row r="38" spans="1:171" s="224" customFormat="1" ht="13.5" customHeight="1">
      <c r="A38" s="290" t="s">
        <v>746</v>
      </c>
      <c r="B38" s="291" t="s">
        <v>822</v>
      </c>
      <c r="C38" s="290" t="s">
        <v>823</v>
      </c>
      <c r="D38" s="292">
        <f>SUM(Y38,AT38,BO38,CJ38,DE38,DZ38,EU38)</f>
        <v>3887</v>
      </c>
      <c r="E38" s="292">
        <f>SUM(Z38,AU38,BP38,CK38,DF38,EA38,EV38)</f>
        <v>225</v>
      </c>
      <c r="F38" s="292">
        <f>SUM(AA38,AV38,BQ38,CL38,DG38,EB38,EW38)</f>
        <v>1</v>
      </c>
      <c r="G38" s="292">
        <f>SUM(AB38,AW38,BR38,CM38,DH38,EC38,EX38)</f>
        <v>0</v>
      </c>
      <c r="H38" s="292">
        <f>SUM(AC38,AX38,BS38,CN38,DI38,ED38,EY38)</f>
        <v>555</v>
      </c>
      <c r="I38" s="292">
        <f>SUM(AD38,AY38,BT38,CO38,DJ38,EE38,EZ38)</f>
        <v>241</v>
      </c>
      <c r="J38" s="292">
        <f>SUM(AE38,AZ38,BU38,CP38,DK38,EF38,FA38)</f>
        <v>134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171</v>
      </c>
      <c r="N38" s="292">
        <f>SUM(AI38,BD38,BY38,CT38,DO38,EJ38,FE38)</f>
        <v>71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674</v>
      </c>
      <c r="R38" s="292">
        <f>SUM(AM38,BH38,CC38,CX38,DS38,EN38,FI38)</f>
        <v>61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1754</v>
      </c>
      <c r="Y38" s="292">
        <f>SUM(Z38:AS38)</f>
        <v>674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870</v>
      </c>
      <c r="AK38" s="295" t="s">
        <v>870</v>
      </c>
      <c r="AL38" s="292">
        <v>674</v>
      </c>
      <c r="AM38" s="295" t="s">
        <v>870</v>
      </c>
      <c r="AN38" s="295" t="s">
        <v>870</v>
      </c>
      <c r="AO38" s="292">
        <v>0</v>
      </c>
      <c r="AP38" s="295" t="s">
        <v>870</v>
      </c>
      <c r="AQ38" s="292">
        <v>0</v>
      </c>
      <c r="AR38" s="295" t="s">
        <v>870</v>
      </c>
      <c r="AS38" s="292">
        <v>0</v>
      </c>
      <c r="AT38" s="292">
        <f>SUM(AU38:BN38)</f>
        <v>1191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171</v>
      </c>
      <c r="BD38" s="292">
        <v>0</v>
      </c>
      <c r="BE38" s="295" t="s">
        <v>870</v>
      </c>
      <c r="BF38" s="295" t="s">
        <v>870</v>
      </c>
      <c r="BG38" s="295" t="s">
        <v>870</v>
      </c>
      <c r="BH38" s="295" t="s">
        <v>870</v>
      </c>
      <c r="BI38" s="295" t="s">
        <v>870</v>
      </c>
      <c r="BJ38" s="295" t="s">
        <v>870</v>
      </c>
      <c r="BK38" s="295" t="s">
        <v>870</v>
      </c>
      <c r="BL38" s="295" t="s">
        <v>870</v>
      </c>
      <c r="BM38" s="295" t="s">
        <v>870</v>
      </c>
      <c r="BN38" s="292">
        <v>1020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5" t="s">
        <v>870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870</v>
      </c>
      <c r="CX38" s="295" t="s">
        <v>870</v>
      </c>
      <c r="CY38" s="295" t="s">
        <v>870</v>
      </c>
      <c r="CZ38" s="295" t="s">
        <v>870</v>
      </c>
      <c r="DA38" s="295" t="s">
        <v>870</v>
      </c>
      <c r="DB38" s="295" t="s">
        <v>870</v>
      </c>
      <c r="DC38" s="295" t="s">
        <v>870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870</v>
      </c>
      <c r="DS38" s="295" t="s">
        <v>870</v>
      </c>
      <c r="DT38" s="292">
        <v>0</v>
      </c>
      <c r="DU38" s="295" t="s">
        <v>870</v>
      </c>
      <c r="DV38" s="295" t="s">
        <v>870</v>
      </c>
      <c r="DW38" s="295" t="s">
        <v>870</v>
      </c>
      <c r="DX38" s="295" t="s">
        <v>870</v>
      </c>
      <c r="DY38" s="292">
        <v>0</v>
      </c>
      <c r="DZ38" s="292">
        <f>SUM(EA38:ET38)</f>
        <v>61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870</v>
      </c>
      <c r="EL38" s="295" t="s">
        <v>870</v>
      </c>
      <c r="EM38" s="295" t="s">
        <v>870</v>
      </c>
      <c r="EN38" s="292">
        <v>61</v>
      </c>
      <c r="EO38" s="292">
        <v>0</v>
      </c>
      <c r="EP38" s="295" t="s">
        <v>870</v>
      </c>
      <c r="EQ38" s="295" t="s">
        <v>870</v>
      </c>
      <c r="ER38" s="295" t="s">
        <v>870</v>
      </c>
      <c r="ES38" s="292">
        <v>0</v>
      </c>
      <c r="ET38" s="292">
        <v>0</v>
      </c>
      <c r="EU38" s="292">
        <f>SUM(EV38:FO38)</f>
        <v>1961</v>
      </c>
      <c r="EV38" s="292">
        <v>225</v>
      </c>
      <c r="EW38" s="292">
        <v>1</v>
      </c>
      <c r="EX38" s="292">
        <v>0</v>
      </c>
      <c r="EY38" s="292">
        <v>555</v>
      </c>
      <c r="EZ38" s="292">
        <v>241</v>
      </c>
      <c r="FA38" s="292">
        <v>134</v>
      </c>
      <c r="FB38" s="292">
        <v>0</v>
      </c>
      <c r="FC38" s="292">
        <v>0</v>
      </c>
      <c r="FD38" s="292">
        <v>0</v>
      </c>
      <c r="FE38" s="292">
        <v>71</v>
      </c>
      <c r="FF38" s="292">
        <v>0</v>
      </c>
      <c r="FG38" s="292">
        <v>0</v>
      </c>
      <c r="FH38" s="295" t="s">
        <v>870</v>
      </c>
      <c r="FI38" s="295" t="s">
        <v>870</v>
      </c>
      <c r="FJ38" s="295" t="s">
        <v>870</v>
      </c>
      <c r="FK38" s="292">
        <v>0</v>
      </c>
      <c r="FL38" s="292">
        <v>0</v>
      </c>
      <c r="FM38" s="292">
        <v>0</v>
      </c>
      <c r="FN38" s="292">
        <v>0</v>
      </c>
      <c r="FO38" s="292">
        <v>734</v>
      </c>
    </row>
    <row r="39" spans="1:171" s="224" customFormat="1" ht="13.5" customHeight="1">
      <c r="A39" s="290" t="s">
        <v>746</v>
      </c>
      <c r="B39" s="291" t="s">
        <v>824</v>
      </c>
      <c r="C39" s="290" t="s">
        <v>825</v>
      </c>
      <c r="D39" s="292">
        <f>SUM(Y39,AT39,BO39,CJ39,DE39,DZ39,EU39)</f>
        <v>1855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638</v>
      </c>
      <c r="I39" s="292">
        <f>SUM(AD39,AY39,BT39,CO39,DJ39,EE39,EZ39)</f>
        <v>339</v>
      </c>
      <c r="J39" s="292">
        <f>SUM(AE39,AZ39,BU39,CP39,DK39,EF39,FA39)</f>
        <v>187</v>
      </c>
      <c r="K39" s="292">
        <f>SUM(AF39,BA39,BV39,CQ39,DL39,EG39,FB39)</f>
        <v>0</v>
      </c>
      <c r="L39" s="292">
        <f>SUM(AG39,BB39,BW39,CR39,DM39,EH39,FC39)</f>
        <v>382</v>
      </c>
      <c r="M39" s="292">
        <f>SUM(AH39,BC39,BX39,CS39,DN39,EI39,FD39)</f>
        <v>152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140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17</v>
      </c>
      <c r="Y39" s="292">
        <f>SUM(Z39:AS39)</f>
        <v>140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870</v>
      </c>
      <c r="AK39" s="295" t="s">
        <v>870</v>
      </c>
      <c r="AL39" s="292">
        <v>0</v>
      </c>
      <c r="AM39" s="295" t="s">
        <v>870</v>
      </c>
      <c r="AN39" s="295" t="s">
        <v>870</v>
      </c>
      <c r="AO39" s="292">
        <v>140</v>
      </c>
      <c r="AP39" s="295" t="s">
        <v>870</v>
      </c>
      <c r="AQ39" s="292">
        <v>0</v>
      </c>
      <c r="AR39" s="295" t="s">
        <v>870</v>
      </c>
      <c r="AS39" s="292">
        <v>0</v>
      </c>
      <c r="AT39" s="292">
        <f>SUM(AU39:BN39)</f>
        <v>17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870</v>
      </c>
      <c r="BF39" s="295" t="s">
        <v>870</v>
      </c>
      <c r="BG39" s="295" t="s">
        <v>870</v>
      </c>
      <c r="BH39" s="295" t="s">
        <v>870</v>
      </c>
      <c r="BI39" s="295" t="s">
        <v>870</v>
      </c>
      <c r="BJ39" s="295" t="s">
        <v>870</v>
      </c>
      <c r="BK39" s="295" t="s">
        <v>870</v>
      </c>
      <c r="BL39" s="295" t="s">
        <v>870</v>
      </c>
      <c r="BM39" s="295" t="s">
        <v>870</v>
      </c>
      <c r="BN39" s="292">
        <v>17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5" t="s">
        <v>870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870</v>
      </c>
      <c r="CX39" s="295" t="s">
        <v>870</v>
      </c>
      <c r="CY39" s="295" t="s">
        <v>870</v>
      </c>
      <c r="CZ39" s="295" t="s">
        <v>870</v>
      </c>
      <c r="DA39" s="295" t="s">
        <v>870</v>
      </c>
      <c r="DB39" s="295" t="s">
        <v>870</v>
      </c>
      <c r="DC39" s="295" t="s">
        <v>870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870</v>
      </c>
      <c r="DS39" s="295" t="s">
        <v>870</v>
      </c>
      <c r="DT39" s="292">
        <v>0</v>
      </c>
      <c r="DU39" s="295" t="s">
        <v>870</v>
      </c>
      <c r="DV39" s="295" t="s">
        <v>870</v>
      </c>
      <c r="DW39" s="295" t="s">
        <v>870</v>
      </c>
      <c r="DX39" s="295" t="s">
        <v>870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870</v>
      </c>
      <c r="EL39" s="295" t="s">
        <v>870</v>
      </c>
      <c r="EM39" s="295" t="s">
        <v>870</v>
      </c>
      <c r="EN39" s="292">
        <v>0</v>
      </c>
      <c r="EO39" s="292">
        <v>0</v>
      </c>
      <c r="EP39" s="295" t="s">
        <v>870</v>
      </c>
      <c r="EQ39" s="295" t="s">
        <v>870</v>
      </c>
      <c r="ER39" s="295" t="s">
        <v>870</v>
      </c>
      <c r="ES39" s="292">
        <v>0</v>
      </c>
      <c r="ET39" s="292">
        <v>0</v>
      </c>
      <c r="EU39" s="292">
        <f>SUM(EV39:FO39)</f>
        <v>1698</v>
      </c>
      <c r="EV39" s="292">
        <v>0</v>
      </c>
      <c r="EW39" s="292">
        <v>0</v>
      </c>
      <c r="EX39" s="292">
        <v>0</v>
      </c>
      <c r="EY39" s="292">
        <v>638</v>
      </c>
      <c r="EZ39" s="292">
        <v>339</v>
      </c>
      <c r="FA39" s="292">
        <v>187</v>
      </c>
      <c r="FB39" s="292">
        <v>0</v>
      </c>
      <c r="FC39" s="292">
        <v>382</v>
      </c>
      <c r="FD39" s="292">
        <v>152</v>
      </c>
      <c r="FE39" s="292">
        <v>0</v>
      </c>
      <c r="FF39" s="292">
        <v>0</v>
      </c>
      <c r="FG39" s="292">
        <v>0</v>
      </c>
      <c r="FH39" s="295" t="s">
        <v>870</v>
      </c>
      <c r="FI39" s="295" t="s">
        <v>870</v>
      </c>
      <c r="FJ39" s="295" t="s">
        <v>870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746</v>
      </c>
      <c r="B40" s="291" t="s">
        <v>826</v>
      </c>
      <c r="C40" s="290" t="s">
        <v>827</v>
      </c>
      <c r="D40" s="292">
        <f>SUM(Y40,AT40,BO40,CJ40,DE40,DZ40,EU40)</f>
        <v>1369</v>
      </c>
      <c r="E40" s="292">
        <f>SUM(Z40,AU40,BP40,CK40,DF40,EA40,EV40)</f>
        <v>152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239</v>
      </c>
      <c r="I40" s="292">
        <f>SUM(AD40,AY40,BT40,CO40,DJ40,EE40,EZ40)</f>
        <v>194</v>
      </c>
      <c r="J40" s="292">
        <f>SUM(AE40,AZ40,BU40,CP40,DK40,EF40,FA40)</f>
        <v>64</v>
      </c>
      <c r="K40" s="292">
        <f>SUM(AF40,BA40,BV40,CQ40,DL40,EG40,FB40)</f>
        <v>0</v>
      </c>
      <c r="L40" s="292">
        <f>SUM(AG40,BB40,BW40,CR40,DM40,EH40,FC40)</f>
        <v>44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537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139</v>
      </c>
      <c r="Y40" s="292">
        <f>SUM(Z40:AS40)</f>
        <v>537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870</v>
      </c>
      <c r="AK40" s="295" t="s">
        <v>870</v>
      </c>
      <c r="AL40" s="292">
        <v>0</v>
      </c>
      <c r="AM40" s="295" t="s">
        <v>870</v>
      </c>
      <c r="AN40" s="295" t="s">
        <v>870</v>
      </c>
      <c r="AO40" s="292">
        <v>537</v>
      </c>
      <c r="AP40" s="295" t="s">
        <v>870</v>
      </c>
      <c r="AQ40" s="292">
        <v>0</v>
      </c>
      <c r="AR40" s="295" t="s">
        <v>870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870</v>
      </c>
      <c r="BF40" s="295" t="s">
        <v>870</v>
      </c>
      <c r="BG40" s="295" t="s">
        <v>870</v>
      </c>
      <c r="BH40" s="295" t="s">
        <v>870</v>
      </c>
      <c r="BI40" s="295" t="s">
        <v>870</v>
      </c>
      <c r="BJ40" s="295" t="s">
        <v>870</v>
      </c>
      <c r="BK40" s="295" t="s">
        <v>870</v>
      </c>
      <c r="BL40" s="295" t="s">
        <v>870</v>
      </c>
      <c r="BM40" s="295" t="s">
        <v>870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5" t="s">
        <v>870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870</v>
      </c>
      <c r="CX40" s="295" t="s">
        <v>870</v>
      </c>
      <c r="CY40" s="295" t="s">
        <v>870</v>
      </c>
      <c r="CZ40" s="295" t="s">
        <v>870</v>
      </c>
      <c r="DA40" s="295" t="s">
        <v>870</v>
      </c>
      <c r="DB40" s="295" t="s">
        <v>870</v>
      </c>
      <c r="DC40" s="295" t="s">
        <v>870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870</v>
      </c>
      <c r="DS40" s="295" t="s">
        <v>870</v>
      </c>
      <c r="DT40" s="292">
        <v>0</v>
      </c>
      <c r="DU40" s="295" t="s">
        <v>870</v>
      </c>
      <c r="DV40" s="295" t="s">
        <v>870</v>
      </c>
      <c r="DW40" s="295" t="s">
        <v>870</v>
      </c>
      <c r="DX40" s="295" t="s">
        <v>870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870</v>
      </c>
      <c r="EL40" s="295" t="s">
        <v>870</v>
      </c>
      <c r="EM40" s="295" t="s">
        <v>870</v>
      </c>
      <c r="EN40" s="292">
        <v>0</v>
      </c>
      <c r="EO40" s="292">
        <v>0</v>
      </c>
      <c r="EP40" s="295" t="s">
        <v>870</v>
      </c>
      <c r="EQ40" s="295" t="s">
        <v>870</v>
      </c>
      <c r="ER40" s="295" t="s">
        <v>870</v>
      </c>
      <c r="ES40" s="292">
        <v>0</v>
      </c>
      <c r="ET40" s="292">
        <v>0</v>
      </c>
      <c r="EU40" s="292">
        <f>SUM(EV40:FO40)</f>
        <v>832</v>
      </c>
      <c r="EV40" s="292">
        <v>152</v>
      </c>
      <c r="EW40" s="292">
        <v>0</v>
      </c>
      <c r="EX40" s="292">
        <v>0</v>
      </c>
      <c r="EY40" s="292">
        <v>239</v>
      </c>
      <c r="EZ40" s="292">
        <v>194</v>
      </c>
      <c r="FA40" s="292">
        <v>64</v>
      </c>
      <c r="FB40" s="292">
        <v>0</v>
      </c>
      <c r="FC40" s="292">
        <v>44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870</v>
      </c>
      <c r="FI40" s="295" t="s">
        <v>870</v>
      </c>
      <c r="FJ40" s="295" t="s">
        <v>870</v>
      </c>
      <c r="FK40" s="292">
        <v>0</v>
      </c>
      <c r="FL40" s="292">
        <v>0</v>
      </c>
      <c r="FM40" s="292">
        <v>0</v>
      </c>
      <c r="FN40" s="292">
        <v>0</v>
      </c>
      <c r="FO40" s="292">
        <v>139</v>
      </c>
    </row>
    <row r="41" spans="1:171" s="224" customFormat="1" ht="13.5" customHeight="1">
      <c r="A41" s="290" t="s">
        <v>746</v>
      </c>
      <c r="B41" s="291" t="s">
        <v>828</v>
      </c>
      <c r="C41" s="290" t="s">
        <v>829</v>
      </c>
      <c r="D41" s="292">
        <f>SUM(Y41,AT41,BO41,CJ41,DE41,DZ41,EU41)</f>
        <v>2155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1079</v>
      </c>
      <c r="I41" s="292">
        <f>SUM(AD41,AY41,BT41,CO41,DJ41,EE41,EZ41)</f>
        <v>567</v>
      </c>
      <c r="J41" s="292">
        <f>SUM(AE41,AZ41,BU41,CP41,DK41,EF41,FA41)</f>
        <v>252</v>
      </c>
      <c r="K41" s="292">
        <f>SUM(AF41,BA41,BV41,CQ41,DL41,EG41,FB41)</f>
        <v>0</v>
      </c>
      <c r="L41" s="292">
        <f>SUM(AG41,BB41,BW41,CR41,DM41,EH41,FC41)</f>
        <v>257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870</v>
      </c>
      <c r="AK41" s="295" t="s">
        <v>870</v>
      </c>
      <c r="AL41" s="292">
        <v>0</v>
      </c>
      <c r="AM41" s="295" t="s">
        <v>870</v>
      </c>
      <c r="AN41" s="295" t="s">
        <v>870</v>
      </c>
      <c r="AO41" s="292">
        <v>0</v>
      </c>
      <c r="AP41" s="295" t="s">
        <v>870</v>
      </c>
      <c r="AQ41" s="292">
        <v>0</v>
      </c>
      <c r="AR41" s="295" t="s">
        <v>870</v>
      </c>
      <c r="AS41" s="292">
        <v>0</v>
      </c>
      <c r="AT41" s="292">
        <f>SUM(AU41:BN41)</f>
        <v>1646</v>
      </c>
      <c r="AU41" s="292">
        <v>0</v>
      </c>
      <c r="AV41" s="292">
        <v>0</v>
      </c>
      <c r="AW41" s="292">
        <v>0</v>
      </c>
      <c r="AX41" s="292">
        <v>1079</v>
      </c>
      <c r="AY41" s="292">
        <v>567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870</v>
      </c>
      <c r="BF41" s="295" t="s">
        <v>870</v>
      </c>
      <c r="BG41" s="295" t="s">
        <v>870</v>
      </c>
      <c r="BH41" s="295" t="s">
        <v>870</v>
      </c>
      <c r="BI41" s="295" t="s">
        <v>870</v>
      </c>
      <c r="BJ41" s="295" t="s">
        <v>870</v>
      </c>
      <c r="BK41" s="295" t="s">
        <v>870</v>
      </c>
      <c r="BL41" s="295" t="s">
        <v>870</v>
      </c>
      <c r="BM41" s="295" t="s">
        <v>870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5" t="s">
        <v>870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870</v>
      </c>
      <c r="CX41" s="295" t="s">
        <v>870</v>
      </c>
      <c r="CY41" s="295" t="s">
        <v>870</v>
      </c>
      <c r="CZ41" s="295" t="s">
        <v>870</v>
      </c>
      <c r="DA41" s="295" t="s">
        <v>870</v>
      </c>
      <c r="DB41" s="295" t="s">
        <v>870</v>
      </c>
      <c r="DC41" s="295" t="s">
        <v>870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870</v>
      </c>
      <c r="DS41" s="295" t="s">
        <v>870</v>
      </c>
      <c r="DT41" s="292">
        <v>0</v>
      </c>
      <c r="DU41" s="295" t="s">
        <v>870</v>
      </c>
      <c r="DV41" s="295" t="s">
        <v>870</v>
      </c>
      <c r="DW41" s="295" t="s">
        <v>870</v>
      </c>
      <c r="DX41" s="295" t="s">
        <v>870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870</v>
      </c>
      <c r="EL41" s="295" t="s">
        <v>870</v>
      </c>
      <c r="EM41" s="295" t="s">
        <v>870</v>
      </c>
      <c r="EN41" s="292">
        <v>0</v>
      </c>
      <c r="EO41" s="292">
        <v>0</v>
      </c>
      <c r="EP41" s="295" t="s">
        <v>870</v>
      </c>
      <c r="EQ41" s="295" t="s">
        <v>870</v>
      </c>
      <c r="ER41" s="295" t="s">
        <v>870</v>
      </c>
      <c r="ES41" s="292">
        <v>0</v>
      </c>
      <c r="ET41" s="292">
        <v>0</v>
      </c>
      <c r="EU41" s="292">
        <f>SUM(EV41:FO41)</f>
        <v>509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252</v>
      </c>
      <c r="FB41" s="292">
        <v>0</v>
      </c>
      <c r="FC41" s="292">
        <v>257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870</v>
      </c>
      <c r="FI41" s="295" t="s">
        <v>870</v>
      </c>
      <c r="FJ41" s="295" t="s">
        <v>870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746</v>
      </c>
      <c r="B42" s="291" t="s">
        <v>830</v>
      </c>
      <c r="C42" s="290" t="s">
        <v>831</v>
      </c>
      <c r="D42" s="292">
        <f>SUM(Y42,AT42,BO42,CJ42,DE42,DZ42,EU42)</f>
        <v>1701</v>
      </c>
      <c r="E42" s="292">
        <f>SUM(Z42,AU42,BP42,CK42,DF42,EA42,EV42)</f>
        <v>85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414</v>
      </c>
      <c r="I42" s="292">
        <f>SUM(AD42,AY42,BT42,CO42,DJ42,EE42,EZ42)</f>
        <v>238</v>
      </c>
      <c r="J42" s="292">
        <f>SUM(AE42,AZ42,BU42,CP42,DK42,EF42,FA42)</f>
        <v>40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64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683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177</v>
      </c>
      <c r="Y42" s="292">
        <f>SUM(Z42:AS42)</f>
        <v>693</v>
      </c>
      <c r="Z42" s="292">
        <v>0</v>
      </c>
      <c r="AA42" s="292">
        <v>0</v>
      </c>
      <c r="AB42" s="292">
        <v>0</v>
      </c>
      <c r="AC42" s="292">
        <v>10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870</v>
      </c>
      <c r="AK42" s="295" t="s">
        <v>870</v>
      </c>
      <c r="AL42" s="292">
        <v>683</v>
      </c>
      <c r="AM42" s="295" t="s">
        <v>870</v>
      </c>
      <c r="AN42" s="295" t="s">
        <v>870</v>
      </c>
      <c r="AO42" s="292">
        <v>0</v>
      </c>
      <c r="AP42" s="295" t="s">
        <v>870</v>
      </c>
      <c r="AQ42" s="292">
        <v>0</v>
      </c>
      <c r="AR42" s="295" t="s">
        <v>870</v>
      </c>
      <c r="AS42" s="292">
        <v>0</v>
      </c>
      <c r="AT42" s="292">
        <f>SUM(AU42:BN42)</f>
        <v>108</v>
      </c>
      <c r="AU42" s="292">
        <v>0</v>
      </c>
      <c r="AV42" s="292">
        <v>0</v>
      </c>
      <c r="AW42" s="292">
        <v>0</v>
      </c>
      <c r="AX42" s="292">
        <v>108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870</v>
      </c>
      <c r="BF42" s="295" t="s">
        <v>870</v>
      </c>
      <c r="BG42" s="295" t="s">
        <v>870</v>
      </c>
      <c r="BH42" s="295" t="s">
        <v>870</v>
      </c>
      <c r="BI42" s="295" t="s">
        <v>870</v>
      </c>
      <c r="BJ42" s="295" t="s">
        <v>870</v>
      </c>
      <c r="BK42" s="295" t="s">
        <v>870</v>
      </c>
      <c r="BL42" s="295" t="s">
        <v>870</v>
      </c>
      <c r="BM42" s="295" t="s">
        <v>870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5" t="s">
        <v>870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870</v>
      </c>
      <c r="CX42" s="295" t="s">
        <v>870</v>
      </c>
      <c r="CY42" s="295" t="s">
        <v>870</v>
      </c>
      <c r="CZ42" s="295" t="s">
        <v>870</v>
      </c>
      <c r="DA42" s="295" t="s">
        <v>870</v>
      </c>
      <c r="DB42" s="295" t="s">
        <v>870</v>
      </c>
      <c r="DC42" s="295" t="s">
        <v>870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870</v>
      </c>
      <c r="DS42" s="295" t="s">
        <v>870</v>
      </c>
      <c r="DT42" s="292">
        <v>0</v>
      </c>
      <c r="DU42" s="295" t="s">
        <v>870</v>
      </c>
      <c r="DV42" s="295" t="s">
        <v>870</v>
      </c>
      <c r="DW42" s="295" t="s">
        <v>870</v>
      </c>
      <c r="DX42" s="295" t="s">
        <v>870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870</v>
      </c>
      <c r="EL42" s="295" t="s">
        <v>870</v>
      </c>
      <c r="EM42" s="295" t="s">
        <v>870</v>
      </c>
      <c r="EN42" s="292">
        <v>0</v>
      </c>
      <c r="EO42" s="292">
        <v>0</v>
      </c>
      <c r="EP42" s="295" t="s">
        <v>870</v>
      </c>
      <c r="EQ42" s="295" t="s">
        <v>870</v>
      </c>
      <c r="ER42" s="295" t="s">
        <v>870</v>
      </c>
      <c r="ES42" s="292">
        <v>0</v>
      </c>
      <c r="ET42" s="292">
        <v>0</v>
      </c>
      <c r="EU42" s="292">
        <f>SUM(EV42:FO42)</f>
        <v>900</v>
      </c>
      <c r="EV42" s="292">
        <v>85</v>
      </c>
      <c r="EW42" s="292">
        <v>0</v>
      </c>
      <c r="EX42" s="292">
        <v>0</v>
      </c>
      <c r="EY42" s="292">
        <v>296</v>
      </c>
      <c r="EZ42" s="292">
        <v>238</v>
      </c>
      <c r="FA42" s="292">
        <v>40</v>
      </c>
      <c r="FB42" s="292">
        <v>0</v>
      </c>
      <c r="FC42" s="292">
        <v>0</v>
      </c>
      <c r="FD42" s="292">
        <v>0</v>
      </c>
      <c r="FE42" s="292">
        <v>64</v>
      </c>
      <c r="FF42" s="292">
        <v>0</v>
      </c>
      <c r="FG42" s="292">
        <v>0</v>
      </c>
      <c r="FH42" s="295" t="s">
        <v>870</v>
      </c>
      <c r="FI42" s="295" t="s">
        <v>870</v>
      </c>
      <c r="FJ42" s="295" t="s">
        <v>870</v>
      </c>
      <c r="FK42" s="292">
        <v>0</v>
      </c>
      <c r="FL42" s="292">
        <v>0</v>
      </c>
      <c r="FM42" s="292">
        <v>0</v>
      </c>
      <c r="FN42" s="292">
        <v>0</v>
      </c>
      <c r="FO42" s="292">
        <v>177</v>
      </c>
    </row>
    <row r="43" spans="1:171" s="224" customFormat="1" ht="13.5" customHeight="1">
      <c r="A43" s="290" t="s">
        <v>746</v>
      </c>
      <c r="B43" s="291" t="s">
        <v>832</v>
      </c>
      <c r="C43" s="290" t="s">
        <v>833</v>
      </c>
      <c r="D43" s="292">
        <f>SUM(Y43,AT43,BO43,CJ43,DE43,DZ43,EU43)</f>
        <v>2323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325</v>
      </c>
      <c r="I43" s="292">
        <f>SUM(AD43,AY43,BT43,CO43,DJ43,EE43,EZ43)</f>
        <v>47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1372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579</v>
      </c>
      <c r="Y43" s="292">
        <f>SUM(Z43:AS43)</f>
        <v>1951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870</v>
      </c>
      <c r="AK43" s="295" t="s">
        <v>870</v>
      </c>
      <c r="AL43" s="292">
        <v>1372</v>
      </c>
      <c r="AM43" s="295" t="s">
        <v>870</v>
      </c>
      <c r="AN43" s="295" t="s">
        <v>870</v>
      </c>
      <c r="AO43" s="292">
        <v>0</v>
      </c>
      <c r="AP43" s="295" t="s">
        <v>870</v>
      </c>
      <c r="AQ43" s="292">
        <v>0</v>
      </c>
      <c r="AR43" s="295" t="s">
        <v>870</v>
      </c>
      <c r="AS43" s="292">
        <v>579</v>
      </c>
      <c r="AT43" s="292">
        <f>SUM(AU43:BN43)</f>
        <v>92</v>
      </c>
      <c r="AU43" s="292">
        <v>0</v>
      </c>
      <c r="AV43" s="292">
        <v>0</v>
      </c>
      <c r="AW43" s="292">
        <v>0</v>
      </c>
      <c r="AX43" s="292">
        <v>92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870</v>
      </c>
      <c r="BF43" s="295" t="s">
        <v>870</v>
      </c>
      <c r="BG43" s="295" t="s">
        <v>870</v>
      </c>
      <c r="BH43" s="295" t="s">
        <v>870</v>
      </c>
      <c r="BI43" s="295" t="s">
        <v>870</v>
      </c>
      <c r="BJ43" s="295" t="s">
        <v>870</v>
      </c>
      <c r="BK43" s="295" t="s">
        <v>870</v>
      </c>
      <c r="BL43" s="295" t="s">
        <v>870</v>
      </c>
      <c r="BM43" s="295" t="s">
        <v>870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5" t="s">
        <v>870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870</v>
      </c>
      <c r="CX43" s="295" t="s">
        <v>870</v>
      </c>
      <c r="CY43" s="295" t="s">
        <v>870</v>
      </c>
      <c r="CZ43" s="295" t="s">
        <v>870</v>
      </c>
      <c r="DA43" s="295" t="s">
        <v>870</v>
      </c>
      <c r="DB43" s="295" t="s">
        <v>870</v>
      </c>
      <c r="DC43" s="295" t="s">
        <v>870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870</v>
      </c>
      <c r="DS43" s="295" t="s">
        <v>870</v>
      </c>
      <c r="DT43" s="292">
        <v>0</v>
      </c>
      <c r="DU43" s="295" t="s">
        <v>870</v>
      </c>
      <c r="DV43" s="295" t="s">
        <v>870</v>
      </c>
      <c r="DW43" s="295" t="s">
        <v>870</v>
      </c>
      <c r="DX43" s="295" t="s">
        <v>870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870</v>
      </c>
      <c r="EL43" s="295" t="s">
        <v>870</v>
      </c>
      <c r="EM43" s="295" t="s">
        <v>870</v>
      </c>
      <c r="EN43" s="292">
        <v>0</v>
      </c>
      <c r="EO43" s="292">
        <v>0</v>
      </c>
      <c r="EP43" s="295" t="s">
        <v>870</v>
      </c>
      <c r="EQ43" s="295" t="s">
        <v>870</v>
      </c>
      <c r="ER43" s="295" t="s">
        <v>870</v>
      </c>
      <c r="ES43" s="292">
        <v>0</v>
      </c>
      <c r="ET43" s="292">
        <v>0</v>
      </c>
      <c r="EU43" s="292">
        <f>SUM(EV43:FO43)</f>
        <v>280</v>
      </c>
      <c r="EV43" s="292">
        <v>0</v>
      </c>
      <c r="EW43" s="292">
        <v>0</v>
      </c>
      <c r="EX43" s="292">
        <v>0</v>
      </c>
      <c r="EY43" s="292">
        <v>233</v>
      </c>
      <c r="EZ43" s="292">
        <v>47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870</v>
      </c>
      <c r="FI43" s="295" t="s">
        <v>870</v>
      </c>
      <c r="FJ43" s="295" t="s">
        <v>870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746</v>
      </c>
      <c r="B44" s="291" t="s">
        <v>834</v>
      </c>
      <c r="C44" s="290" t="s">
        <v>835</v>
      </c>
      <c r="D44" s="292">
        <f>SUM(Y44,AT44,BO44,CJ44,DE44,DZ44,EU44)</f>
        <v>2211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219</v>
      </c>
      <c r="I44" s="292">
        <f>SUM(AD44,AY44,BT44,CO44,DJ44,EE44,EZ44)</f>
        <v>208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1762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22</v>
      </c>
      <c r="Y44" s="292">
        <f>SUM(Z44:AS44)</f>
        <v>1787</v>
      </c>
      <c r="Z44" s="292">
        <v>0</v>
      </c>
      <c r="AA44" s="292">
        <v>0</v>
      </c>
      <c r="AB44" s="292">
        <v>0</v>
      </c>
      <c r="AC44" s="292">
        <v>25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870</v>
      </c>
      <c r="AK44" s="295" t="s">
        <v>870</v>
      </c>
      <c r="AL44" s="292">
        <v>1762</v>
      </c>
      <c r="AM44" s="295" t="s">
        <v>870</v>
      </c>
      <c r="AN44" s="295" t="s">
        <v>870</v>
      </c>
      <c r="AO44" s="292">
        <v>0</v>
      </c>
      <c r="AP44" s="295" t="s">
        <v>870</v>
      </c>
      <c r="AQ44" s="292">
        <v>0</v>
      </c>
      <c r="AR44" s="295" t="s">
        <v>870</v>
      </c>
      <c r="AS44" s="292">
        <v>0</v>
      </c>
      <c r="AT44" s="292">
        <f>SUM(AU44:BN44)</f>
        <v>194</v>
      </c>
      <c r="AU44" s="292">
        <v>0</v>
      </c>
      <c r="AV44" s="292">
        <v>0</v>
      </c>
      <c r="AW44" s="292">
        <v>0</v>
      </c>
      <c r="AX44" s="292">
        <v>194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870</v>
      </c>
      <c r="BF44" s="295" t="s">
        <v>870</v>
      </c>
      <c r="BG44" s="295" t="s">
        <v>870</v>
      </c>
      <c r="BH44" s="295" t="s">
        <v>870</v>
      </c>
      <c r="BI44" s="295" t="s">
        <v>870</v>
      </c>
      <c r="BJ44" s="295" t="s">
        <v>870</v>
      </c>
      <c r="BK44" s="295" t="s">
        <v>870</v>
      </c>
      <c r="BL44" s="295" t="s">
        <v>870</v>
      </c>
      <c r="BM44" s="295" t="s">
        <v>870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5" t="s">
        <v>870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870</v>
      </c>
      <c r="CX44" s="295" t="s">
        <v>870</v>
      </c>
      <c r="CY44" s="295" t="s">
        <v>870</v>
      </c>
      <c r="CZ44" s="295" t="s">
        <v>870</v>
      </c>
      <c r="DA44" s="295" t="s">
        <v>870</v>
      </c>
      <c r="DB44" s="295" t="s">
        <v>870</v>
      </c>
      <c r="DC44" s="295" t="s">
        <v>870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870</v>
      </c>
      <c r="DS44" s="295" t="s">
        <v>870</v>
      </c>
      <c r="DT44" s="292">
        <v>0</v>
      </c>
      <c r="DU44" s="295" t="s">
        <v>870</v>
      </c>
      <c r="DV44" s="295" t="s">
        <v>870</v>
      </c>
      <c r="DW44" s="295" t="s">
        <v>870</v>
      </c>
      <c r="DX44" s="295" t="s">
        <v>870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870</v>
      </c>
      <c r="EL44" s="295" t="s">
        <v>870</v>
      </c>
      <c r="EM44" s="295" t="s">
        <v>870</v>
      </c>
      <c r="EN44" s="292">
        <v>0</v>
      </c>
      <c r="EO44" s="292">
        <v>0</v>
      </c>
      <c r="EP44" s="295" t="s">
        <v>870</v>
      </c>
      <c r="EQ44" s="295" t="s">
        <v>870</v>
      </c>
      <c r="ER44" s="295" t="s">
        <v>870</v>
      </c>
      <c r="ES44" s="292">
        <v>0</v>
      </c>
      <c r="ET44" s="292">
        <v>0</v>
      </c>
      <c r="EU44" s="292">
        <f>SUM(EV44:FO44)</f>
        <v>230</v>
      </c>
      <c r="EV44" s="292">
        <v>0</v>
      </c>
      <c r="EW44" s="292">
        <v>0</v>
      </c>
      <c r="EX44" s="292">
        <v>0</v>
      </c>
      <c r="EY44" s="292">
        <v>0</v>
      </c>
      <c r="EZ44" s="292">
        <v>208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870</v>
      </c>
      <c r="FI44" s="295" t="s">
        <v>870</v>
      </c>
      <c r="FJ44" s="295" t="s">
        <v>870</v>
      </c>
      <c r="FK44" s="292">
        <v>0</v>
      </c>
      <c r="FL44" s="292">
        <v>0</v>
      </c>
      <c r="FM44" s="292">
        <v>0</v>
      </c>
      <c r="FN44" s="292">
        <v>0</v>
      </c>
      <c r="FO44" s="292">
        <v>22</v>
      </c>
    </row>
    <row r="45" spans="1:171" s="224" customFormat="1" ht="13.5" customHeight="1">
      <c r="A45" s="290" t="s">
        <v>746</v>
      </c>
      <c r="B45" s="291" t="s">
        <v>836</v>
      </c>
      <c r="C45" s="290" t="s">
        <v>837</v>
      </c>
      <c r="D45" s="292">
        <f>SUM(Y45,AT45,BO45,CJ45,DE45,DZ45,EU45)</f>
        <v>742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228</v>
      </c>
      <c r="I45" s="292">
        <f>SUM(AD45,AY45,BT45,CO45,DJ45,EE45,EZ45)</f>
        <v>127</v>
      </c>
      <c r="J45" s="292">
        <f>SUM(AE45,AZ45,BU45,CP45,DK45,EF45,FA45)</f>
        <v>6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381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381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870</v>
      </c>
      <c r="AK45" s="295" t="s">
        <v>870</v>
      </c>
      <c r="AL45" s="292">
        <v>0</v>
      </c>
      <c r="AM45" s="295" t="s">
        <v>870</v>
      </c>
      <c r="AN45" s="295" t="s">
        <v>870</v>
      </c>
      <c r="AO45" s="292">
        <v>381</v>
      </c>
      <c r="AP45" s="295" t="s">
        <v>870</v>
      </c>
      <c r="AQ45" s="292">
        <v>0</v>
      </c>
      <c r="AR45" s="295" t="s">
        <v>870</v>
      </c>
      <c r="AS45" s="292">
        <v>0</v>
      </c>
      <c r="AT45" s="292">
        <f>SUM(AU45:BN45)</f>
        <v>355</v>
      </c>
      <c r="AU45" s="292">
        <v>0</v>
      </c>
      <c r="AV45" s="292">
        <v>0</v>
      </c>
      <c r="AW45" s="292">
        <v>0</v>
      </c>
      <c r="AX45" s="292">
        <v>228</v>
      </c>
      <c r="AY45" s="292">
        <v>127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870</v>
      </c>
      <c r="BF45" s="295" t="s">
        <v>870</v>
      </c>
      <c r="BG45" s="295" t="s">
        <v>870</v>
      </c>
      <c r="BH45" s="295" t="s">
        <v>870</v>
      </c>
      <c r="BI45" s="295" t="s">
        <v>870</v>
      </c>
      <c r="BJ45" s="295" t="s">
        <v>870</v>
      </c>
      <c r="BK45" s="295" t="s">
        <v>870</v>
      </c>
      <c r="BL45" s="295" t="s">
        <v>870</v>
      </c>
      <c r="BM45" s="295" t="s">
        <v>870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5" t="s">
        <v>870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870</v>
      </c>
      <c r="CX45" s="295" t="s">
        <v>870</v>
      </c>
      <c r="CY45" s="295" t="s">
        <v>870</v>
      </c>
      <c r="CZ45" s="295" t="s">
        <v>870</v>
      </c>
      <c r="DA45" s="295" t="s">
        <v>870</v>
      </c>
      <c r="DB45" s="295" t="s">
        <v>870</v>
      </c>
      <c r="DC45" s="295" t="s">
        <v>870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870</v>
      </c>
      <c r="DS45" s="295" t="s">
        <v>870</v>
      </c>
      <c r="DT45" s="292">
        <v>0</v>
      </c>
      <c r="DU45" s="295" t="s">
        <v>870</v>
      </c>
      <c r="DV45" s="295" t="s">
        <v>870</v>
      </c>
      <c r="DW45" s="295" t="s">
        <v>870</v>
      </c>
      <c r="DX45" s="295" t="s">
        <v>870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870</v>
      </c>
      <c r="EL45" s="295" t="s">
        <v>870</v>
      </c>
      <c r="EM45" s="295" t="s">
        <v>870</v>
      </c>
      <c r="EN45" s="292">
        <v>0</v>
      </c>
      <c r="EO45" s="292">
        <v>0</v>
      </c>
      <c r="EP45" s="295" t="s">
        <v>870</v>
      </c>
      <c r="EQ45" s="295" t="s">
        <v>870</v>
      </c>
      <c r="ER45" s="295" t="s">
        <v>870</v>
      </c>
      <c r="ES45" s="292">
        <v>0</v>
      </c>
      <c r="ET45" s="292">
        <v>0</v>
      </c>
      <c r="EU45" s="292">
        <f>SUM(EV45:FO45)</f>
        <v>6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6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870</v>
      </c>
      <c r="FI45" s="295" t="s">
        <v>870</v>
      </c>
      <c r="FJ45" s="295" t="s">
        <v>870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746</v>
      </c>
      <c r="B46" s="291" t="s">
        <v>838</v>
      </c>
      <c r="C46" s="290" t="s">
        <v>839</v>
      </c>
      <c r="D46" s="292">
        <f>SUM(Y46,AT46,BO46,CJ46,DE46,DZ46,EU46)</f>
        <v>404</v>
      </c>
      <c r="E46" s="292">
        <f>SUM(Z46,AU46,BP46,CK46,DF46,EA46,EV46)</f>
        <v>27</v>
      </c>
      <c r="F46" s="292">
        <f>SUM(AA46,AV46,BQ46,CL46,DG46,EB46,EW46)</f>
        <v>1</v>
      </c>
      <c r="G46" s="292">
        <f>SUM(AB46,AW46,BR46,CM46,DH46,EC46,EX46)</f>
        <v>7</v>
      </c>
      <c r="H46" s="292">
        <f>SUM(AC46,AX46,BS46,CN46,DI46,ED46,EY46)</f>
        <v>113</v>
      </c>
      <c r="I46" s="292">
        <f>SUM(AD46,AY46,BT46,CO46,DJ46,EE46,EZ46)</f>
        <v>73</v>
      </c>
      <c r="J46" s="292">
        <f>SUM(AE46,AZ46,BU46,CP46,DK46,EF46,FA46)</f>
        <v>53</v>
      </c>
      <c r="K46" s="292">
        <f>SUM(AF46,BA46,BV46,CQ46,DL46,EG46,FB46)</f>
        <v>1</v>
      </c>
      <c r="L46" s="292">
        <f>SUM(AG46,BB46,BW46,CR46,DM46,EH46,FC46)</f>
        <v>103</v>
      </c>
      <c r="M46" s="292">
        <f>SUM(AH46,BC46,BX46,CS46,DN46,EI46,FD46)</f>
        <v>0</v>
      </c>
      <c r="N46" s="292">
        <f>SUM(AI46,BD46,BY46,CT46,DO46,EJ46,FE46)</f>
        <v>26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870</v>
      </c>
      <c r="AK46" s="295" t="s">
        <v>870</v>
      </c>
      <c r="AL46" s="292">
        <v>0</v>
      </c>
      <c r="AM46" s="295" t="s">
        <v>870</v>
      </c>
      <c r="AN46" s="295" t="s">
        <v>870</v>
      </c>
      <c r="AO46" s="292">
        <v>0</v>
      </c>
      <c r="AP46" s="295" t="s">
        <v>870</v>
      </c>
      <c r="AQ46" s="292">
        <v>0</v>
      </c>
      <c r="AR46" s="295" t="s">
        <v>870</v>
      </c>
      <c r="AS46" s="292">
        <v>0</v>
      </c>
      <c r="AT46" s="292">
        <f>SUM(AU46:BN46)</f>
        <v>72</v>
      </c>
      <c r="AU46" s="292">
        <v>0</v>
      </c>
      <c r="AV46" s="292">
        <v>0</v>
      </c>
      <c r="AW46" s="292">
        <v>0</v>
      </c>
      <c r="AX46" s="292">
        <v>69</v>
      </c>
      <c r="AY46" s="292">
        <v>3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870</v>
      </c>
      <c r="BF46" s="295" t="s">
        <v>870</v>
      </c>
      <c r="BG46" s="295" t="s">
        <v>870</v>
      </c>
      <c r="BH46" s="295" t="s">
        <v>870</v>
      </c>
      <c r="BI46" s="295" t="s">
        <v>870</v>
      </c>
      <c r="BJ46" s="295" t="s">
        <v>870</v>
      </c>
      <c r="BK46" s="295" t="s">
        <v>870</v>
      </c>
      <c r="BL46" s="295" t="s">
        <v>870</v>
      </c>
      <c r="BM46" s="295" t="s">
        <v>870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5" t="s">
        <v>870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870</v>
      </c>
      <c r="CX46" s="295" t="s">
        <v>870</v>
      </c>
      <c r="CY46" s="295" t="s">
        <v>870</v>
      </c>
      <c r="CZ46" s="295" t="s">
        <v>870</v>
      </c>
      <c r="DA46" s="295" t="s">
        <v>870</v>
      </c>
      <c r="DB46" s="295" t="s">
        <v>870</v>
      </c>
      <c r="DC46" s="295" t="s">
        <v>870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870</v>
      </c>
      <c r="DS46" s="295" t="s">
        <v>870</v>
      </c>
      <c r="DT46" s="292">
        <v>0</v>
      </c>
      <c r="DU46" s="295" t="s">
        <v>870</v>
      </c>
      <c r="DV46" s="295" t="s">
        <v>870</v>
      </c>
      <c r="DW46" s="295" t="s">
        <v>870</v>
      </c>
      <c r="DX46" s="295" t="s">
        <v>870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870</v>
      </c>
      <c r="EL46" s="295" t="s">
        <v>870</v>
      </c>
      <c r="EM46" s="295" t="s">
        <v>870</v>
      </c>
      <c r="EN46" s="292">
        <v>0</v>
      </c>
      <c r="EO46" s="292">
        <v>0</v>
      </c>
      <c r="EP46" s="295" t="s">
        <v>870</v>
      </c>
      <c r="EQ46" s="295" t="s">
        <v>870</v>
      </c>
      <c r="ER46" s="295" t="s">
        <v>870</v>
      </c>
      <c r="ES46" s="292">
        <v>0</v>
      </c>
      <c r="ET46" s="292">
        <v>0</v>
      </c>
      <c r="EU46" s="292">
        <f>SUM(EV46:FO46)</f>
        <v>332</v>
      </c>
      <c r="EV46" s="292">
        <v>27</v>
      </c>
      <c r="EW46" s="292">
        <v>1</v>
      </c>
      <c r="EX46" s="292">
        <v>7</v>
      </c>
      <c r="EY46" s="292">
        <v>44</v>
      </c>
      <c r="EZ46" s="292">
        <v>70</v>
      </c>
      <c r="FA46" s="292">
        <v>53</v>
      </c>
      <c r="FB46" s="292">
        <v>1</v>
      </c>
      <c r="FC46" s="292">
        <v>103</v>
      </c>
      <c r="FD46" s="292">
        <v>0</v>
      </c>
      <c r="FE46" s="292">
        <v>26</v>
      </c>
      <c r="FF46" s="292">
        <v>0</v>
      </c>
      <c r="FG46" s="292">
        <v>0</v>
      </c>
      <c r="FH46" s="295" t="s">
        <v>870</v>
      </c>
      <c r="FI46" s="295" t="s">
        <v>870</v>
      </c>
      <c r="FJ46" s="295" t="s">
        <v>870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746</v>
      </c>
      <c r="B47" s="291" t="s">
        <v>840</v>
      </c>
      <c r="C47" s="290" t="s">
        <v>841</v>
      </c>
      <c r="D47" s="292">
        <f>SUM(Y47,AT47,BO47,CJ47,DE47,DZ47,EU47)</f>
        <v>131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81</v>
      </c>
      <c r="I47" s="292">
        <f>SUM(AD47,AY47,BT47,CO47,DJ47,EE47,EZ47)</f>
        <v>35</v>
      </c>
      <c r="J47" s="292">
        <f>SUM(AE47,AZ47,BU47,CP47,DK47,EF47,FA47)</f>
        <v>15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870</v>
      </c>
      <c r="AK47" s="295" t="s">
        <v>870</v>
      </c>
      <c r="AL47" s="292">
        <v>0</v>
      </c>
      <c r="AM47" s="295" t="s">
        <v>870</v>
      </c>
      <c r="AN47" s="295" t="s">
        <v>870</v>
      </c>
      <c r="AO47" s="292">
        <v>0</v>
      </c>
      <c r="AP47" s="295" t="s">
        <v>870</v>
      </c>
      <c r="AQ47" s="292">
        <v>0</v>
      </c>
      <c r="AR47" s="295" t="s">
        <v>870</v>
      </c>
      <c r="AS47" s="292">
        <v>0</v>
      </c>
      <c r="AT47" s="292">
        <f>SUM(AU47:BN47)</f>
        <v>116</v>
      </c>
      <c r="AU47" s="292">
        <v>0</v>
      </c>
      <c r="AV47" s="292">
        <v>0</v>
      </c>
      <c r="AW47" s="292">
        <v>0</v>
      </c>
      <c r="AX47" s="292">
        <v>81</v>
      </c>
      <c r="AY47" s="292">
        <v>35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870</v>
      </c>
      <c r="BF47" s="295" t="s">
        <v>870</v>
      </c>
      <c r="BG47" s="295" t="s">
        <v>870</v>
      </c>
      <c r="BH47" s="295" t="s">
        <v>870</v>
      </c>
      <c r="BI47" s="295" t="s">
        <v>870</v>
      </c>
      <c r="BJ47" s="295" t="s">
        <v>870</v>
      </c>
      <c r="BK47" s="295" t="s">
        <v>870</v>
      </c>
      <c r="BL47" s="295" t="s">
        <v>870</v>
      </c>
      <c r="BM47" s="295" t="s">
        <v>870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5" t="s">
        <v>870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870</v>
      </c>
      <c r="CX47" s="295" t="s">
        <v>870</v>
      </c>
      <c r="CY47" s="295" t="s">
        <v>870</v>
      </c>
      <c r="CZ47" s="295" t="s">
        <v>870</v>
      </c>
      <c r="DA47" s="295" t="s">
        <v>870</v>
      </c>
      <c r="DB47" s="295" t="s">
        <v>870</v>
      </c>
      <c r="DC47" s="295" t="s">
        <v>870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870</v>
      </c>
      <c r="DS47" s="295" t="s">
        <v>870</v>
      </c>
      <c r="DT47" s="292">
        <v>0</v>
      </c>
      <c r="DU47" s="295" t="s">
        <v>870</v>
      </c>
      <c r="DV47" s="295" t="s">
        <v>870</v>
      </c>
      <c r="DW47" s="295" t="s">
        <v>870</v>
      </c>
      <c r="DX47" s="295" t="s">
        <v>870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870</v>
      </c>
      <c r="EL47" s="295" t="s">
        <v>870</v>
      </c>
      <c r="EM47" s="295" t="s">
        <v>870</v>
      </c>
      <c r="EN47" s="292">
        <v>0</v>
      </c>
      <c r="EO47" s="292">
        <v>0</v>
      </c>
      <c r="EP47" s="295" t="s">
        <v>870</v>
      </c>
      <c r="EQ47" s="295" t="s">
        <v>870</v>
      </c>
      <c r="ER47" s="295" t="s">
        <v>870</v>
      </c>
      <c r="ES47" s="292">
        <v>0</v>
      </c>
      <c r="ET47" s="292">
        <v>0</v>
      </c>
      <c r="EU47" s="292">
        <f>SUM(EV47:FO47)</f>
        <v>15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15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870</v>
      </c>
      <c r="FI47" s="295" t="s">
        <v>870</v>
      </c>
      <c r="FJ47" s="295" t="s">
        <v>870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746</v>
      </c>
      <c r="B48" s="291" t="s">
        <v>842</v>
      </c>
      <c r="C48" s="290" t="s">
        <v>843</v>
      </c>
      <c r="D48" s="292">
        <f>SUM(Y48,AT48,BO48,CJ48,DE48,DZ48,EU48)</f>
        <v>510</v>
      </c>
      <c r="E48" s="292">
        <f>SUM(Z48,AU48,BP48,CK48,DF48,EA48,EV48)</f>
        <v>57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90</v>
      </c>
      <c r="I48" s="292">
        <f>SUM(AD48,AY48,BT48,CO48,DJ48,EE48,EZ48)</f>
        <v>73</v>
      </c>
      <c r="J48" s="292">
        <f>SUM(AE48,AZ48,BU48,CP48,DK48,EF48,FA48)</f>
        <v>24</v>
      </c>
      <c r="K48" s="292">
        <f>SUM(AF48,BA48,BV48,CQ48,DL48,EG48,FB48)</f>
        <v>0</v>
      </c>
      <c r="L48" s="292">
        <f>SUM(AG48,BB48,BW48,CR48,DM48,EH48,FC48)</f>
        <v>16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199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51</v>
      </c>
      <c r="Y48" s="292">
        <f>SUM(Z48:AS48)</f>
        <v>199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870</v>
      </c>
      <c r="AK48" s="295" t="s">
        <v>870</v>
      </c>
      <c r="AL48" s="292">
        <v>0</v>
      </c>
      <c r="AM48" s="295" t="s">
        <v>870</v>
      </c>
      <c r="AN48" s="295" t="s">
        <v>870</v>
      </c>
      <c r="AO48" s="292">
        <v>199</v>
      </c>
      <c r="AP48" s="295" t="s">
        <v>870</v>
      </c>
      <c r="AQ48" s="292">
        <v>0</v>
      </c>
      <c r="AR48" s="295" t="s">
        <v>870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870</v>
      </c>
      <c r="BF48" s="295" t="s">
        <v>870</v>
      </c>
      <c r="BG48" s="295" t="s">
        <v>870</v>
      </c>
      <c r="BH48" s="295" t="s">
        <v>870</v>
      </c>
      <c r="BI48" s="295" t="s">
        <v>870</v>
      </c>
      <c r="BJ48" s="295" t="s">
        <v>870</v>
      </c>
      <c r="BK48" s="295" t="s">
        <v>870</v>
      </c>
      <c r="BL48" s="295" t="s">
        <v>870</v>
      </c>
      <c r="BM48" s="295" t="s">
        <v>870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5" t="s">
        <v>870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870</v>
      </c>
      <c r="CX48" s="295" t="s">
        <v>870</v>
      </c>
      <c r="CY48" s="295" t="s">
        <v>870</v>
      </c>
      <c r="CZ48" s="295" t="s">
        <v>870</v>
      </c>
      <c r="DA48" s="295" t="s">
        <v>870</v>
      </c>
      <c r="DB48" s="295" t="s">
        <v>870</v>
      </c>
      <c r="DC48" s="295" t="s">
        <v>870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870</v>
      </c>
      <c r="DS48" s="295" t="s">
        <v>870</v>
      </c>
      <c r="DT48" s="292">
        <v>0</v>
      </c>
      <c r="DU48" s="295" t="s">
        <v>870</v>
      </c>
      <c r="DV48" s="295" t="s">
        <v>870</v>
      </c>
      <c r="DW48" s="295" t="s">
        <v>870</v>
      </c>
      <c r="DX48" s="295" t="s">
        <v>870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870</v>
      </c>
      <c r="EL48" s="295" t="s">
        <v>870</v>
      </c>
      <c r="EM48" s="295" t="s">
        <v>870</v>
      </c>
      <c r="EN48" s="292">
        <v>0</v>
      </c>
      <c r="EO48" s="292">
        <v>0</v>
      </c>
      <c r="EP48" s="295" t="s">
        <v>870</v>
      </c>
      <c r="EQ48" s="295" t="s">
        <v>870</v>
      </c>
      <c r="ER48" s="295" t="s">
        <v>870</v>
      </c>
      <c r="ES48" s="292">
        <v>0</v>
      </c>
      <c r="ET48" s="292">
        <v>0</v>
      </c>
      <c r="EU48" s="292">
        <f>SUM(EV48:FO48)</f>
        <v>311</v>
      </c>
      <c r="EV48" s="292">
        <v>57</v>
      </c>
      <c r="EW48" s="292">
        <v>0</v>
      </c>
      <c r="EX48" s="292">
        <v>0</v>
      </c>
      <c r="EY48" s="292">
        <v>90</v>
      </c>
      <c r="EZ48" s="292">
        <v>73</v>
      </c>
      <c r="FA48" s="292">
        <v>24</v>
      </c>
      <c r="FB48" s="292">
        <v>0</v>
      </c>
      <c r="FC48" s="292">
        <v>16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870</v>
      </c>
      <c r="FI48" s="295" t="s">
        <v>870</v>
      </c>
      <c r="FJ48" s="295" t="s">
        <v>870</v>
      </c>
      <c r="FK48" s="292">
        <v>0</v>
      </c>
      <c r="FL48" s="292">
        <v>0</v>
      </c>
      <c r="FM48" s="292">
        <v>0</v>
      </c>
      <c r="FN48" s="292">
        <v>0</v>
      </c>
      <c r="FO48" s="292">
        <v>51</v>
      </c>
    </row>
    <row r="49" spans="1:171" s="224" customFormat="1" ht="13.5" customHeight="1">
      <c r="A49" s="290" t="s">
        <v>746</v>
      </c>
      <c r="B49" s="291" t="s">
        <v>844</v>
      </c>
      <c r="C49" s="290" t="s">
        <v>845</v>
      </c>
      <c r="D49" s="292">
        <f>SUM(Y49,AT49,BO49,CJ49,DE49,DZ49,EU49)</f>
        <v>147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147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870</v>
      </c>
      <c r="AK49" s="295" t="s">
        <v>870</v>
      </c>
      <c r="AL49" s="292">
        <v>0</v>
      </c>
      <c r="AM49" s="295" t="s">
        <v>870</v>
      </c>
      <c r="AN49" s="295" t="s">
        <v>870</v>
      </c>
      <c r="AO49" s="292">
        <v>0</v>
      </c>
      <c r="AP49" s="295" t="s">
        <v>870</v>
      </c>
      <c r="AQ49" s="292">
        <v>0</v>
      </c>
      <c r="AR49" s="295" t="s">
        <v>870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870</v>
      </c>
      <c r="BF49" s="295" t="s">
        <v>870</v>
      </c>
      <c r="BG49" s="295" t="s">
        <v>870</v>
      </c>
      <c r="BH49" s="295" t="s">
        <v>870</v>
      </c>
      <c r="BI49" s="295" t="s">
        <v>870</v>
      </c>
      <c r="BJ49" s="295" t="s">
        <v>870</v>
      </c>
      <c r="BK49" s="295" t="s">
        <v>870</v>
      </c>
      <c r="BL49" s="295" t="s">
        <v>870</v>
      </c>
      <c r="BM49" s="295" t="s">
        <v>870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5" t="s">
        <v>870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870</v>
      </c>
      <c r="CX49" s="295" t="s">
        <v>870</v>
      </c>
      <c r="CY49" s="295" t="s">
        <v>870</v>
      </c>
      <c r="CZ49" s="295" t="s">
        <v>870</v>
      </c>
      <c r="DA49" s="295" t="s">
        <v>870</v>
      </c>
      <c r="DB49" s="295" t="s">
        <v>870</v>
      </c>
      <c r="DC49" s="295" t="s">
        <v>870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870</v>
      </c>
      <c r="DS49" s="295" t="s">
        <v>870</v>
      </c>
      <c r="DT49" s="292">
        <v>0</v>
      </c>
      <c r="DU49" s="295" t="s">
        <v>870</v>
      </c>
      <c r="DV49" s="295" t="s">
        <v>870</v>
      </c>
      <c r="DW49" s="295" t="s">
        <v>870</v>
      </c>
      <c r="DX49" s="295" t="s">
        <v>870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870</v>
      </c>
      <c r="EL49" s="295" t="s">
        <v>870</v>
      </c>
      <c r="EM49" s="295" t="s">
        <v>870</v>
      </c>
      <c r="EN49" s="292">
        <v>0</v>
      </c>
      <c r="EO49" s="292">
        <v>0</v>
      </c>
      <c r="EP49" s="295" t="s">
        <v>870</v>
      </c>
      <c r="EQ49" s="295" t="s">
        <v>870</v>
      </c>
      <c r="ER49" s="295" t="s">
        <v>870</v>
      </c>
      <c r="ES49" s="292">
        <v>0</v>
      </c>
      <c r="ET49" s="292">
        <v>0</v>
      </c>
      <c r="EU49" s="292">
        <f>SUM(EV49:FO49)</f>
        <v>147</v>
      </c>
      <c r="EV49" s="292">
        <v>0</v>
      </c>
      <c r="EW49" s="292">
        <v>0</v>
      </c>
      <c r="EX49" s="292">
        <v>0</v>
      </c>
      <c r="EY49" s="292">
        <v>147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870</v>
      </c>
      <c r="FI49" s="295" t="s">
        <v>870</v>
      </c>
      <c r="FJ49" s="295" t="s">
        <v>870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746</v>
      </c>
      <c r="B50" s="291" t="s">
        <v>846</v>
      </c>
      <c r="C50" s="290" t="s">
        <v>847</v>
      </c>
      <c r="D50" s="292">
        <f>SUM(Y50,AT50,BO50,CJ50,DE50,DZ50,EU50)</f>
        <v>858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95</v>
      </c>
      <c r="I50" s="292">
        <f>SUM(AD50,AY50,BT50,CO50,DJ50,EE50,EZ50)</f>
        <v>103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653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7</v>
      </c>
      <c r="Y50" s="292">
        <f>SUM(Z50:AS50)</f>
        <v>662</v>
      </c>
      <c r="Z50" s="292">
        <v>0</v>
      </c>
      <c r="AA50" s="292">
        <v>0</v>
      </c>
      <c r="AB50" s="292">
        <v>0</v>
      </c>
      <c r="AC50" s="292">
        <v>9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870</v>
      </c>
      <c r="AK50" s="295" t="s">
        <v>870</v>
      </c>
      <c r="AL50" s="292">
        <v>653</v>
      </c>
      <c r="AM50" s="295" t="s">
        <v>870</v>
      </c>
      <c r="AN50" s="295" t="s">
        <v>870</v>
      </c>
      <c r="AO50" s="292">
        <v>0</v>
      </c>
      <c r="AP50" s="295" t="s">
        <v>870</v>
      </c>
      <c r="AQ50" s="292">
        <v>0</v>
      </c>
      <c r="AR50" s="295" t="s">
        <v>870</v>
      </c>
      <c r="AS50" s="292">
        <v>0</v>
      </c>
      <c r="AT50" s="292">
        <f>SUM(AU50:BN50)</f>
        <v>86</v>
      </c>
      <c r="AU50" s="292">
        <v>0</v>
      </c>
      <c r="AV50" s="292">
        <v>0</v>
      </c>
      <c r="AW50" s="292">
        <v>0</v>
      </c>
      <c r="AX50" s="292">
        <v>86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870</v>
      </c>
      <c r="BF50" s="295" t="s">
        <v>870</v>
      </c>
      <c r="BG50" s="295" t="s">
        <v>870</v>
      </c>
      <c r="BH50" s="295" t="s">
        <v>870</v>
      </c>
      <c r="BI50" s="295" t="s">
        <v>870</v>
      </c>
      <c r="BJ50" s="295" t="s">
        <v>870</v>
      </c>
      <c r="BK50" s="295" t="s">
        <v>870</v>
      </c>
      <c r="BL50" s="295" t="s">
        <v>870</v>
      </c>
      <c r="BM50" s="295" t="s">
        <v>870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5" t="s">
        <v>870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870</v>
      </c>
      <c r="CX50" s="295" t="s">
        <v>870</v>
      </c>
      <c r="CY50" s="295" t="s">
        <v>870</v>
      </c>
      <c r="CZ50" s="295" t="s">
        <v>870</v>
      </c>
      <c r="DA50" s="295" t="s">
        <v>870</v>
      </c>
      <c r="DB50" s="295" t="s">
        <v>870</v>
      </c>
      <c r="DC50" s="295" t="s">
        <v>870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870</v>
      </c>
      <c r="DS50" s="295" t="s">
        <v>870</v>
      </c>
      <c r="DT50" s="292">
        <v>0</v>
      </c>
      <c r="DU50" s="295" t="s">
        <v>870</v>
      </c>
      <c r="DV50" s="295" t="s">
        <v>870</v>
      </c>
      <c r="DW50" s="295" t="s">
        <v>870</v>
      </c>
      <c r="DX50" s="295" t="s">
        <v>870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870</v>
      </c>
      <c r="EL50" s="295" t="s">
        <v>870</v>
      </c>
      <c r="EM50" s="295" t="s">
        <v>870</v>
      </c>
      <c r="EN50" s="292">
        <v>0</v>
      </c>
      <c r="EO50" s="292">
        <v>0</v>
      </c>
      <c r="EP50" s="295" t="s">
        <v>870</v>
      </c>
      <c r="EQ50" s="295" t="s">
        <v>870</v>
      </c>
      <c r="ER50" s="295" t="s">
        <v>870</v>
      </c>
      <c r="ES50" s="292">
        <v>0</v>
      </c>
      <c r="ET50" s="292">
        <v>0</v>
      </c>
      <c r="EU50" s="292">
        <f>SUM(EV50:FO50)</f>
        <v>110</v>
      </c>
      <c r="EV50" s="292">
        <v>0</v>
      </c>
      <c r="EW50" s="292">
        <v>0</v>
      </c>
      <c r="EX50" s="292">
        <v>0</v>
      </c>
      <c r="EY50" s="292">
        <v>0</v>
      </c>
      <c r="EZ50" s="292">
        <v>103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870</v>
      </c>
      <c r="FI50" s="295" t="s">
        <v>870</v>
      </c>
      <c r="FJ50" s="295" t="s">
        <v>870</v>
      </c>
      <c r="FK50" s="292">
        <v>0</v>
      </c>
      <c r="FL50" s="292">
        <v>0</v>
      </c>
      <c r="FM50" s="292">
        <v>0</v>
      </c>
      <c r="FN50" s="292">
        <v>0</v>
      </c>
      <c r="FO50" s="292">
        <v>7</v>
      </c>
    </row>
    <row r="51" spans="1:171" s="224" customFormat="1" ht="13.5" customHeight="1">
      <c r="A51" s="290" t="s">
        <v>746</v>
      </c>
      <c r="B51" s="291" t="s">
        <v>848</v>
      </c>
      <c r="C51" s="290" t="s">
        <v>849</v>
      </c>
      <c r="D51" s="292">
        <f>SUM(Y51,AT51,BO51,CJ51,DE51,DZ51,EU51)</f>
        <v>213</v>
      </c>
      <c r="E51" s="292">
        <f>SUM(Z51,AU51,BP51,CK51,DF51,EA51,EV51)</f>
        <v>23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79</v>
      </c>
      <c r="I51" s="292">
        <f>SUM(AD51,AY51,BT51,CO51,DJ51,EE51,EZ51)</f>
        <v>37</v>
      </c>
      <c r="J51" s="292">
        <f>SUM(AE51,AZ51,BU51,CP51,DK51,EF51,FA51)</f>
        <v>11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17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46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870</v>
      </c>
      <c r="AK51" s="295" t="s">
        <v>870</v>
      </c>
      <c r="AL51" s="292">
        <v>0</v>
      </c>
      <c r="AM51" s="295" t="s">
        <v>870</v>
      </c>
      <c r="AN51" s="295" t="s">
        <v>870</v>
      </c>
      <c r="AO51" s="292">
        <v>0</v>
      </c>
      <c r="AP51" s="295" t="s">
        <v>870</v>
      </c>
      <c r="AQ51" s="292">
        <v>0</v>
      </c>
      <c r="AR51" s="295" t="s">
        <v>870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870</v>
      </c>
      <c r="BF51" s="295" t="s">
        <v>870</v>
      </c>
      <c r="BG51" s="295" t="s">
        <v>870</v>
      </c>
      <c r="BH51" s="295" t="s">
        <v>870</v>
      </c>
      <c r="BI51" s="295" t="s">
        <v>870</v>
      </c>
      <c r="BJ51" s="295" t="s">
        <v>870</v>
      </c>
      <c r="BK51" s="295" t="s">
        <v>870</v>
      </c>
      <c r="BL51" s="295" t="s">
        <v>870</v>
      </c>
      <c r="BM51" s="295" t="s">
        <v>870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5" t="s">
        <v>870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870</v>
      </c>
      <c r="CX51" s="295" t="s">
        <v>870</v>
      </c>
      <c r="CY51" s="295" t="s">
        <v>870</v>
      </c>
      <c r="CZ51" s="295" t="s">
        <v>870</v>
      </c>
      <c r="DA51" s="295" t="s">
        <v>870</v>
      </c>
      <c r="DB51" s="295" t="s">
        <v>870</v>
      </c>
      <c r="DC51" s="295" t="s">
        <v>870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870</v>
      </c>
      <c r="DS51" s="295" t="s">
        <v>870</v>
      </c>
      <c r="DT51" s="292">
        <v>0</v>
      </c>
      <c r="DU51" s="295" t="s">
        <v>870</v>
      </c>
      <c r="DV51" s="295" t="s">
        <v>870</v>
      </c>
      <c r="DW51" s="295" t="s">
        <v>870</v>
      </c>
      <c r="DX51" s="295" t="s">
        <v>870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870</v>
      </c>
      <c r="EL51" s="295" t="s">
        <v>870</v>
      </c>
      <c r="EM51" s="295" t="s">
        <v>870</v>
      </c>
      <c r="EN51" s="292">
        <v>0</v>
      </c>
      <c r="EO51" s="292">
        <v>0</v>
      </c>
      <c r="EP51" s="295" t="s">
        <v>870</v>
      </c>
      <c r="EQ51" s="295" t="s">
        <v>870</v>
      </c>
      <c r="ER51" s="295" t="s">
        <v>870</v>
      </c>
      <c r="ES51" s="292">
        <v>0</v>
      </c>
      <c r="ET51" s="292">
        <v>0</v>
      </c>
      <c r="EU51" s="292">
        <f>SUM(EV51:FO51)</f>
        <v>213</v>
      </c>
      <c r="EV51" s="292">
        <v>23</v>
      </c>
      <c r="EW51" s="292">
        <v>0</v>
      </c>
      <c r="EX51" s="292">
        <v>0</v>
      </c>
      <c r="EY51" s="292">
        <v>79</v>
      </c>
      <c r="EZ51" s="292">
        <v>37</v>
      </c>
      <c r="FA51" s="292">
        <v>11</v>
      </c>
      <c r="FB51" s="292">
        <v>0</v>
      </c>
      <c r="FC51" s="292">
        <v>0</v>
      </c>
      <c r="FD51" s="292">
        <v>0</v>
      </c>
      <c r="FE51" s="292">
        <v>17</v>
      </c>
      <c r="FF51" s="292">
        <v>0</v>
      </c>
      <c r="FG51" s="292">
        <v>0</v>
      </c>
      <c r="FH51" s="295" t="s">
        <v>870</v>
      </c>
      <c r="FI51" s="295" t="s">
        <v>870</v>
      </c>
      <c r="FJ51" s="295" t="s">
        <v>870</v>
      </c>
      <c r="FK51" s="292">
        <v>0</v>
      </c>
      <c r="FL51" s="292">
        <v>0</v>
      </c>
      <c r="FM51" s="292">
        <v>0</v>
      </c>
      <c r="FN51" s="292">
        <v>0</v>
      </c>
      <c r="FO51" s="292">
        <v>46</v>
      </c>
    </row>
    <row r="52" spans="1:171" s="224" customFormat="1" ht="13.5" customHeight="1">
      <c r="A52" s="290" t="s">
        <v>746</v>
      </c>
      <c r="B52" s="291" t="s">
        <v>850</v>
      </c>
      <c r="C52" s="290" t="s">
        <v>851</v>
      </c>
      <c r="D52" s="292">
        <f>SUM(Y52,AT52,BO52,CJ52,DE52,DZ52,EU52)</f>
        <v>710</v>
      </c>
      <c r="E52" s="292">
        <f>SUM(Z52,AU52,BP52,CK52,DF52,EA52,EV52)</f>
        <v>80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203</v>
      </c>
      <c r="I52" s="292">
        <f>SUM(AD52,AY52,BT52,CO52,DJ52,EE52,EZ52)</f>
        <v>116</v>
      </c>
      <c r="J52" s="292">
        <f>SUM(AE52,AZ52,BU52,CP52,DK52,EF52,FA52)</f>
        <v>36</v>
      </c>
      <c r="K52" s="292">
        <f>SUM(AF52,BA52,BV52,CQ52,DL52,EG52,FB52)</f>
        <v>0</v>
      </c>
      <c r="L52" s="292">
        <f>SUM(AG52,BB52,BW52,CR52,DM52,EH52,FC52)</f>
        <v>12</v>
      </c>
      <c r="M52" s="292">
        <f>SUM(AH52,BC52,BX52,CS52,DN52,EI52,FD52)</f>
        <v>0</v>
      </c>
      <c r="N52" s="292">
        <f>SUM(AI52,BD52,BY52,CT52,DO52,EJ52,FE52)</f>
        <v>30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118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115</v>
      </c>
      <c r="Y52" s="292">
        <f>SUM(Z52:AS52)</f>
        <v>118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870</v>
      </c>
      <c r="AK52" s="295" t="s">
        <v>870</v>
      </c>
      <c r="AL52" s="292">
        <v>0</v>
      </c>
      <c r="AM52" s="295" t="s">
        <v>870</v>
      </c>
      <c r="AN52" s="295" t="s">
        <v>870</v>
      </c>
      <c r="AO52" s="292">
        <v>118</v>
      </c>
      <c r="AP52" s="295" t="s">
        <v>870</v>
      </c>
      <c r="AQ52" s="292">
        <v>0</v>
      </c>
      <c r="AR52" s="295" t="s">
        <v>870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870</v>
      </c>
      <c r="BF52" s="295" t="s">
        <v>870</v>
      </c>
      <c r="BG52" s="295" t="s">
        <v>870</v>
      </c>
      <c r="BH52" s="295" t="s">
        <v>870</v>
      </c>
      <c r="BI52" s="295" t="s">
        <v>870</v>
      </c>
      <c r="BJ52" s="295" t="s">
        <v>870</v>
      </c>
      <c r="BK52" s="295" t="s">
        <v>870</v>
      </c>
      <c r="BL52" s="295" t="s">
        <v>870</v>
      </c>
      <c r="BM52" s="295" t="s">
        <v>870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5" t="s">
        <v>870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870</v>
      </c>
      <c r="CX52" s="295" t="s">
        <v>870</v>
      </c>
      <c r="CY52" s="295" t="s">
        <v>870</v>
      </c>
      <c r="CZ52" s="295" t="s">
        <v>870</v>
      </c>
      <c r="DA52" s="295" t="s">
        <v>870</v>
      </c>
      <c r="DB52" s="295" t="s">
        <v>870</v>
      </c>
      <c r="DC52" s="295" t="s">
        <v>870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870</v>
      </c>
      <c r="DS52" s="295" t="s">
        <v>870</v>
      </c>
      <c r="DT52" s="292">
        <v>0</v>
      </c>
      <c r="DU52" s="295" t="s">
        <v>870</v>
      </c>
      <c r="DV52" s="295" t="s">
        <v>870</v>
      </c>
      <c r="DW52" s="295" t="s">
        <v>870</v>
      </c>
      <c r="DX52" s="295" t="s">
        <v>870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870</v>
      </c>
      <c r="EL52" s="295" t="s">
        <v>870</v>
      </c>
      <c r="EM52" s="295" t="s">
        <v>870</v>
      </c>
      <c r="EN52" s="292">
        <v>0</v>
      </c>
      <c r="EO52" s="292">
        <v>0</v>
      </c>
      <c r="EP52" s="295" t="s">
        <v>870</v>
      </c>
      <c r="EQ52" s="295" t="s">
        <v>870</v>
      </c>
      <c r="ER52" s="295" t="s">
        <v>870</v>
      </c>
      <c r="ES52" s="292">
        <v>0</v>
      </c>
      <c r="ET52" s="292">
        <v>0</v>
      </c>
      <c r="EU52" s="292">
        <f>SUM(EV52:FO52)</f>
        <v>592</v>
      </c>
      <c r="EV52" s="292">
        <v>80</v>
      </c>
      <c r="EW52" s="292">
        <v>0</v>
      </c>
      <c r="EX52" s="292">
        <v>0</v>
      </c>
      <c r="EY52" s="292">
        <v>203</v>
      </c>
      <c r="EZ52" s="292">
        <v>116</v>
      </c>
      <c r="FA52" s="292">
        <v>36</v>
      </c>
      <c r="FB52" s="292">
        <v>0</v>
      </c>
      <c r="FC52" s="292">
        <v>12</v>
      </c>
      <c r="FD52" s="292">
        <v>0</v>
      </c>
      <c r="FE52" s="292">
        <v>30</v>
      </c>
      <c r="FF52" s="292">
        <v>0</v>
      </c>
      <c r="FG52" s="292">
        <v>0</v>
      </c>
      <c r="FH52" s="295" t="s">
        <v>870</v>
      </c>
      <c r="FI52" s="295" t="s">
        <v>870</v>
      </c>
      <c r="FJ52" s="295" t="s">
        <v>870</v>
      </c>
      <c r="FK52" s="292">
        <v>0</v>
      </c>
      <c r="FL52" s="292">
        <v>0</v>
      </c>
      <c r="FM52" s="292">
        <v>0</v>
      </c>
      <c r="FN52" s="292">
        <v>0</v>
      </c>
      <c r="FO52" s="292">
        <v>115</v>
      </c>
    </row>
    <row r="53" spans="1:171" s="224" customFormat="1" ht="13.5" customHeight="1">
      <c r="A53" s="290" t="s">
        <v>746</v>
      </c>
      <c r="B53" s="291" t="s">
        <v>852</v>
      </c>
      <c r="C53" s="290" t="s">
        <v>853</v>
      </c>
      <c r="D53" s="292">
        <f>SUM(Y53,AT53,BO53,CJ53,DE53,DZ53,EU53)</f>
        <v>348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120</v>
      </c>
      <c r="I53" s="292">
        <f>SUM(AD53,AY53,BT53,CO53,DJ53,EE53,EZ53)</f>
        <v>57</v>
      </c>
      <c r="J53" s="292">
        <f>SUM(AE53,AZ53,BU53,CP53,DK53,EF53,FA53)</f>
        <v>24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145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2</v>
      </c>
      <c r="Y53" s="292">
        <f>SUM(Z53:AS53)</f>
        <v>145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870</v>
      </c>
      <c r="AK53" s="295" t="s">
        <v>870</v>
      </c>
      <c r="AL53" s="292">
        <v>145</v>
      </c>
      <c r="AM53" s="295" t="s">
        <v>870</v>
      </c>
      <c r="AN53" s="295" t="s">
        <v>870</v>
      </c>
      <c r="AO53" s="292">
        <v>0</v>
      </c>
      <c r="AP53" s="295" t="s">
        <v>870</v>
      </c>
      <c r="AQ53" s="292">
        <v>0</v>
      </c>
      <c r="AR53" s="295" t="s">
        <v>870</v>
      </c>
      <c r="AS53" s="292">
        <v>0</v>
      </c>
      <c r="AT53" s="292">
        <f>SUM(AU53:BN53)</f>
        <v>203</v>
      </c>
      <c r="AU53" s="292">
        <v>0</v>
      </c>
      <c r="AV53" s="292">
        <v>0</v>
      </c>
      <c r="AW53" s="292">
        <v>0</v>
      </c>
      <c r="AX53" s="292">
        <v>120</v>
      </c>
      <c r="AY53" s="292">
        <v>57</v>
      </c>
      <c r="AZ53" s="292">
        <v>24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870</v>
      </c>
      <c r="BF53" s="295" t="s">
        <v>870</v>
      </c>
      <c r="BG53" s="295" t="s">
        <v>870</v>
      </c>
      <c r="BH53" s="295" t="s">
        <v>870</v>
      </c>
      <c r="BI53" s="295" t="s">
        <v>870</v>
      </c>
      <c r="BJ53" s="295" t="s">
        <v>870</v>
      </c>
      <c r="BK53" s="295" t="s">
        <v>870</v>
      </c>
      <c r="BL53" s="295" t="s">
        <v>870</v>
      </c>
      <c r="BM53" s="295" t="s">
        <v>870</v>
      </c>
      <c r="BN53" s="292"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5" t="s">
        <v>870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870</v>
      </c>
      <c r="CX53" s="295" t="s">
        <v>870</v>
      </c>
      <c r="CY53" s="295" t="s">
        <v>870</v>
      </c>
      <c r="CZ53" s="295" t="s">
        <v>870</v>
      </c>
      <c r="DA53" s="295" t="s">
        <v>870</v>
      </c>
      <c r="DB53" s="295" t="s">
        <v>870</v>
      </c>
      <c r="DC53" s="295" t="s">
        <v>870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870</v>
      </c>
      <c r="DS53" s="295" t="s">
        <v>870</v>
      </c>
      <c r="DT53" s="292">
        <v>0</v>
      </c>
      <c r="DU53" s="295" t="s">
        <v>870</v>
      </c>
      <c r="DV53" s="295" t="s">
        <v>870</v>
      </c>
      <c r="DW53" s="295" t="s">
        <v>870</v>
      </c>
      <c r="DX53" s="295" t="s">
        <v>870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870</v>
      </c>
      <c r="EL53" s="295" t="s">
        <v>870</v>
      </c>
      <c r="EM53" s="295" t="s">
        <v>870</v>
      </c>
      <c r="EN53" s="292">
        <v>0</v>
      </c>
      <c r="EO53" s="292">
        <v>0</v>
      </c>
      <c r="EP53" s="295" t="s">
        <v>870</v>
      </c>
      <c r="EQ53" s="295" t="s">
        <v>870</v>
      </c>
      <c r="ER53" s="295" t="s">
        <v>870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870</v>
      </c>
      <c r="FI53" s="295" t="s">
        <v>870</v>
      </c>
      <c r="FJ53" s="295" t="s">
        <v>870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746</v>
      </c>
      <c r="B54" s="291" t="s">
        <v>854</v>
      </c>
      <c r="C54" s="290" t="s">
        <v>855</v>
      </c>
      <c r="D54" s="292">
        <f>SUM(Y54,AT54,BO54,CJ54,DE54,DZ54,EU54)</f>
        <v>156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57</v>
      </c>
      <c r="I54" s="292">
        <f>SUM(AD54,AY54,BT54,CO54,DJ54,EE54,EZ54)</f>
        <v>26</v>
      </c>
      <c r="J54" s="292">
        <f>SUM(AE54,AZ54,BU54,CP54,DK54,EF54,FA54)</f>
        <v>11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61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1</v>
      </c>
      <c r="Y54" s="292">
        <f>SUM(Z54:AS54)</f>
        <v>61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870</v>
      </c>
      <c r="AK54" s="295" t="s">
        <v>870</v>
      </c>
      <c r="AL54" s="292">
        <v>61</v>
      </c>
      <c r="AM54" s="295" t="s">
        <v>870</v>
      </c>
      <c r="AN54" s="295" t="s">
        <v>870</v>
      </c>
      <c r="AO54" s="292">
        <v>0</v>
      </c>
      <c r="AP54" s="295" t="s">
        <v>870</v>
      </c>
      <c r="AQ54" s="292">
        <v>0</v>
      </c>
      <c r="AR54" s="295" t="s">
        <v>870</v>
      </c>
      <c r="AS54" s="292">
        <v>0</v>
      </c>
      <c r="AT54" s="292">
        <f>SUM(AU54:BN54)</f>
        <v>95</v>
      </c>
      <c r="AU54" s="292">
        <v>0</v>
      </c>
      <c r="AV54" s="292">
        <v>0</v>
      </c>
      <c r="AW54" s="292">
        <v>0</v>
      </c>
      <c r="AX54" s="292">
        <v>57</v>
      </c>
      <c r="AY54" s="292">
        <v>26</v>
      </c>
      <c r="AZ54" s="292">
        <v>11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870</v>
      </c>
      <c r="BF54" s="295" t="s">
        <v>870</v>
      </c>
      <c r="BG54" s="295" t="s">
        <v>870</v>
      </c>
      <c r="BH54" s="295" t="s">
        <v>870</v>
      </c>
      <c r="BI54" s="295" t="s">
        <v>870</v>
      </c>
      <c r="BJ54" s="295" t="s">
        <v>870</v>
      </c>
      <c r="BK54" s="295" t="s">
        <v>870</v>
      </c>
      <c r="BL54" s="295" t="s">
        <v>870</v>
      </c>
      <c r="BM54" s="295" t="s">
        <v>870</v>
      </c>
      <c r="BN54" s="292">
        <v>1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5" t="s">
        <v>870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870</v>
      </c>
      <c r="CX54" s="295" t="s">
        <v>870</v>
      </c>
      <c r="CY54" s="295" t="s">
        <v>870</v>
      </c>
      <c r="CZ54" s="295" t="s">
        <v>870</v>
      </c>
      <c r="DA54" s="295" t="s">
        <v>870</v>
      </c>
      <c r="DB54" s="295" t="s">
        <v>870</v>
      </c>
      <c r="DC54" s="295" t="s">
        <v>870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870</v>
      </c>
      <c r="DS54" s="295" t="s">
        <v>870</v>
      </c>
      <c r="DT54" s="292">
        <v>0</v>
      </c>
      <c r="DU54" s="295" t="s">
        <v>870</v>
      </c>
      <c r="DV54" s="295" t="s">
        <v>870</v>
      </c>
      <c r="DW54" s="295" t="s">
        <v>870</v>
      </c>
      <c r="DX54" s="295" t="s">
        <v>870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870</v>
      </c>
      <c r="EL54" s="295" t="s">
        <v>870</v>
      </c>
      <c r="EM54" s="295" t="s">
        <v>870</v>
      </c>
      <c r="EN54" s="292">
        <v>0</v>
      </c>
      <c r="EO54" s="292">
        <v>0</v>
      </c>
      <c r="EP54" s="295" t="s">
        <v>870</v>
      </c>
      <c r="EQ54" s="295" t="s">
        <v>870</v>
      </c>
      <c r="ER54" s="295" t="s">
        <v>870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870</v>
      </c>
      <c r="FI54" s="295" t="s">
        <v>870</v>
      </c>
      <c r="FJ54" s="295" t="s">
        <v>870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746</v>
      </c>
      <c r="B55" s="291" t="s">
        <v>856</v>
      </c>
      <c r="C55" s="290" t="s">
        <v>857</v>
      </c>
      <c r="D55" s="292">
        <f>SUM(Y55,AT55,BO55,CJ55,DE55,DZ55,EU55)</f>
        <v>283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110</v>
      </c>
      <c r="I55" s="292">
        <f>SUM(AD55,AY55,BT55,CO55,DJ55,EE55,EZ55)</f>
        <v>40</v>
      </c>
      <c r="J55" s="292">
        <f>SUM(AE55,AZ55,BU55,CP55,DK55,EF55,FA55)</f>
        <v>18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113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2</v>
      </c>
      <c r="Y55" s="292">
        <f>SUM(Z55:AS55)</f>
        <v>113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870</v>
      </c>
      <c r="AK55" s="295" t="s">
        <v>870</v>
      </c>
      <c r="AL55" s="292">
        <v>113</v>
      </c>
      <c r="AM55" s="295" t="s">
        <v>870</v>
      </c>
      <c r="AN55" s="295" t="s">
        <v>870</v>
      </c>
      <c r="AO55" s="292">
        <v>0</v>
      </c>
      <c r="AP55" s="295" t="s">
        <v>870</v>
      </c>
      <c r="AQ55" s="292">
        <v>0</v>
      </c>
      <c r="AR55" s="295" t="s">
        <v>870</v>
      </c>
      <c r="AS55" s="292">
        <v>0</v>
      </c>
      <c r="AT55" s="292">
        <f>SUM(AU55:BN55)</f>
        <v>170</v>
      </c>
      <c r="AU55" s="292">
        <v>0</v>
      </c>
      <c r="AV55" s="292">
        <v>0</v>
      </c>
      <c r="AW55" s="292">
        <v>0</v>
      </c>
      <c r="AX55" s="292">
        <v>110</v>
      </c>
      <c r="AY55" s="292">
        <v>40</v>
      </c>
      <c r="AZ55" s="292">
        <v>18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870</v>
      </c>
      <c r="BF55" s="295" t="s">
        <v>870</v>
      </c>
      <c r="BG55" s="295" t="s">
        <v>870</v>
      </c>
      <c r="BH55" s="295" t="s">
        <v>870</v>
      </c>
      <c r="BI55" s="295" t="s">
        <v>870</v>
      </c>
      <c r="BJ55" s="295" t="s">
        <v>870</v>
      </c>
      <c r="BK55" s="295" t="s">
        <v>870</v>
      </c>
      <c r="BL55" s="295" t="s">
        <v>870</v>
      </c>
      <c r="BM55" s="295" t="s">
        <v>870</v>
      </c>
      <c r="BN55" s="292"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5" t="s">
        <v>870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870</v>
      </c>
      <c r="CX55" s="295" t="s">
        <v>870</v>
      </c>
      <c r="CY55" s="295" t="s">
        <v>870</v>
      </c>
      <c r="CZ55" s="295" t="s">
        <v>870</v>
      </c>
      <c r="DA55" s="295" t="s">
        <v>870</v>
      </c>
      <c r="DB55" s="295" t="s">
        <v>870</v>
      </c>
      <c r="DC55" s="295" t="s">
        <v>870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870</v>
      </c>
      <c r="DS55" s="295" t="s">
        <v>870</v>
      </c>
      <c r="DT55" s="292">
        <v>0</v>
      </c>
      <c r="DU55" s="295" t="s">
        <v>870</v>
      </c>
      <c r="DV55" s="295" t="s">
        <v>870</v>
      </c>
      <c r="DW55" s="295" t="s">
        <v>870</v>
      </c>
      <c r="DX55" s="295" t="s">
        <v>870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870</v>
      </c>
      <c r="EL55" s="295" t="s">
        <v>870</v>
      </c>
      <c r="EM55" s="295" t="s">
        <v>870</v>
      </c>
      <c r="EN55" s="292">
        <v>0</v>
      </c>
      <c r="EO55" s="292">
        <v>0</v>
      </c>
      <c r="EP55" s="295" t="s">
        <v>870</v>
      </c>
      <c r="EQ55" s="295" t="s">
        <v>870</v>
      </c>
      <c r="ER55" s="295" t="s">
        <v>870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870</v>
      </c>
      <c r="FI55" s="295" t="s">
        <v>870</v>
      </c>
      <c r="FJ55" s="295" t="s">
        <v>870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746</v>
      </c>
      <c r="B56" s="291" t="s">
        <v>858</v>
      </c>
      <c r="C56" s="290" t="s">
        <v>859</v>
      </c>
      <c r="D56" s="292">
        <f>SUM(Y56,AT56,BO56,CJ56,DE56,DZ56,EU56)</f>
        <v>268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90</v>
      </c>
      <c r="I56" s="292">
        <f>SUM(AD56,AY56,BT56,CO56,DJ56,EE56,EZ56)</f>
        <v>38</v>
      </c>
      <c r="J56" s="292">
        <f>SUM(AE56,AZ56,BU56,CP56,DK56,EF56,FA56)</f>
        <v>16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123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1</v>
      </c>
      <c r="Y56" s="292">
        <f>SUM(Z56:AS56)</f>
        <v>123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870</v>
      </c>
      <c r="AK56" s="295" t="s">
        <v>870</v>
      </c>
      <c r="AL56" s="292">
        <v>123</v>
      </c>
      <c r="AM56" s="295" t="s">
        <v>870</v>
      </c>
      <c r="AN56" s="295" t="s">
        <v>870</v>
      </c>
      <c r="AO56" s="292">
        <v>0</v>
      </c>
      <c r="AP56" s="295" t="s">
        <v>870</v>
      </c>
      <c r="AQ56" s="292">
        <v>0</v>
      </c>
      <c r="AR56" s="295" t="s">
        <v>870</v>
      </c>
      <c r="AS56" s="292">
        <v>0</v>
      </c>
      <c r="AT56" s="292">
        <f>SUM(AU56:BN56)</f>
        <v>145</v>
      </c>
      <c r="AU56" s="292">
        <v>0</v>
      </c>
      <c r="AV56" s="292">
        <v>0</v>
      </c>
      <c r="AW56" s="292">
        <v>0</v>
      </c>
      <c r="AX56" s="292">
        <v>90</v>
      </c>
      <c r="AY56" s="292">
        <v>38</v>
      </c>
      <c r="AZ56" s="292">
        <v>16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870</v>
      </c>
      <c r="BF56" s="295" t="s">
        <v>870</v>
      </c>
      <c r="BG56" s="295" t="s">
        <v>870</v>
      </c>
      <c r="BH56" s="295" t="s">
        <v>870</v>
      </c>
      <c r="BI56" s="295" t="s">
        <v>870</v>
      </c>
      <c r="BJ56" s="295" t="s">
        <v>870</v>
      </c>
      <c r="BK56" s="295" t="s">
        <v>870</v>
      </c>
      <c r="BL56" s="295" t="s">
        <v>870</v>
      </c>
      <c r="BM56" s="295" t="s">
        <v>870</v>
      </c>
      <c r="BN56" s="292"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5" t="s">
        <v>870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870</v>
      </c>
      <c r="CX56" s="295" t="s">
        <v>870</v>
      </c>
      <c r="CY56" s="295" t="s">
        <v>870</v>
      </c>
      <c r="CZ56" s="295" t="s">
        <v>870</v>
      </c>
      <c r="DA56" s="295" t="s">
        <v>870</v>
      </c>
      <c r="DB56" s="295" t="s">
        <v>870</v>
      </c>
      <c r="DC56" s="295" t="s">
        <v>870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870</v>
      </c>
      <c r="DS56" s="295" t="s">
        <v>870</v>
      </c>
      <c r="DT56" s="292">
        <v>0</v>
      </c>
      <c r="DU56" s="295" t="s">
        <v>870</v>
      </c>
      <c r="DV56" s="295" t="s">
        <v>870</v>
      </c>
      <c r="DW56" s="295" t="s">
        <v>870</v>
      </c>
      <c r="DX56" s="295" t="s">
        <v>870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870</v>
      </c>
      <c r="EL56" s="295" t="s">
        <v>870</v>
      </c>
      <c r="EM56" s="295" t="s">
        <v>870</v>
      </c>
      <c r="EN56" s="292">
        <v>0</v>
      </c>
      <c r="EO56" s="292">
        <v>0</v>
      </c>
      <c r="EP56" s="295" t="s">
        <v>870</v>
      </c>
      <c r="EQ56" s="295" t="s">
        <v>870</v>
      </c>
      <c r="ER56" s="295" t="s">
        <v>870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870</v>
      </c>
      <c r="FI56" s="295" t="s">
        <v>870</v>
      </c>
      <c r="FJ56" s="295" t="s">
        <v>870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746</v>
      </c>
      <c r="B57" s="291" t="s">
        <v>860</v>
      </c>
      <c r="C57" s="290" t="s">
        <v>861</v>
      </c>
      <c r="D57" s="292">
        <f>SUM(Y57,AT57,BO57,CJ57,DE57,DZ57,EU57)</f>
        <v>185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57</v>
      </c>
      <c r="I57" s="292">
        <f>SUM(AD57,AY57,BT57,CO57,DJ57,EE57,EZ57)</f>
        <v>28</v>
      </c>
      <c r="J57" s="292">
        <f>SUM(AE57,AZ57,BU57,CP57,DK57,EF57,FA57)</f>
        <v>13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86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1</v>
      </c>
      <c r="Y57" s="292">
        <f>SUM(Z57:AS57)</f>
        <v>86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870</v>
      </c>
      <c r="AK57" s="295" t="s">
        <v>870</v>
      </c>
      <c r="AL57" s="292">
        <v>86</v>
      </c>
      <c r="AM57" s="295" t="s">
        <v>870</v>
      </c>
      <c r="AN57" s="295" t="s">
        <v>870</v>
      </c>
      <c r="AO57" s="292">
        <v>0</v>
      </c>
      <c r="AP57" s="295" t="s">
        <v>870</v>
      </c>
      <c r="AQ57" s="292">
        <v>0</v>
      </c>
      <c r="AR57" s="295" t="s">
        <v>870</v>
      </c>
      <c r="AS57" s="292">
        <v>0</v>
      </c>
      <c r="AT57" s="292">
        <f>SUM(AU57:BN57)</f>
        <v>99</v>
      </c>
      <c r="AU57" s="292">
        <v>0</v>
      </c>
      <c r="AV57" s="292">
        <v>0</v>
      </c>
      <c r="AW57" s="292">
        <v>0</v>
      </c>
      <c r="AX57" s="292">
        <v>57</v>
      </c>
      <c r="AY57" s="292">
        <v>28</v>
      </c>
      <c r="AZ57" s="292">
        <v>13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870</v>
      </c>
      <c r="BF57" s="295" t="s">
        <v>870</v>
      </c>
      <c r="BG57" s="295" t="s">
        <v>870</v>
      </c>
      <c r="BH57" s="295" t="s">
        <v>870</v>
      </c>
      <c r="BI57" s="295" t="s">
        <v>870</v>
      </c>
      <c r="BJ57" s="295" t="s">
        <v>870</v>
      </c>
      <c r="BK57" s="295" t="s">
        <v>870</v>
      </c>
      <c r="BL57" s="295" t="s">
        <v>870</v>
      </c>
      <c r="BM57" s="295" t="s">
        <v>870</v>
      </c>
      <c r="BN57" s="292">
        <v>1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5" t="s">
        <v>870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870</v>
      </c>
      <c r="CX57" s="295" t="s">
        <v>870</v>
      </c>
      <c r="CY57" s="295" t="s">
        <v>870</v>
      </c>
      <c r="CZ57" s="295" t="s">
        <v>870</v>
      </c>
      <c r="DA57" s="295" t="s">
        <v>870</v>
      </c>
      <c r="DB57" s="295" t="s">
        <v>870</v>
      </c>
      <c r="DC57" s="295" t="s">
        <v>870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870</v>
      </c>
      <c r="DS57" s="295" t="s">
        <v>870</v>
      </c>
      <c r="DT57" s="292">
        <v>0</v>
      </c>
      <c r="DU57" s="295" t="s">
        <v>870</v>
      </c>
      <c r="DV57" s="295" t="s">
        <v>870</v>
      </c>
      <c r="DW57" s="295" t="s">
        <v>870</v>
      </c>
      <c r="DX57" s="295" t="s">
        <v>870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870</v>
      </c>
      <c r="EL57" s="295" t="s">
        <v>870</v>
      </c>
      <c r="EM57" s="295" t="s">
        <v>870</v>
      </c>
      <c r="EN57" s="292">
        <v>0</v>
      </c>
      <c r="EO57" s="292">
        <v>0</v>
      </c>
      <c r="EP57" s="295" t="s">
        <v>870</v>
      </c>
      <c r="EQ57" s="295" t="s">
        <v>870</v>
      </c>
      <c r="ER57" s="295" t="s">
        <v>870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870</v>
      </c>
      <c r="FI57" s="295" t="s">
        <v>870</v>
      </c>
      <c r="FJ57" s="295" t="s">
        <v>870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746</v>
      </c>
      <c r="B58" s="291" t="s">
        <v>862</v>
      </c>
      <c r="C58" s="290" t="s">
        <v>863</v>
      </c>
      <c r="D58" s="292">
        <f>SUM(Y58,AT58,BO58,CJ58,DE58,DZ58,EU58)</f>
        <v>202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82</v>
      </c>
      <c r="I58" s="292">
        <f>SUM(AD58,AY58,BT58,CO58,DJ58,EE58,EZ58)</f>
        <v>37</v>
      </c>
      <c r="J58" s="292">
        <f>SUM(AE58,AZ58,BU58,CP58,DK58,EF58,FA58)</f>
        <v>19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63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1</v>
      </c>
      <c r="Y58" s="292">
        <f>SUM(Z58:AS58)</f>
        <v>63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870</v>
      </c>
      <c r="AK58" s="295" t="s">
        <v>870</v>
      </c>
      <c r="AL58" s="292">
        <v>63</v>
      </c>
      <c r="AM58" s="295" t="s">
        <v>870</v>
      </c>
      <c r="AN58" s="295" t="s">
        <v>870</v>
      </c>
      <c r="AO58" s="292">
        <v>0</v>
      </c>
      <c r="AP58" s="295" t="s">
        <v>870</v>
      </c>
      <c r="AQ58" s="292">
        <v>0</v>
      </c>
      <c r="AR58" s="295" t="s">
        <v>870</v>
      </c>
      <c r="AS58" s="292">
        <v>0</v>
      </c>
      <c r="AT58" s="292">
        <f>SUM(AU58:BN58)</f>
        <v>139</v>
      </c>
      <c r="AU58" s="292">
        <v>0</v>
      </c>
      <c r="AV58" s="292">
        <v>0</v>
      </c>
      <c r="AW58" s="292">
        <v>0</v>
      </c>
      <c r="AX58" s="292">
        <v>82</v>
      </c>
      <c r="AY58" s="292">
        <v>37</v>
      </c>
      <c r="AZ58" s="292">
        <v>19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870</v>
      </c>
      <c r="BF58" s="295" t="s">
        <v>870</v>
      </c>
      <c r="BG58" s="295" t="s">
        <v>870</v>
      </c>
      <c r="BH58" s="295" t="s">
        <v>870</v>
      </c>
      <c r="BI58" s="295" t="s">
        <v>870</v>
      </c>
      <c r="BJ58" s="295" t="s">
        <v>870</v>
      </c>
      <c r="BK58" s="295" t="s">
        <v>870</v>
      </c>
      <c r="BL58" s="295" t="s">
        <v>870</v>
      </c>
      <c r="BM58" s="295" t="s">
        <v>870</v>
      </c>
      <c r="BN58" s="292"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5" t="s">
        <v>870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870</v>
      </c>
      <c r="CX58" s="295" t="s">
        <v>870</v>
      </c>
      <c r="CY58" s="295" t="s">
        <v>870</v>
      </c>
      <c r="CZ58" s="295" t="s">
        <v>870</v>
      </c>
      <c r="DA58" s="295" t="s">
        <v>870</v>
      </c>
      <c r="DB58" s="295" t="s">
        <v>870</v>
      </c>
      <c r="DC58" s="295" t="s">
        <v>870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870</v>
      </c>
      <c r="DS58" s="295" t="s">
        <v>870</v>
      </c>
      <c r="DT58" s="292">
        <v>0</v>
      </c>
      <c r="DU58" s="295" t="s">
        <v>870</v>
      </c>
      <c r="DV58" s="295" t="s">
        <v>870</v>
      </c>
      <c r="DW58" s="295" t="s">
        <v>870</v>
      </c>
      <c r="DX58" s="295" t="s">
        <v>870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870</v>
      </c>
      <c r="EL58" s="295" t="s">
        <v>870</v>
      </c>
      <c r="EM58" s="295" t="s">
        <v>870</v>
      </c>
      <c r="EN58" s="292">
        <v>0</v>
      </c>
      <c r="EO58" s="292">
        <v>0</v>
      </c>
      <c r="EP58" s="295" t="s">
        <v>870</v>
      </c>
      <c r="EQ58" s="295" t="s">
        <v>870</v>
      </c>
      <c r="ER58" s="295" t="s">
        <v>870</v>
      </c>
      <c r="ES58" s="292">
        <v>0</v>
      </c>
      <c r="ET58" s="292">
        <v>0</v>
      </c>
      <c r="EU58" s="292">
        <f>SUM(EV58:FO58)</f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870</v>
      </c>
      <c r="FI58" s="295" t="s">
        <v>870</v>
      </c>
      <c r="FJ58" s="295" t="s">
        <v>870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746</v>
      </c>
      <c r="B59" s="291" t="s">
        <v>864</v>
      </c>
      <c r="C59" s="290" t="s">
        <v>865</v>
      </c>
      <c r="D59" s="292">
        <f>SUM(Y59,AT59,BO59,CJ59,DE59,DZ59,EU59)</f>
        <v>97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44</v>
      </c>
      <c r="I59" s="292">
        <f>SUM(AD59,AY59,BT59,CO59,DJ59,EE59,EZ59)</f>
        <v>0</v>
      </c>
      <c r="J59" s="292">
        <f>SUM(AE59,AZ59,BU59,CP59,DK59,EF59,FA59)</f>
        <v>36</v>
      </c>
      <c r="K59" s="292">
        <f>SUM(AF59,BA59,BV59,CQ59,DL59,EG59,FB59)</f>
        <v>0</v>
      </c>
      <c r="L59" s="292">
        <f>SUM(AG59,BB59,BW59,CR59,DM59,EH59,FC59)</f>
        <v>17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870</v>
      </c>
      <c r="AK59" s="295" t="s">
        <v>870</v>
      </c>
      <c r="AL59" s="292">
        <v>0</v>
      </c>
      <c r="AM59" s="295" t="s">
        <v>870</v>
      </c>
      <c r="AN59" s="295" t="s">
        <v>870</v>
      </c>
      <c r="AO59" s="292">
        <v>0</v>
      </c>
      <c r="AP59" s="295" t="s">
        <v>870</v>
      </c>
      <c r="AQ59" s="292">
        <v>0</v>
      </c>
      <c r="AR59" s="295" t="s">
        <v>870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870</v>
      </c>
      <c r="BF59" s="295" t="s">
        <v>870</v>
      </c>
      <c r="BG59" s="295" t="s">
        <v>870</v>
      </c>
      <c r="BH59" s="295" t="s">
        <v>870</v>
      </c>
      <c r="BI59" s="295" t="s">
        <v>870</v>
      </c>
      <c r="BJ59" s="295" t="s">
        <v>870</v>
      </c>
      <c r="BK59" s="295" t="s">
        <v>870</v>
      </c>
      <c r="BL59" s="295" t="s">
        <v>870</v>
      </c>
      <c r="BM59" s="295" t="s">
        <v>870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5" t="s">
        <v>870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870</v>
      </c>
      <c r="CX59" s="295" t="s">
        <v>870</v>
      </c>
      <c r="CY59" s="295" t="s">
        <v>870</v>
      </c>
      <c r="CZ59" s="295" t="s">
        <v>870</v>
      </c>
      <c r="DA59" s="295" t="s">
        <v>870</v>
      </c>
      <c r="DB59" s="295" t="s">
        <v>870</v>
      </c>
      <c r="DC59" s="295" t="s">
        <v>870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870</v>
      </c>
      <c r="DS59" s="295" t="s">
        <v>870</v>
      </c>
      <c r="DT59" s="292">
        <v>0</v>
      </c>
      <c r="DU59" s="295" t="s">
        <v>870</v>
      </c>
      <c r="DV59" s="295" t="s">
        <v>870</v>
      </c>
      <c r="DW59" s="295" t="s">
        <v>870</v>
      </c>
      <c r="DX59" s="295" t="s">
        <v>870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870</v>
      </c>
      <c r="EL59" s="295" t="s">
        <v>870</v>
      </c>
      <c r="EM59" s="295" t="s">
        <v>870</v>
      </c>
      <c r="EN59" s="292">
        <v>0</v>
      </c>
      <c r="EO59" s="292">
        <v>0</v>
      </c>
      <c r="EP59" s="295" t="s">
        <v>870</v>
      </c>
      <c r="EQ59" s="295" t="s">
        <v>870</v>
      </c>
      <c r="ER59" s="295" t="s">
        <v>870</v>
      </c>
      <c r="ES59" s="292">
        <v>0</v>
      </c>
      <c r="ET59" s="292">
        <v>0</v>
      </c>
      <c r="EU59" s="292">
        <f>SUM(EV59:FO59)</f>
        <v>97</v>
      </c>
      <c r="EV59" s="292">
        <v>0</v>
      </c>
      <c r="EW59" s="292">
        <v>0</v>
      </c>
      <c r="EX59" s="292">
        <v>0</v>
      </c>
      <c r="EY59" s="292">
        <v>44</v>
      </c>
      <c r="EZ59" s="292">
        <v>0</v>
      </c>
      <c r="FA59" s="292">
        <v>36</v>
      </c>
      <c r="FB59" s="292">
        <v>0</v>
      </c>
      <c r="FC59" s="292">
        <v>17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870</v>
      </c>
      <c r="FI59" s="295" t="s">
        <v>870</v>
      </c>
      <c r="FJ59" s="295" t="s">
        <v>870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746</v>
      </c>
      <c r="B60" s="291" t="s">
        <v>866</v>
      </c>
      <c r="C60" s="290" t="s">
        <v>867</v>
      </c>
      <c r="D60" s="292">
        <f>SUM(Y60,AT60,BO60,CJ60,DE60,DZ60,EU60)</f>
        <v>700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79</v>
      </c>
      <c r="I60" s="292">
        <f>SUM(AD60,AY60,BT60,CO60,DJ60,EE60,EZ60)</f>
        <v>126</v>
      </c>
      <c r="J60" s="292">
        <f>SUM(AE60,AZ60,BU60,CP60,DK60,EF60,FA60)</f>
        <v>13</v>
      </c>
      <c r="K60" s="292">
        <f>SUM(AF60,BA60,BV60,CQ60,DL60,EG60,FB60)</f>
        <v>0</v>
      </c>
      <c r="L60" s="292">
        <f>SUM(AG60,BB60,BW60,CR60,DM60,EH60,FC60)</f>
        <v>28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454</v>
      </c>
      <c r="Y60" s="292">
        <f>SUM(Z60:AS60)</f>
        <v>426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870</v>
      </c>
      <c r="AK60" s="295" t="s">
        <v>870</v>
      </c>
      <c r="AL60" s="292">
        <v>0</v>
      </c>
      <c r="AM60" s="295" t="s">
        <v>870</v>
      </c>
      <c r="AN60" s="295" t="s">
        <v>870</v>
      </c>
      <c r="AO60" s="292">
        <v>0</v>
      </c>
      <c r="AP60" s="295" t="s">
        <v>870</v>
      </c>
      <c r="AQ60" s="292">
        <v>0</v>
      </c>
      <c r="AR60" s="295" t="s">
        <v>870</v>
      </c>
      <c r="AS60" s="292">
        <v>426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870</v>
      </c>
      <c r="BF60" s="295" t="s">
        <v>870</v>
      </c>
      <c r="BG60" s="295" t="s">
        <v>870</v>
      </c>
      <c r="BH60" s="295" t="s">
        <v>870</v>
      </c>
      <c r="BI60" s="295" t="s">
        <v>870</v>
      </c>
      <c r="BJ60" s="295" t="s">
        <v>870</v>
      </c>
      <c r="BK60" s="295" t="s">
        <v>870</v>
      </c>
      <c r="BL60" s="295" t="s">
        <v>870</v>
      </c>
      <c r="BM60" s="295" t="s">
        <v>870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5" t="s">
        <v>870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870</v>
      </c>
      <c r="CX60" s="295" t="s">
        <v>870</v>
      </c>
      <c r="CY60" s="295" t="s">
        <v>870</v>
      </c>
      <c r="CZ60" s="295" t="s">
        <v>870</v>
      </c>
      <c r="DA60" s="295" t="s">
        <v>870</v>
      </c>
      <c r="DB60" s="295" t="s">
        <v>870</v>
      </c>
      <c r="DC60" s="295" t="s">
        <v>870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870</v>
      </c>
      <c r="DS60" s="295" t="s">
        <v>870</v>
      </c>
      <c r="DT60" s="292">
        <v>0</v>
      </c>
      <c r="DU60" s="295" t="s">
        <v>870</v>
      </c>
      <c r="DV60" s="295" t="s">
        <v>870</v>
      </c>
      <c r="DW60" s="295" t="s">
        <v>870</v>
      </c>
      <c r="DX60" s="295" t="s">
        <v>870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870</v>
      </c>
      <c r="EL60" s="295" t="s">
        <v>870</v>
      </c>
      <c r="EM60" s="295" t="s">
        <v>870</v>
      </c>
      <c r="EN60" s="292">
        <v>0</v>
      </c>
      <c r="EO60" s="292">
        <v>0</v>
      </c>
      <c r="EP60" s="295" t="s">
        <v>870</v>
      </c>
      <c r="EQ60" s="295" t="s">
        <v>870</v>
      </c>
      <c r="ER60" s="295" t="s">
        <v>870</v>
      </c>
      <c r="ES60" s="292">
        <v>0</v>
      </c>
      <c r="ET60" s="292">
        <v>0</v>
      </c>
      <c r="EU60" s="292">
        <f>SUM(EV60:FO60)</f>
        <v>274</v>
      </c>
      <c r="EV60" s="292">
        <v>0</v>
      </c>
      <c r="EW60" s="292">
        <v>0</v>
      </c>
      <c r="EX60" s="292">
        <v>0</v>
      </c>
      <c r="EY60" s="292">
        <v>79</v>
      </c>
      <c r="EZ60" s="292">
        <v>126</v>
      </c>
      <c r="FA60" s="292">
        <v>13</v>
      </c>
      <c r="FB60" s="292">
        <v>0</v>
      </c>
      <c r="FC60" s="292">
        <v>28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870</v>
      </c>
      <c r="FI60" s="295" t="s">
        <v>870</v>
      </c>
      <c r="FJ60" s="295" t="s">
        <v>870</v>
      </c>
      <c r="FK60" s="292">
        <v>0</v>
      </c>
      <c r="FL60" s="292">
        <v>0</v>
      </c>
      <c r="FM60" s="292">
        <v>0</v>
      </c>
      <c r="FN60" s="292">
        <v>0</v>
      </c>
      <c r="FO60" s="292">
        <v>28</v>
      </c>
    </row>
    <row r="61" spans="1:171" s="224" customFormat="1" ht="13.5" customHeight="1">
      <c r="A61" s="290" t="s">
        <v>746</v>
      </c>
      <c r="B61" s="291" t="s">
        <v>868</v>
      </c>
      <c r="C61" s="290" t="s">
        <v>869</v>
      </c>
      <c r="D61" s="292">
        <f>SUM(Y61,AT61,BO61,CJ61,DE61,DZ61,EU61)</f>
        <v>522</v>
      </c>
      <c r="E61" s="292">
        <f>SUM(Z61,AU61,BP61,CK61,DF61,EA61,EV61)</f>
        <v>230</v>
      </c>
      <c r="F61" s="292">
        <f>SUM(AA61,AV61,BQ61,CL61,DG61,EB61,EW61)</f>
        <v>1</v>
      </c>
      <c r="G61" s="292">
        <f>SUM(AB61,AW61,BR61,CM61,DH61,EC61,EX61)</f>
        <v>109</v>
      </c>
      <c r="H61" s="292">
        <f>SUM(AC61,AX61,BS61,CN61,DI61,ED61,EY61)</f>
        <v>0</v>
      </c>
      <c r="I61" s="292">
        <f>SUM(AD61,AY61,BT61,CO61,DJ61,EE61,EZ61)</f>
        <v>96</v>
      </c>
      <c r="J61" s="292">
        <f>SUM(AE61,AZ61,BU61,CP61,DK61,EF61,FA61)</f>
        <v>41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45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870</v>
      </c>
      <c r="AK61" s="295" t="s">
        <v>870</v>
      </c>
      <c r="AL61" s="292">
        <v>0</v>
      </c>
      <c r="AM61" s="295" t="s">
        <v>870</v>
      </c>
      <c r="AN61" s="295" t="s">
        <v>870</v>
      </c>
      <c r="AO61" s="292">
        <v>0</v>
      </c>
      <c r="AP61" s="295" t="s">
        <v>870</v>
      </c>
      <c r="AQ61" s="292">
        <v>0</v>
      </c>
      <c r="AR61" s="295" t="s">
        <v>870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870</v>
      </c>
      <c r="BF61" s="295" t="s">
        <v>870</v>
      </c>
      <c r="BG61" s="295" t="s">
        <v>870</v>
      </c>
      <c r="BH61" s="295" t="s">
        <v>870</v>
      </c>
      <c r="BI61" s="295" t="s">
        <v>870</v>
      </c>
      <c r="BJ61" s="295" t="s">
        <v>870</v>
      </c>
      <c r="BK61" s="295" t="s">
        <v>870</v>
      </c>
      <c r="BL61" s="295" t="s">
        <v>870</v>
      </c>
      <c r="BM61" s="295" t="s">
        <v>870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5" t="s">
        <v>870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870</v>
      </c>
      <c r="CX61" s="295" t="s">
        <v>870</v>
      </c>
      <c r="CY61" s="295" t="s">
        <v>870</v>
      </c>
      <c r="CZ61" s="295" t="s">
        <v>870</v>
      </c>
      <c r="DA61" s="295" t="s">
        <v>870</v>
      </c>
      <c r="DB61" s="295" t="s">
        <v>870</v>
      </c>
      <c r="DC61" s="295" t="s">
        <v>870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870</v>
      </c>
      <c r="DS61" s="295" t="s">
        <v>870</v>
      </c>
      <c r="DT61" s="292">
        <v>0</v>
      </c>
      <c r="DU61" s="295" t="s">
        <v>870</v>
      </c>
      <c r="DV61" s="295" t="s">
        <v>870</v>
      </c>
      <c r="DW61" s="295" t="s">
        <v>870</v>
      </c>
      <c r="DX61" s="295" t="s">
        <v>870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870</v>
      </c>
      <c r="EL61" s="295" t="s">
        <v>870</v>
      </c>
      <c r="EM61" s="295" t="s">
        <v>870</v>
      </c>
      <c r="EN61" s="292">
        <v>0</v>
      </c>
      <c r="EO61" s="292">
        <v>0</v>
      </c>
      <c r="EP61" s="295" t="s">
        <v>870</v>
      </c>
      <c r="EQ61" s="295" t="s">
        <v>870</v>
      </c>
      <c r="ER61" s="295" t="s">
        <v>870</v>
      </c>
      <c r="ES61" s="292">
        <v>0</v>
      </c>
      <c r="ET61" s="292">
        <v>0</v>
      </c>
      <c r="EU61" s="292">
        <f>SUM(EV61:FO61)</f>
        <v>522</v>
      </c>
      <c r="EV61" s="292">
        <v>230</v>
      </c>
      <c r="EW61" s="292">
        <v>1</v>
      </c>
      <c r="EX61" s="292">
        <v>109</v>
      </c>
      <c r="EY61" s="292">
        <v>0</v>
      </c>
      <c r="EZ61" s="292">
        <v>96</v>
      </c>
      <c r="FA61" s="292">
        <v>41</v>
      </c>
      <c r="FB61" s="292">
        <v>0</v>
      </c>
      <c r="FC61" s="292">
        <v>0</v>
      </c>
      <c r="FD61" s="292">
        <v>0</v>
      </c>
      <c r="FE61" s="292">
        <v>45</v>
      </c>
      <c r="FF61" s="292">
        <v>0</v>
      </c>
      <c r="FG61" s="292">
        <v>0</v>
      </c>
      <c r="FH61" s="295" t="s">
        <v>870</v>
      </c>
      <c r="FI61" s="295" t="s">
        <v>870</v>
      </c>
      <c r="FJ61" s="295" t="s">
        <v>870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754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746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746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746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746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746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746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746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746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746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746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746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746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746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746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746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746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746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746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746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746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746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746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746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746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746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746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746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746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746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746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746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746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746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746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746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746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746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746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746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746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746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746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746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746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746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746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746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746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746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746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746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755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745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12215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12216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12217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12218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12219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12220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12221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12222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12223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12224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12225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12226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12227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12228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12229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12230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12231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12232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12233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12234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12235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12236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12237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12238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12239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12322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12329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12342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12347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12349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12403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12409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12410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12421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12422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12423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12424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12426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12427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12441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12443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12463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2021-02-01T05:58:05Z</dcterms:modified>
</cp:coreProperties>
</file>