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0群馬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市町村分担金内訳!$A$6:$DU$18</definedName>
    <definedName name="_xlnm._FilterDatabase" localSheetId="4" hidden="1">組合分担金内訳!$A$6:$BE$41</definedName>
    <definedName name="_xlnm._FilterDatabase" localSheetId="3" hidden="1">'廃棄物事業経費（歳出）'!$A$6:$CI$53</definedName>
    <definedName name="_xlnm._FilterDatabase" localSheetId="2" hidden="1">'廃棄物事業経費（歳入）'!$A$6:$AE$53</definedName>
    <definedName name="_xlnm._FilterDatabase" localSheetId="0" hidden="1">'廃棄物事業経費（市町村）'!$A$6:$DJ$41</definedName>
    <definedName name="_xlnm._FilterDatabase" localSheetId="1" hidden="1">'廃棄物事業経費（組合）'!$A$6:$DJ$18</definedName>
    <definedName name="_xlnm.Print_Area" localSheetId="6">経費集計!$A$1:$M$33</definedName>
    <definedName name="_xlnm.Print_Area" localSheetId="5">市町村分担金内訳!$2:$19</definedName>
    <definedName name="_xlnm.Print_Area" localSheetId="4">組合分担金内訳!$2:$42</definedName>
    <definedName name="_xlnm.Print_Area" localSheetId="3">'廃棄物事業経費（歳出）'!$2:$54</definedName>
    <definedName name="_xlnm.Print_Area" localSheetId="2">'廃棄物事業経費（歳入）'!$2:$54</definedName>
    <definedName name="_xlnm.Print_Area" localSheetId="0">'廃棄物事業経費（市町村）'!$2:$42</definedName>
    <definedName name="_xlnm.Print_Area" localSheetId="1">'廃棄物事業経費（組合）'!$2:$19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D8" i="6"/>
  <c r="D9" i="6"/>
  <c r="D10" i="6"/>
  <c r="D11" i="6"/>
  <c r="D12" i="6"/>
  <c r="D13" i="6"/>
  <c r="D14" i="6"/>
  <c r="D15" i="6"/>
  <c r="D16" i="6"/>
  <c r="D17" i="6"/>
  <c r="D18" i="6"/>
  <c r="D19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I13" i="5"/>
  <c r="I19" i="5"/>
  <c r="I25" i="5"/>
  <c r="I31" i="5"/>
  <c r="I37" i="5"/>
  <c r="H8" i="5"/>
  <c r="I8" i="5" s="1"/>
  <c r="H9" i="5"/>
  <c r="H10" i="5"/>
  <c r="H11" i="5"/>
  <c r="H12" i="5"/>
  <c r="H13" i="5"/>
  <c r="H14" i="5"/>
  <c r="I14" i="5" s="1"/>
  <c r="H15" i="5"/>
  <c r="H16" i="5"/>
  <c r="H17" i="5"/>
  <c r="H18" i="5"/>
  <c r="H19" i="5"/>
  <c r="H20" i="5"/>
  <c r="I20" i="5" s="1"/>
  <c r="H21" i="5"/>
  <c r="H22" i="5"/>
  <c r="H23" i="5"/>
  <c r="H24" i="5"/>
  <c r="H25" i="5"/>
  <c r="H26" i="5"/>
  <c r="I26" i="5" s="1"/>
  <c r="H27" i="5"/>
  <c r="H28" i="5"/>
  <c r="H29" i="5"/>
  <c r="H30" i="5"/>
  <c r="H31" i="5"/>
  <c r="H32" i="5"/>
  <c r="I32" i="5" s="1"/>
  <c r="H33" i="5"/>
  <c r="H34" i="5"/>
  <c r="H35" i="5"/>
  <c r="H36" i="5"/>
  <c r="H37" i="5"/>
  <c r="H38" i="5"/>
  <c r="I38" i="5" s="1"/>
  <c r="H39" i="5"/>
  <c r="H40" i="5"/>
  <c r="H41" i="5"/>
  <c r="H42" i="5"/>
  <c r="G8" i="5"/>
  <c r="G9" i="5"/>
  <c r="I9" i="5" s="1"/>
  <c r="G10" i="5"/>
  <c r="I10" i="5" s="1"/>
  <c r="G11" i="5"/>
  <c r="I11" i="5" s="1"/>
  <c r="G12" i="5"/>
  <c r="I12" i="5" s="1"/>
  <c r="G13" i="5"/>
  <c r="G14" i="5"/>
  <c r="G15" i="5"/>
  <c r="I15" i="5" s="1"/>
  <c r="G16" i="5"/>
  <c r="I16" i="5" s="1"/>
  <c r="G17" i="5"/>
  <c r="I17" i="5" s="1"/>
  <c r="G18" i="5"/>
  <c r="I18" i="5" s="1"/>
  <c r="G19" i="5"/>
  <c r="G20" i="5"/>
  <c r="G21" i="5"/>
  <c r="I21" i="5" s="1"/>
  <c r="G22" i="5"/>
  <c r="I22" i="5" s="1"/>
  <c r="G23" i="5"/>
  <c r="I23" i="5" s="1"/>
  <c r="G24" i="5"/>
  <c r="I24" i="5" s="1"/>
  <c r="G25" i="5"/>
  <c r="G26" i="5"/>
  <c r="G27" i="5"/>
  <c r="I27" i="5" s="1"/>
  <c r="G28" i="5"/>
  <c r="I28" i="5" s="1"/>
  <c r="G29" i="5"/>
  <c r="I29" i="5" s="1"/>
  <c r="G30" i="5"/>
  <c r="I30" i="5" s="1"/>
  <c r="G31" i="5"/>
  <c r="G32" i="5"/>
  <c r="G33" i="5"/>
  <c r="I33" i="5" s="1"/>
  <c r="G34" i="5"/>
  <c r="I34" i="5" s="1"/>
  <c r="G35" i="5"/>
  <c r="I35" i="5" s="1"/>
  <c r="G36" i="5"/>
  <c r="I36" i="5" s="1"/>
  <c r="G37" i="5"/>
  <c r="G38" i="5"/>
  <c r="G39" i="5"/>
  <c r="I39" i="5" s="1"/>
  <c r="G40" i="5"/>
  <c r="I40" i="5" s="1"/>
  <c r="G41" i="5"/>
  <c r="I41" i="5" s="1"/>
  <c r="G42" i="5"/>
  <c r="I42" i="5" s="1"/>
  <c r="F10" i="5"/>
  <c r="F16" i="5"/>
  <c r="F22" i="5"/>
  <c r="F28" i="5"/>
  <c r="F34" i="5"/>
  <c r="F40" i="5"/>
  <c r="E8" i="5"/>
  <c r="E9" i="5"/>
  <c r="E10" i="5"/>
  <c r="E11" i="5"/>
  <c r="F11" i="5" s="1"/>
  <c r="E12" i="5"/>
  <c r="E13" i="5"/>
  <c r="E14" i="5"/>
  <c r="E15" i="5"/>
  <c r="E16" i="5"/>
  <c r="E17" i="5"/>
  <c r="F17" i="5" s="1"/>
  <c r="E18" i="5"/>
  <c r="E19" i="5"/>
  <c r="E20" i="5"/>
  <c r="E21" i="5"/>
  <c r="E22" i="5"/>
  <c r="E23" i="5"/>
  <c r="F23" i="5" s="1"/>
  <c r="E24" i="5"/>
  <c r="E25" i="5"/>
  <c r="E26" i="5"/>
  <c r="E27" i="5"/>
  <c r="E28" i="5"/>
  <c r="E29" i="5"/>
  <c r="F29" i="5" s="1"/>
  <c r="E30" i="5"/>
  <c r="E31" i="5"/>
  <c r="E32" i="5"/>
  <c r="E33" i="5"/>
  <c r="E34" i="5"/>
  <c r="E35" i="5"/>
  <c r="F35" i="5" s="1"/>
  <c r="E36" i="5"/>
  <c r="E37" i="5"/>
  <c r="E38" i="5"/>
  <c r="E39" i="5"/>
  <c r="E40" i="5"/>
  <c r="E41" i="5"/>
  <c r="F41" i="5" s="1"/>
  <c r="E42" i="5"/>
  <c r="D8" i="5"/>
  <c r="F8" i="5" s="1"/>
  <c r="D9" i="5"/>
  <c r="F9" i="5" s="1"/>
  <c r="D10" i="5"/>
  <c r="D11" i="5"/>
  <c r="D12" i="5"/>
  <c r="F12" i="5" s="1"/>
  <c r="D13" i="5"/>
  <c r="F13" i="5" s="1"/>
  <c r="D14" i="5"/>
  <c r="F14" i="5" s="1"/>
  <c r="D15" i="5"/>
  <c r="F15" i="5" s="1"/>
  <c r="D16" i="5"/>
  <c r="D17" i="5"/>
  <c r="D18" i="5"/>
  <c r="F18" i="5" s="1"/>
  <c r="D19" i="5"/>
  <c r="F19" i="5" s="1"/>
  <c r="D20" i="5"/>
  <c r="F20" i="5" s="1"/>
  <c r="D21" i="5"/>
  <c r="F21" i="5" s="1"/>
  <c r="D22" i="5"/>
  <c r="D23" i="5"/>
  <c r="D24" i="5"/>
  <c r="F24" i="5" s="1"/>
  <c r="D25" i="5"/>
  <c r="F25" i="5" s="1"/>
  <c r="D26" i="5"/>
  <c r="F26" i="5" s="1"/>
  <c r="D27" i="5"/>
  <c r="F27" i="5" s="1"/>
  <c r="D28" i="5"/>
  <c r="D29" i="5"/>
  <c r="D30" i="5"/>
  <c r="F30" i="5" s="1"/>
  <c r="D31" i="5"/>
  <c r="F31" i="5" s="1"/>
  <c r="D32" i="5"/>
  <c r="F32" i="5" s="1"/>
  <c r="D33" i="5"/>
  <c r="F33" i="5" s="1"/>
  <c r="D34" i="5"/>
  <c r="D35" i="5"/>
  <c r="D36" i="5"/>
  <c r="F36" i="5" s="1"/>
  <c r="D37" i="5"/>
  <c r="F37" i="5" s="1"/>
  <c r="D38" i="5"/>
  <c r="F38" i="5" s="1"/>
  <c r="D39" i="5"/>
  <c r="F39" i="5" s="1"/>
  <c r="D40" i="5"/>
  <c r="D41" i="5"/>
  <c r="D42" i="5"/>
  <c r="F42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A9" i="4"/>
  <c r="CA15" i="4"/>
  <c r="CA21" i="4"/>
  <c r="CA33" i="4"/>
  <c r="CA45" i="4"/>
  <c r="CA51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Q13" i="4"/>
  <c r="BQ25" i="4"/>
  <c r="BQ37" i="4"/>
  <c r="BQ43" i="4"/>
  <c r="BQ4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I15" i="4"/>
  <c r="BI21" i="4"/>
  <c r="BI27" i="4"/>
  <c r="BI39" i="4"/>
  <c r="BI51" i="4"/>
  <c r="BG41" i="4"/>
  <c r="AY8" i="4"/>
  <c r="AY9" i="4"/>
  <c r="AY10" i="4"/>
  <c r="AY11" i="4"/>
  <c r="AY12" i="4"/>
  <c r="AN12" i="4" s="1"/>
  <c r="AY13" i="4"/>
  <c r="AY14" i="4"/>
  <c r="AY15" i="4"/>
  <c r="AY16" i="4"/>
  <c r="AY17" i="4"/>
  <c r="AY18" i="4"/>
  <c r="AN18" i="4" s="1"/>
  <c r="AY19" i="4"/>
  <c r="AY20" i="4"/>
  <c r="AY21" i="4"/>
  <c r="AY22" i="4"/>
  <c r="AY23" i="4"/>
  <c r="AY24" i="4"/>
  <c r="AN24" i="4" s="1"/>
  <c r="AY25" i="4"/>
  <c r="AY26" i="4"/>
  <c r="AY27" i="4"/>
  <c r="AY28" i="4"/>
  <c r="AY29" i="4"/>
  <c r="AY30" i="4"/>
  <c r="AN30" i="4" s="1"/>
  <c r="AY31" i="4"/>
  <c r="AY32" i="4"/>
  <c r="AY33" i="4"/>
  <c r="AY34" i="4"/>
  <c r="AY35" i="4"/>
  <c r="AY36" i="4"/>
  <c r="AN36" i="4" s="1"/>
  <c r="AY37" i="4"/>
  <c r="AY38" i="4"/>
  <c r="AY39" i="4"/>
  <c r="AY40" i="4"/>
  <c r="AY41" i="4"/>
  <c r="AY42" i="4"/>
  <c r="AN42" i="4" s="1"/>
  <c r="AY43" i="4"/>
  <c r="AY44" i="4"/>
  <c r="AY45" i="4"/>
  <c r="AY46" i="4"/>
  <c r="AY47" i="4"/>
  <c r="AY48" i="4"/>
  <c r="AN48" i="4" s="1"/>
  <c r="AY49" i="4"/>
  <c r="AY50" i="4"/>
  <c r="AY51" i="4"/>
  <c r="AY52" i="4"/>
  <c r="AY53" i="4"/>
  <c r="AY54" i="4"/>
  <c r="AN54" i="4" s="1"/>
  <c r="AT8" i="4"/>
  <c r="AT9" i="4"/>
  <c r="AT10" i="4"/>
  <c r="AT11" i="4"/>
  <c r="AT12" i="4"/>
  <c r="AT13" i="4"/>
  <c r="AN13" i="4" s="1"/>
  <c r="AT14" i="4"/>
  <c r="AT15" i="4"/>
  <c r="AT16" i="4"/>
  <c r="AT17" i="4"/>
  <c r="AT18" i="4"/>
  <c r="AT19" i="4"/>
  <c r="AN19" i="4" s="1"/>
  <c r="AT20" i="4"/>
  <c r="AT21" i="4"/>
  <c r="AT22" i="4"/>
  <c r="AT23" i="4"/>
  <c r="AT24" i="4"/>
  <c r="AT25" i="4"/>
  <c r="AN25" i="4" s="1"/>
  <c r="AT26" i="4"/>
  <c r="AT27" i="4"/>
  <c r="AT28" i="4"/>
  <c r="AT29" i="4"/>
  <c r="AT30" i="4"/>
  <c r="AT31" i="4"/>
  <c r="AN31" i="4" s="1"/>
  <c r="AT32" i="4"/>
  <c r="AT33" i="4"/>
  <c r="AT34" i="4"/>
  <c r="AT35" i="4"/>
  <c r="AT36" i="4"/>
  <c r="AT37" i="4"/>
  <c r="AN37" i="4" s="1"/>
  <c r="AT38" i="4"/>
  <c r="AT39" i="4"/>
  <c r="AT40" i="4"/>
  <c r="AT41" i="4"/>
  <c r="AT42" i="4"/>
  <c r="AT43" i="4"/>
  <c r="AN43" i="4" s="1"/>
  <c r="AT44" i="4"/>
  <c r="AT45" i="4"/>
  <c r="AT46" i="4"/>
  <c r="AT47" i="4"/>
  <c r="AT48" i="4"/>
  <c r="AT49" i="4"/>
  <c r="AN49" i="4" s="1"/>
  <c r="AT50" i="4"/>
  <c r="AT51" i="4"/>
  <c r="AT52" i="4"/>
  <c r="AT53" i="4"/>
  <c r="AT54" i="4"/>
  <c r="AO8" i="4"/>
  <c r="AN8" i="4" s="1"/>
  <c r="AO9" i="4"/>
  <c r="AO10" i="4"/>
  <c r="AO11" i="4"/>
  <c r="AO12" i="4"/>
  <c r="AO13" i="4"/>
  <c r="AO14" i="4"/>
  <c r="AN14" i="4" s="1"/>
  <c r="AO15" i="4"/>
  <c r="AO16" i="4"/>
  <c r="AO17" i="4"/>
  <c r="AO18" i="4"/>
  <c r="AO19" i="4"/>
  <c r="AO20" i="4"/>
  <c r="AN20" i="4" s="1"/>
  <c r="BG20" i="4" s="1"/>
  <c r="AO21" i="4"/>
  <c r="AO22" i="4"/>
  <c r="AO23" i="4"/>
  <c r="AO24" i="4"/>
  <c r="AO25" i="4"/>
  <c r="AO26" i="4"/>
  <c r="AN26" i="4" s="1"/>
  <c r="AO27" i="4"/>
  <c r="AO28" i="4"/>
  <c r="AO29" i="4"/>
  <c r="AO30" i="4"/>
  <c r="AO31" i="4"/>
  <c r="AO32" i="4"/>
  <c r="AN32" i="4" s="1"/>
  <c r="AO33" i="4"/>
  <c r="AO34" i="4"/>
  <c r="AO35" i="4"/>
  <c r="AO36" i="4"/>
  <c r="AO37" i="4"/>
  <c r="AO38" i="4"/>
  <c r="AN38" i="4" s="1"/>
  <c r="AO39" i="4"/>
  <c r="AO40" i="4"/>
  <c r="AO41" i="4"/>
  <c r="AO42" i="4"/>
  <c r="AO43" i="4"/>
  <c r="AO44" i="4"/>
  <c r="AN44" i="4" s="1"/>
  <c r="AO45" i="4"/>
  <c r="AO46" i="4"/>
  <c r="AO47" i="4"/>
  <c r="AO48" i="4"/>
  <c r="AO49" i="4"/>
  <c r="AO50" i="4"/>
  <c r="AN50" i="4" s="1"/>
  <c r="AO51" i="4"/>
  <c r="AO52" i="4"/>
  <c r="AO53" i="4"/>
  <c r="AO54" i="4"/>
  <c r="AN9" i="4"/>
  <c r="BG9" i="4" s="1"/>
  <c r="AN10" i="4"/>
  <c r="AN11" i="4"/>
  <c r="AN15" i="4"/>
  <c r="BG15" i="4" s="1"/>
  <c r="AN16" i="4"/>
  <c r="BG16" i="4" s="1"/>
  <c r="AN17" i="4"/>
  <c r="AN21" i="4"/>
  <c r="BG21" i="4" s="1"/>
  <c r="AN22" i="4"/>
  <c r="AN23" i="4"/>
  <c r="AN27" i="4"/>
  <c r="AN28" i="4"/>
  <c r="AN29" i="4"/>
  <c r="AN33" i="4"/>
  <c r="BG33" i="4" s="1"/>
  <c r="AN34" i="4"/>
  <c r="AN35" i="4"/>
  <c r="AN39" i="4"/>
  <c r="AN40" i="4"/>
  <c r="AN41" i="4"/>
  <c r="AN45" i="4"/>
  <c r="BG45" i="4" s="1"/>
  <c r="AN46" i="4"/>
  <c r="AN47" i="4"/>
  <c r="AN51" i="4"/>
  <c r="AN52" i="4"/>
  <c r="AN53" i="4"/>
  <c r="AG8" i="4"/>
  <c r="AG9" i="4"/>
  <c r="AG10" i="4"/>
  <c r="AF10" i="4" s="1"/>
  <c r="AG11" i="4"/>
  <c r="AG12" i="4"/>
  <c r="AG13" i="4"/>
  <c r="AG14" i="4"/>
  <c r="AG15" i="4"/>
  <c r="AG16" i="4"/>
  <c r="AF16" i="4" s="1"/>
  <c r="AG17" i="4"/>
  <c r="AG18" i="4"/>
  <c r="AG19" i="4"/>
  <c r="AG20" i="4"/>
  <c r="AG21" i="4"/>
  <c r="AG22" i="4"/>
  <c r="AF22" i="4" s="1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G50" i="4"/>
  <c r="AG51" i="4"/>
  <c r="AG52" i="4"/>
  <c r="AG53" i="4"/>
  <c r="AG54" i="4"/>
  <c r="AF8" i="4"/>
  <c r="AF9" i="4"/>
  <c r="AF11" i="4"/>
  <c r="BG11" i="4" s="1"/>
  <c r="AF12" i="4"/>
  <c r="AF13" i="4"/>
  <c r="AF14" i="4"/>
  <c r="AF15" i="4"/>
  <c r="AF17" i="4"/>
  <c r="BG17" i="4" s="1"/>
  <c r="AF18" i="4"/>
  <c r="AF19" i="4"/>
  <c r="AF20" i="4"/>
  <c r="AF21" i="4"/>
  <c r="AF23" i="4"/>
  <c r="BG23" i="4" s="1"/>
  <c r="AF24" i="4"/>
  <c r="AF25" i="4"/>
  <c r="AF26" i="4"/>
  <c r="AF27" i="4"/>
  <c r="AF28" i="4"/>
  <c r="AF29" i="4"/>
  <c r="BG29" i="4" s="1"/>
  <c r="AF30" i="4"/>
  <c r="AF31" i="4"/>
  <c r="AF32" i="4"/>
  <c r="AF33" i="4"/>
  <c r="AF34" i="4"/>
  <c r="AF35" i="4"/>
  <c r="BG35" i="4" s="1"/>
  <c r="AF36" i="4"/>
  <c r="AF37" i="4"/>
  <c r="AF38" i="4"/>
  <c r="AF39" i="4"/>
  <c r="AF40" i="4"/>
  <c r="AF41" i="4"/>
  <c r="AF42" i="4"/>
  <c r="AF43" i="4"/>
  <c r="AF44" i="4"/>
  <c r="AF45" i="4"/>
  <c r="AF46" i="4"/>
  <c r="AF47" i="4"/>
  <c r="BG47" i="4" s="1"/>
  <c r="AF48" i="4"/>
  <c r="AF49" i="4"/>
  <c r="AF50" i="4"/>
  <c r="AF51" i="4"/>
  <c r="AF52" i="4"/>
  <c r="AF53" i="4"/>
  <c r="BG53" i="4" s="1"/>
  <c r="AF54" i="4"/>
  <c r="W8" i="4"/>
  <c r="CA8" i="4" s="1"/>
  <c r="W9" i="4"/>
  <c r="W10" i="4"/>
  <c r="CA10" i="4" s="1"/>
  <c r="W11" i="4"/>
  <c r="CA11" i="4" s="1"/>
  <c r="W12" i="4"/>
  <c r="CA12" i="4" s="1"/>
  <c r="W13" i="4"/>
  <c r="CA13" i="4" s="1"/>
  <c r="W14" i="4"/>
  <c r="CA14" i="4" s="1"/>
  <c r="W15" i="4"/>
  <c r="W16" i="4"/>
  <c r="CA16" i="4" s="1"/>
  <c r="W17" i="4"/>
  <c r="CA17" i="4" s="1"/>
  <c r="W18" i="4"/>
  <c r="CA18" i="4" s="1"/>
  <c r="W19" i="4"/>
  <c r="CA19" i="4" s="1"/>
  <c r="W20" i="4"/>
  <c r="CA20" i="4" s="1"/>
  <c r="W21" i="4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W46" i="4"/>
  <c r="CA46" i="4" s="1"/>
  <c r="W47" i="4"/>
  <c r="CA47" i="4" s="1"/>
  <c r="W48" i="4"/>
  <c r="CA48" i="4" s="1"/>
  <c r="W49" i="4"/>
  <c r="CA49" i="4" s="1"/>
  <c r="W50" i="4"/>
  <c r="CA50" i="4" s="1"/>
  <c r="W51" i="4"/>
  <c r="W52" i="4"/>
  <c r="CA52" i="4" s="1"/>
  <c r="W53" i="4"/>
  <c r="CA53" i="4" s="1"/>
  <c r="W54" i="4"/>
  <c r="CA54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R38" i="4"/>
  <c r="BV38" i="4" s="1"/>
  <c r="R39" i="4"/>
  <c r="BV39" i="4" s="1"/>
  <c r="R40" i="4"/>
  <c r="BV40" i="4" s="1"/>
  <c r="R41" i="4"/>
  <c r="BV41" i="4" s="1"/>
  <c r="R42" i="4"/>
  <c r="BV42" i="4" s="1"/>
  <c r="R43" i="4"/>
  <c r="R44" i="4"/>
  <c r="BV44" i="4" s="1"/>
  <c r="R45" i="4"/>
  <c r="BV45" i="4" s="1"/>
  <c r="R46" i="4"/>
  <c r="BV46" i="4" s="1"/>
  <c r="R47" i="4"/>
  <c r="BV47" i="4" s="1"/>
  <c r="R48" i="4"/>
  <c r="BV48" i="4" s="1"/>
  <c r="R49" i="4"/>
  <c r="R50" i="4"/>
  <c r="BV50" i="4" s="1"/>
  <c r="R51" i="4"/>
  <c r="BV51" i="4" s="1"/>
  <c r="R52" i="4"/>
  <c r="BV52" i="4" s="1"/>
  <c r="R53" i="4"/>
  <c r="BV53" i="4" s="1"/>
  <c r="R54" i="4"/>
  <c r="BV54" i="4" s="1"/>
  <c r="M8" i="4"/>
  <c r="M9" i="4"/>
  <c r="BQ9" i="4" s="1"/>
  <c r="M10" i="4"/>
  <c r="BQ10" i="4" s="1"/>
  <c r="M11" i="4"/>
  <c r="BQ11" i="4" s="1"/>
  <c r="M12" i="4"/>
  <c r="BQ12" i="4" s="1"/>
  <c r="M13" i="4"/>
  <c r="M14" i="4"/>
  <c r="M15" i="4"/>
  <c r="BQ15" i="4" s="1"/>
  <c r="M16" i="4"/>
  <c r="BQ16" i="4" s="1"/>
  <c r="M17" i="4"/>
  <c r="BQ17" i="4" s="1"/>
  <c r="M18" i="4"/>
  <c r="BQ18" i="4" s="1"/>
  <c r="M19" i="4"/>
  <c r="BQ19" i="4" s="1"/>
  <c r="M20" i="4"/>
  <c r="M21" i="4"/>
  <c r="BQ21" i="4" s="1"/>
  <c r="M22" i="4"/>
  <c r="BQ22" i="4" s="1"/>
  <c r="M23" i="4"/>
  <c r="BQ23" i="4" s="1"/>
  <c r="M24" i="4"/>
  <c r="BQ24" i="4" s="1"/>
  <c r="M25" i="4"/>
  <c r="M26" i="4"/>
  <c r="M27" i="4"/>
  <c r="BQ27" i="4" s="1"/>
  <c r="M28" i="4"/>
  <c r="BQ28" i="4" s="1"/>
  <c r="M29" i="4"/>
  <c r="BQ29" i="4" s="1"/>
  <c r="M30" i="4"/>
  <c r="BQ30" i="4" s="1"/>
  <c r="M31" i="4"/>
  <c r="BQ31" i="4" s="1"/>
  <c r="M32" i="4"/>
  <c r="M33" i="4"/>
  <c r="BQ33" i="4" s="1"/>
  <c r="M34" i="4"/>
  <c r="BQ34" i="4" s="1"/>
  <c r="M35" i="4"/>
  <c r="BQ35" i="4" s="1"/>
  <c r="M36" i="4"/>
  <c r="BQ36" i="4" s="1"/>
  <c r="M37" i="4"/>
  <c r="M38" i="4"/>
  <c r="M39" i="4"/>
  <c r="BQ39" i="4" s="1"/>
  <c r="M40" i="4"/>
  <c r="BQ40" i="4" s="1"/>
  <c r="M41" i="4"/>
  <c r="BQ41" i="4" s="1"/>
  <c r="M42" i="4"/>
  <c r="BQ42" i="4" s="1"/>
  <c r="M43" i="4"/>
  <c r="M44" i="4"/>
  <c r="M45" i="4"/>
  <c r="BQ45" i="4" s="1"/>
  <c r="M46" i="4"/>
  <c r="BQ46" i="4" s="1"/>
  <c r="M47" i="4"/>
  <c r="BQ47" i="4" s="1"/>
  <c r="M48" i="4"/>
  <c r="BQ48" i="4" s="1"/>
  <c r="M49" i="4"/>
  <c r="M50" i="4"/>
  <c r="M51" i="4"/>
  <c r="BQ51" i="4" s="1"/>
  <c r="M52" i="4"/>
  <c r="BQ52" i="4" s="1"/>
  <c r="M53" i="4"/>
  <c r="BQ53" i="4" s="1"/>
  <c r="M54" i="4"/>
  <c r="BQ54" i="4" s="1"/>
  <c r="L10" i="4"/>
  <c r="BP10" i="4" s="1"/>
  <c r="L11" i="4"/>
  <c r="BP11" i="4" s="1"/>
  <c r="L17" i="4"/>
  <c r="BP17" i="4" s="1"/>
  <c r="L22" i="4"/>
  <c r="BP22" i="4" s="1"/>
  <c r="L23" i="4"/>
  <c r="BP23" i="4" s="1"/>
  <c r="L29" i="4"/>
  <c r="BP29" i="4" s="1"/>
  <c r="L34" i="4"/>
  <c r="BP34" i="4" s="1"/>
  <c r="L35" i="4"/>
  <c r="BP35" i="4" s="1"/>
  <c r="L41" i="4"/>
  <c r="BP41" i="4" s="1"/>
  <c r="L46" i="4"/>
  <c r="BP46" i="4" s="1"/>
  <c r="L47" i="4"/>
  <c r="BP47" i="4" s="1"/>
  <c r="L53" i="4"/>
  <c r="BP53" i="4" s="1"/>
  <c r="E8" i="4"/>
  <c r="BI8" i="4" s="1"/>
  <c r="E9" i="4"/>
  <c r="BI9" i="4" s="1"/>
  <c r="E10" i="4"/>
  <c r="E11" i="4"/>
  <c r="BI11" i="4" s="1"/>
  <c r="E12" i="4"/>
  <c r="BI12" i="4" s="1"/>
  <c r="E13" i="4"/>
  <c r="BI13" i="4" s="1"/>
  <c r="E14" i="4"/>
  <c r="BI14" i="4" s="1"/>
  <c r="E15" i="4"/>
  <c r="E16" i="4"/>
  <c r="E17" i="4"/>
  <c r="BI17" i="4" s="1"/>
  <c r="E18" i="4"/>
  <c r="BI18" i="4" s="1"/>
  <c r="E19" i="4"/>
  <c r="BI19" i="4" s="1"/>
  <c r="E20" i="4"/>
  <c r="BI20" i="4" s="1"/>
  <c r="E21" i="4"/>
  <c r="E22" i="4"/>
  <c r="E23" i="4"/>
  <c r="BI23" i="4" s="1"/>
  <c r="E24" i="4"/>
  <c r="BI24" i="4" s="1"/>
  <c r="E25" i="4"/>
  <c r="BI25" i="4" s="1"/>
  <c r="E26" i="4"/>
  <c r="BI26" i="4" s="1"/>
  <c r="E27" i="4"/>
  <c r="E28" i="4"/>
  <c r="E29" i="4"/>
  <c r="BI29" i="4" s="1"/>
  <c r="E30" i="4"/>
  <c r="BI30" i="4" s="1"/>
  <c r="E31" i="4"/>
  <c r="BI31" i="4" s="1"/>
  <c r="E32" i="4"/>
  <c r="BI32" i="4" s="1"/>
  <c r="E33" i="4"/>
  <c r="BI33" i="4" s="1"/>
  <c r="E34" i="4"/>
  <c r="E35" i="4"/>
  <c r="BI35" i="4" s="1"/>
  <c r="E36" i="4"/>
  <c r="BI36" i="4" s="1"/>
  <c r="E37" i="4"/>
  <c r="BI37" i="4" s="1"/>
  <c r="E38" i="4"/>
  <c r="BI38" i="4" s="1"/>
  <c r="E39" i="4"/>
  <c r="E40" i="4"/>
  <c r="E41" i="4"/>
  <c r="BI41" i="4" s="1"/>
  <c r="E42" i="4"/>
  <c r="BI42" i="4" s="1"/>
  <c r="E43" i="4"/>
  <c r="BI43" i="4" s="1"/>
  <c r="E44" i="4"/>
  <c r="BI44" i="4" s="1"/>
  <c r="E45" i="4"/>
  <c r="BI45" i="4" s="1"/>
  <c r="E46" i="4"/>
  <c r="E47" i="4"/>
  <c r="BI47" i="4" s="1"/>
  <c r="E48" i="4"/>
  <c r="BI48" i="4" s="1"/>
  <c r="E49" i="4"/>
  <c r="BI49" i="4" s="1"/>
  <c r="E50" i="4"/>
  <c r="BI50" i="4" s="1"/>
  <c r="E51" i="4"/>
  <c r="E52" i="4"/>
  <c r="E53" i="4"/>
  <c r="BI53" i="4" s="1"/>
  <c r="E54" i="4"/>
  <c r="BI54" i="4" s="1"/>
  <c r="D9" i="4"/>
  <c r="BH9" i="4" s="1"/>
  <c r="D11" i="4"/>
  <c r="D12" i="4"/>
  <c r="BH12" i="4" s="1"/>
  <c r="D13" i="4"/>
  <c r="BH13" i="4" s="1"/>
  <c r="D15" i="4"/>
  <c r="BH15" i="4" s="1"/>
  <c r="D18" i="4"/>
  <c r="D19" i="4"/>
  <c r="BH19" i="4" s="1"/>
  <c r="D21" i="4"/>
  <c r="BH21" i="4" s="1"/>
  <c r="D23" i="4"/>
  <c r="D24" i="4"/>
  <c r="D25" i="4"/>
  <c r="BH25" i="4" s="1"/>
  <c r="D27" i="4"/>
  <c r="BH27" i="4" s="1"/>
  <c r="D29" i="4"/>
  <c r="D30" i="4"/>
  <c r="D31" i="4"/>
  <c r="BH31" i="4" s="1"/>
  <c r="D33" i="4"/>
  <c r="BH33" i="4" s="1"/>
  <c r="D36" i="4"/>
  <c r="D37" i="4"/>
  <c r="BH37" i="4" s="1"/>
  <c r="D39" i="4"/>
  <c r="BH39" i="4" s="1"/>
  <c r="D41" i="4"/>
  <c r="D42" i="4"/>
  <c r="D43" i="4"/>
  <c r="BH43" i="4" s="1"/>
  <c r="D45" i="4"/>
  <c r="BH45" i="4" s="1"/>
  <c r="D47" i="4"/>
  <c r="D48" i="4"/>
  <c r="D49" i="4"/>
  <c r="BH49" i="4" s="1"/>
  <c r="D51" i="4"/>
  <c r="BH51" i="4" s="1"/>
  <c r="D54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W8" i="3"/>
  <c r="W14" i="3"/>
  <c r="W20" i="3"/>
  <c r="W26" i="3"/>
  <c r="W32" i="3"/>
  <c r="W38" i="3"/>
  <c r="W44" i="3"/>
  <c r="W50" i="3"/>
  <c r="V9" i="3"/>
  <c r="V20" i="3"/>
  <c r="V28" i="3"/>
  <c r="V30" i="3"/>
  <c r="V38" i="3"/>
  <c r="V48" i="3"/>
  <c r="N8" i="3"/>
  <c r="N9" i="3"/>
  <c r="M9" i="3" s="1"/>
  <c r="N10" i="3"/>
  <c r="N11" i="3"/>
  <c r="N12" i="3"/>
  <c r="N13" i="3"/>
  <c r="M13" i="3" s="1"/>
  <c r="N14" i="3"/>
  <c r="N15" i="3"/>
  <c r="M15" i="3" s="1"/>
  <c r="N16" i="3"/>
  <c r="M16" i="3" s="1"/>
  <c r="N17" i="3"/>
  <c r="M17" i="3" s="1"/>
  <c r="N18" i="3"/>
  <c r="N19" i="3"/>
  <c r="M19" i="3" s="1"/>
  <c r="N20" i="3"/>
  <c r="N21" i="3"/>
  <c r="M21" i="3" s="1"/>
  <c r="V21" i="3" s="1"/>
  <c r="N22" i="3"/>
  <c r="N23" i="3"/>
  <c r="N24" i="3"/>
  <c r="N25" i="3"/>
  <c r="M25" i="3" s="1"/>
  <c r="N26" i="3"/>
  <c r="N27" i="3"/>
  <c r="M27" i="3" s="1"/>
  <c r="N28" i="3"/>
  <c r="N29" i="3"/>
  <c r="N30" i="3"/>
  <c r="N31" i="3"/>
  <c r="M31" i="3" s="1"/>
  <c r="N32" i="3"/>
  <c r="N33" i="3"/>
  <c r="M33" i="3" s="1"/>
  <c r="N34" i="3"/>
  <c r="M34" i="3" s="1"/>
  <c r="N35" i="3"/>
  <c r="M35" i="3" s="1"/>
  <c r="N36" i="3"/>
  <c r="N37" i="3"/>
  <c r="M37" i="3" s="1"/>
  <c r="N38" i="3"/>
  <c r="N39" i="3"/>
  <c r="M39" i="3" s="1"/>
  <c r="V39" i="3" s="1"/>
  <c r="N40" i="3"/>
  <c r="N41" i="3"/>
  <c r="N42" i="3"/>
  <c r="N43" i="3"/>
  <c r="M43" i="3" s="1"/>
  <c r="N44" i="3"/>
  <c r="N45" i="3"/>
  <c r="M45" i="3" s="1"/>
  <c r="N46" i="3"/>
  <c r="N47" i="3"/>
  <c r="N48" i="3"/>
  <c r="N49" i="3"/>
  <c r="M49" i="3" s="1"/>
  <c r="N50" i="3"/>
  <c r="N51" i="3"/>
  <c r="M51" i="3" s="1"/>
  <c r="N52" i="3"/>
  <c r="M52" i="3" s="1"/>
  <c r="N53" i="3"/>
  <c r="M53" i="3" s="1"/>
  <c r="N54" i="3"/>
  <c r="M8" i="3"/>
  <c r="M10" i="3"/>
  <c r="M11" i="3"/>
  <c r="M12" i="3"/>
  <c r="M14" i="3"/>
  <c r="V14" i="3" s="1"/>
  <c r="M18" i="3"/>
  <c r="M20" i="3"/>
  <c r="M22" i="3"/>
  <c r="M23" i="3"/>
  <c r="M24" i="3"/>
  <c r="M26" i="3"/>
  <c r="M28" i="3"/>
  <c r="M29" i="3"/>
  <c r="M30" i="3"/>
  <c r="M32" i="3"/>
  <c r="V32" i="3" s="1"/>
  <c r="M36" i="3"/>
  <c r="M38" i="3"/>
  <c r="M40" i="3"/>
  <c r="M41" i="3"/>
  <c r="M42" i="3"/>
  <c r="M44" i="3"/>
  <c r="M46" i="3"/>
  <c r="V46" i="3" s="1"/>
  <c r="M47" i="3"/>
  <c r="M48" i="3"/>
  <c r="M50" i="3"/>
  <c r="V50" i="3" s="1"/>
  <c r="M54" i="3"/>
  <c r="E8" i="3"/>
  <c r="E9" i="3"/>
  <c r="D9" i="3" s="1"/>
  <c r="E10" i="3"/>
  <c r="W10" i="3" s="1"/>
  <c r="E11" i="3"/>
  <c r="E12" i="3"/>
  <c r="W12" i="3" s="1"/>
  <c r="E13" i="3"/>
  <c r="E14" i="3"/>
  <c r="E15" i="3"/>
  <c r="D15" i="3" s="1"/>
  <c r="V15" i="3" s="1"/>
  <c r="E16" i="3"/>
  <c r="W16" i="3" s="1"/>
  <c r="E17" i="3"/>
  <c r="E18" i="3"/>
  <c r="W18" i="3" s="1"/>
  <c r="E19" i="3"/>
  <c r="E20" i="3"/>
  <c r="E21" i="3"/>
  <c r="D21" i="3" s="1"/>
  <c r="E22" i="3"/>
  <c r="W22" i="3" s="1"/>
  <c r="E23" i="3"/>
  <c r="E24" i="3"/>
  <c r="W24" i="3" s="1"/>
  <c r="E25" i="3"/>
  <c r="E26" i="3"/>
  <c r="E27" i="3"/>
  <c r="D27" i="3" s="1"/>
  <c r="V27" i="3" s="1"/>
  <c r="E28" i="3"/>
  <c r="W28" i="3" s="1"/>
  <c r="E29" i="3"/>
  <c r="E30" i="3"/>
  <c r="W30" i="3" s="1"/>
  <c r="E31" i="3"/>
  <c r="E32" i="3"/>
  <c r="E33" i="3"/>
  <c r="D33" i="3" s="1"/>
  <c r="V33" i="3" s="1"/>
  <c r="E34" i="3"/>
  <c r="W34" i="3" s="1"/>
  <c r="E35" i="3"/>
  <c r="E36" i="3"/>
  <c r="W36" i="3" s="1"/>
  <c r="E37" i="3"/>
  <c r="E38" i="3"/>
  <c r="E39" i="3"/>
  <c r="D39" i="3" s="1"/>
  <c r="E40" i="3"/>
  <c r="W40" i="3" s="1"/>
  <c r="E41" i="3"/>
  <c r="E42" i="3"/>
  <c r="W42" i="3" s="1"/>
  <c r="E43" i="3"/>
  <c r="E44" i="3"/>
  <c r="E45" i="3"/>
  <c r="D45" i="3" s="1"/>
  <c r="V45" i="3" s="1"/>
  <c r="E46" i="3"/>
  <c r="W46" i="3" s="1"/>
  <c r="E47" i="3"/>
  <c r="E48" i="3"/>
  <c r="W48" i="3" s="1"/>
  <c r="E49" i="3"/>
  <c r="E50" i="3"/>
  <c r="E51" i="3"/>
  <c r="D51" i="3" s="1"/>
  <c r="V51" i="3" s="1"/>
  <c r="E52" i="3"/>
  <c r="W52" i="3" s="1"/>
  <c r="E53" i="3"/>
  <c r="E54" i="3"/>
  <c r="W54" i="3" s="1"/>
  <c r="D8" i="3"/>
  <c r="V8" i="3" s="1"/>
  <c r="D10" i="3"/>
  <c r="V10" i="3" s="1"/>
  <c r="D12" i="3"/>
  <c r="V12" i="3" s="1"/>
  <c r="D14" i="3"/>
  <c r="D16" i="3"/>
  <c r="D18" i="3"/>
  <c r="D20" i="3"/>
  <c r="D22" i="3"/>
  <c r="V22" i="3" s="1"/>
  <c r="D26" i="3"/>
  <c r="V26" i="3" s="1"/>
  <c r="D28" i="3"/>
  <c r="D30" i="3"/>
  <c r="D32" i="3"/>
  <c r="D34" i="3"/>
  <c r="D36" i="3"/>
  <c r="V36" i="3" s="1"/>
  <c r="D38" i="3"/>
  <c r="D40" i="3"/>
  <c r="V40" i="3" s="1"/>
  <c r="D44" i="3"/>
  <c r="V44" i="3" s="1"/>
  <c r="D46" i="3"/>
  <c r="D48" i="3"/>
  <c r="D50" i="3"/>
  <c r="D52" i="3"/>
  <c r="V52" i="3" s="1"/>
  <c r="D54" i="3"/>
  <c r="DI8" i="2"/>
  <c r="DI9" i="2"/>
  <c r="DI10" i="2"/>
  <c r="DI11" i="2"/>
  <c r="DI12" i="2"/>
  <c r="DI13" i="2"/>
  <c r="DI14" i="2"/>
  <c r="DI15" i="2"/>
  <c r="DI16" i="2"/>
  <c r="DI17" i="2"/>
  <c r="DI18" i="2"/>
  <c r="DI19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B13" i="2"/>
  <c r="DB14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W9" i="2"/>
  <c r="CW19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R8" i="2"/>
  <c r="CQ13" i="2"/>
  <c r="CQ14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J9" i="2"/>
  <c r="CJ19" i="2"/>
  <c r="CI8" i="2"/>
  <c r="CH8" i="2"/>
  <c r="CH13" i="2"/>
  <c r="DJ13" i="2" s="1"/>
  <c r="CH14" i="2"/>
  <c r="DJ14" i="2" s="1"/>
  <c r="BZ8" i="2"/>
  <c r="BZ9" i="2"/>
  <c r="DB9" i="2" s="1"/>
  <c r="BZ10" i="2"/>
  <c r="DB10" i="2" s="1"/>
  <c r="BZ11" i="2"/>
  <c r="BZ12" i="2"/>
  <c r="BZ13" i="2"/>
  <c r="BZ14" i="2"/>
  <c r="BZ15" i="2"/>
  <c r="DB15" i="2" s="1"/>
  <c r="BZ16" i="2"/>
  <c r="DB16" i="2" s="1"/>
  <c r="BZ17" i="2"/>
  <c r="BZ18" i="2"/>
  <c r="BZ19" i="2"/>
  <c r="DB19" i="2" s="1"/>
  <c r="BU8" i="2"/>
  <c r="CW8" i="2" s="1"/>
  <c r="BU9" i="2"/>
  <c r="BU10" i="2"/>
  <c r="CW10" i="2" s="1"/>
  <c r="BU11" i="2"/>
  <c r="BU12" i="2"/>
  <c r="BU13" i="2"/>
  <c r="BU14" i="2"/>
  <c r="BU15" i="2"/>
  <c r="CW15" i="2" s="1"/>
  <c r="BU16" i="2"/>
  <c r="CW16" i="2" s="1"/>
  <c r="BU17" i="2"/>
  <c r="BU18" i="2"/>
  <c r="BU19" i="2"/>
  <c r="BP8" i="2"/>
  <c r="BP9" i="2"/>
  <c r="CR9" i="2" s="1"/>
  <c r="BP10" i="2"/>
  <c r="CR10" i="2" s="1"/>
  <c r="BP11" i="2"/>
  <c r="BP12" i="2"/>
  <c r="BP13" i="2"/>
  <c r="CR13" i="2" s="1"/>
  <c r="BP14" i="2"/>
  <c r="CR14" i="2" s="1"/>
  <c r="BP15" i="2"/>
  <c r="CR15" i="2" s="1"/>
  <c r="BP16" i="2"/>
  <c r="CR16" i="2" s="1"/>
  <c r="BP17" i="2"/>
  <c r="BP18" i="2"/>
  <c r="BP19" i="2"/>
  <c r="BO8" i="2"/>
  <c r="BO9" i="2"/>
  <c r="BO10" i="2"/>
  <c r="CQ10" i="2" s="1"/>
  <c r="BO11" i="2"/>
  <c r="BO12" i="2"/>
  <c r="BO13" i="2"/>
  <c r="BO14" i="2"/>
  <c r="BO15" i="2"/>
  <c r="BO16" i="2"/>
  <c r="CQ16" i="2" s="1"/>
  <c r="BO17" i="2"/>
  <c r="BO18" i="2"/>
  <c r="BO19" i="2"/>
  <c r="CQ19" i="2" s="1"/>
  <c r="BH8" i="2"/>
  <c r="CJ8" i="2" s="1"/>
  <c r="BH9" i="2"/>
  <c r="BH10" i="2"/>
  <c r="CJ10" i="2" s="1"/>
  <c r="BH11" i="2"/>
  <c r="BH12" i="2"/>
  <c r="BH13" i="2"/>
  <c r="BH14" i="2"/>
  <c r="BH15" i="2"/>
  <c r="CJ15" i="2" s="1"/>
  <c r="BH16" i="2"/>
  <c r="CJ16" i="2" s="1"/>
  <c r="BH17" i="2"/>
  <c r="BH18" i="2"/>
  <c r="BH19" i="2"/>
  <c r="BG8" i="2"/>
  <c r="BG9" i="2"/>
  <c r="CI9" i="2" s="1"/>
  <c r="BG10" i="2"/>
  <c r="CI10" i="2" s="1"/>
  <c r="BG11" i="2"/>
  <c r="BG12" i="2"/>
  <c r="BG13" i="2"/>
  <c r="CI13" i="2" s="1"/>
  <c r="BG14" i="2"/>
  <c r="CI14" i="2" s="1"/>
  <c r="BG15" i="2"/>
  <c r="CI15" i="2" s="1"/>
  <c r="BG16" i="2"/>
  <c r="CI16" i="2" s="1"/>
  <c r="BG17" i="2"/>
  <c r="BG18" i="2"/>
  <c r="BG19" i="2"/>
  <c r="BF9" i="2"/>
  <c r="AX8" i="2"/>
  <c r="DB8" i="2" s="1"/>
  <c r="AX9" i="2"/>
  <c r="AX10" i="2"/>
  <c r="AX11" i="2"/>
  <c r="AX12" i="2"/>
  <c r="AX13" i="2"/>
  <c r="AX14" i="2"/>
  <c r="AX15" i="2"/>
  <c r="AX16" i="2"/>
  <c r="AX17" i="2"/>
  <c r="AX18" i="2"/>
  <c r="AX19" i="2"/>
  <c r="AS8" i="2"/>
  <c r="AS9" i="2"/>
  <c r="AS10" i="2"/>
  <c r="AS11" i="2"/>
  <c r="CW11" i="2" s="1"/>
  <c r="AS12" i="2"/>
  <c r="AS13" i="2"/>
  <c r="CW13" i="2" s="1"/>
  <c r="AS14" i="2"/>
  <c r="CW14" i="2" s="1"/>
  <c r="AS15" i="2"/>
  <c r="AS16" i="2"/>
  <c r="AS17" i="2"/>
  <c r="AS18" i="2"/>
  <c r="AS19" i="2"/>
  <c r="AN8" i="2"/>
  <c r="AN9" i="2"/>
  <c r="AN10" i="2"/>
  <c r="AN11" i="2"/>
  <c r="AN12" i="2"/>
  <c r="AN13" i="2"/>
  <c r="AN14" i="2"/>
  <c r="AN15" i="2"/>
  <c r="AN16" i="2"/>
  <c r="AN17" i="2"/>
  <c r="CR17" i="2" s="1"/>
  <c r="AN18" i="2"/>
  <c r="AN19" i="2"/>
  <c r="CR19" i="2" s="1"/>
  <c r="AM8" i="2"/>
  <c r="CQ8" i="2" s="1"/>
  <c r="AM9" i="2"/>
  <c r="AM10" i="2"/>
  <c r="AM11" i="2"/>
  <c r="AM12" i="2"/>
  <c r="AM13" i="2"/>
  <c r="BF13" i="2" s="1"/>
  <c r="AM14" i="2"/>
  <c r="BF14" i="2" s="1"/>
  <c r="AM15" i="2"/>
  <c r="BF15" i="2" s="1"/>
  <c r="AM16" i="2"/>
  <c r="BF16" i="2" s="1"/>
  <c r="AM17" i="2"/>
  <c r="AM18" i="2"/>
  <c r="BF18" i="2" s="1"/>
  <c r="AM19" i="2"/>
  <c r="BF19" i="2" s="1"/>
  <c r="AF8" i="2"/>
  <c r="AF9" i="2"/>
  <c r="AF10" i="2"/>
  <c r="AF11" i="2"/>
  <c r="CJ11" i="2" s="1"/>
  <c r="AF12" i="2"/>
  <c r="AF13" i="2"/>
  <c r="CJ13" i="2" s="1"/>
  <c r="AF14" i="2"/>
  <c r="CJ14" i="2" s="1"/>
  <c r="AF15" i="2"/>
  <c r="AF16" i="2"/>
  <c r="AF17" i="2"/>
  <c r="AF18" i="2"/>
  <c r="AF19" i="2"/>
  <c r="AE8" i="2"/>
  <c r="AE9" i="2"/>
  <c r="AE10" i="2"/>
  <c r="AE11" i="2"/>
  <c r="AE12" i="2"/>
  <c r="AE13" i="2"/>
  <c r="AE14" i="2"/>
  <c r="AE15" i="2"/>
  <c r="AE16" i="2"/>
  <c r="AE17" i="2"/>
  <c r="CI17" i="2" s="1"/>
  <c r="AE18" i="2"/>
  <c r="AE19" i="2"/>
  <c r="CI19" i="2" s="1"/>
  <c r="AD8" i="2"/>
  <c r="AD9" i="2"/>
  <c r="AD10" i="2"/>
  <c r="AD11" i="2"/>
  <c r="AD12" i="2"/>
  <c r="AD13" i="2"/>
  <c r="AD14" i="2"/>
  <c r="AD15" i="2"/>
  <c r="AD16" i="2"/>
  <c r="AD17" i="2"/>
  <c r="AD18" i="2"/>
  <c r="AD19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Z8" i="2"/>
  <c r="Z9" i="2"/>
  <c r="Z10" i="2"/>
  <c r="Z11" i="2"/>
  <c r="Z12" i="2"/>
  <c r="Z13" i="2"/>
  <c r="Z14" i="2"/>
  <c r="Z15" i="2"/>
  <c r="Z16" i="2"/>
  <c r="Z17" i="2"/>
  <c r="Z18" i="2"/>
  <c r="Z19" i="2"/>
  <c r="Y8" i="2"/>
  <c r="Y9" i="2"/>
  <c r="Y10" i="2"/>
  <c r="Y11" i="2"/>
  <c r="Y12" i="2"/>
  <c r="Y13" i="2"/>
  <c r="Y14" i="2"/>
  <c r="Y15" i="2"/>
  <c r="Y16" i="2"/>
  <c r="Y17" i="2"/>
  <c r="Y18" i="2"/>
  <c r="Y19" i="2"/>
  <c r="X8" i="2"/>
  <c r="X9" i="2"/>
  <c r="X10" i="2"/>
  <c r="X11" i="2"/>
  <c r="X12" i="2"/>
  <c r="X13" i="2"/>
  <c r="X14" i="2"/>
  <c r="X15" i="2"/>
  <c r="X16" i="2"/>
  <c r="X17" i="2"/>
  <c r="X18" i="2"/>
  <c r="X19" i="2"/>
  <c r="W11" i="2"/>
  <c r="V11" i="2"/>
  <c r="V17" i="2"/>
  <c r="N8" i="2"/>
  <c r="N9" i="2"/>
  <c r="N10" i="2"/>
  <c r="N11" i="2"/>
  <c r="N12" i="2"/>
  <c r="N13" i="2"/>
  <c r="N14" i="2"/>
  <c r="N15" i="2"/>
  <c r="N16" i="2"/>
  <c r="N17" i="2"/>
  <c r="N18" i="2"/>
  <c r="N19" i="2"/>
  <c r="M8" i="2"/>
  <c r="M9" i="2"/>
  <c r="M10" i="2"/>
  <c r="M11" i="2"/>
  <c r="M12" i="2"/>
  <c r="M13" i="2"/>
  <c r="M14" i="2"/>
  <c r="M15" i="2"/>
  <c r="M16" i="2"/>
  <c r="M17" i="2"/>
  <c r="M18" i="2"/>
  <c r="M19" i="2"/>
  <c r="E8" i="2"/>
  <c r="W8" i="2" s="1"/>
  <c r="E9" i="2"/>
  <c r="W9" i="2" s="1"/>
  <c r="E10" i="2"/>
  <c r="W10" i="2" s="1"/>
  <c r="E11" i="2"/>
  <c r="E12" i="2"/>
  <c r="W12" i="2" s="1"/>
  <c r="E13" i="2"/>
  <c r="W13" i="2" s="1"/>
  <c r="E14" i="2"/>
  <c r="W14" i="2" s="1"/>
  <c r="E15" i="2"/>
  <c r="W15" i="2" s="1"/>
  <c r="E16" i="2"/>
  <c r="W16" i="2" s="1"/>
  <c r="E17" i="2"/>
  <c r="W17" i="2" s="1"/>
  <c r="E18" i="2"/>
  <c r="W18" i="2" s="1"/>
  <c r="E19" i="2"/>
  <c r="W19" i="2" s="1"/>
  <c r="D8" i="2"/>
  <c r="V8" i="2" s="1"/>
  <c r="D9" i="2"/>
  <c r="V9" i="2" s="1"/>
  <c r="D10" i="2"/>
  <c r="V10" i="2" s="1"/>
  <c r="D11" i="2"/>
  <c r="D12" i="2"/>
  <c r="V12" i="2" s="1"/>
  <c r="D13" i="2"/>
  <c r="V13" i="2" s="1"/>
  <c r="D14" i="2"/>
  <c r="V14" i="2" s="1"/>
  <c r="D15" i="2"/>
  <c r="V15" i="2" s="1"/>
  <c r="D16" i="2"/>
  <c r="V16" i="2" s="1"/>
  <c r="D17" i="2"/>
  <c r="D18" i="2"/>
  <c r="V18" i="2" s="1"/>
  <c r="D19" i="2"/>
  <c r="V19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B8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W12" i="1"/>
  <c r="CW30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R23" i="1"/>
  <c r="CR24" i="1"/>
  <c r="CR41" i="1"/>
  <c r="CR42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J8" i="1"/>
  <c r="CJ15" i="1"/>
  <c r="CJ25" i="1"/>
  <c r="CJ26" i="1"/>
  <c r="CJ33" i="1"/>
  <c r="CJ34" i="1"/>
  <c r="CI9" i="1"/>
  <c r="CI26" i="1"/>
  <c r="CI27" i="1"/>
  <c r="BZ8" i="1"/>
  <c r="BZ9" i="1"/>
  <c r="BZ10" i="1"/>
  <c r="BZ11" i="1"/>
  <c r="DB11" i="1" s="1"/>
  <c r="BZ12" i="1"/>
  <c r="DB12" i="1" s="1"/>
  <c r="BZ13" i="1"/>
  <c r="DB13" i="1" s="1"/>
  <c r="BZ14" i="1"/>
  <c r="DB14" i="1" s="1"/>
  <c r="BZ15" i="1"/>
  <c r="BZ16" i="1"/>
  <c r="BZ17" i="1"/>
  <c r="DB17" i="1" s="1"/>
  <c r="BZ18" i="1"/>
  <c r="DB18" i="1" s="1"/>
  <c r="BZ19" i="1"/>
  <c r="BZ20" i="1"/>
  <c r="DB20" i="1" s="1"/>
  <c r="BZ21" i="1"/>
  <c r="BZ22" i="1"/>
  <c r="BZ23" i="1"/>
  <c r="DB23" i="1" s="1"/>
  <c r="BZ24" i="1"/>
  <c r="DB24" i="1" s="1"/>
  <c r="BZ25" i="1"/>
  <c r="BZ26" i="1"/>
  <c r="BZ27" i="1"/>
  <c r="BZ28" i="1"/>
  <c r="BZ29" i="1"/>
  <c r="DB29" i="1" s="1"/>
  <c r="BZ30" i="1"/>
  <c r="DB30" i="1" s="1"/>
  <c r="BZ31" i="1"/>
  <c r="BZ32" i="1"/>
  <c r="DB32" i="1" s="1"/>
  <c r="BZ33" i="1"/>
  <c r="BZ34" i="1"/>
  <c r="BZ35" i="1"/>
  <c r="DB35" i="1" s="1"/>
  <c r="BZ36" i="1"/>
  <c r="DB36" i="1" s="1"/>
  <c r="BZ37" i="1"/>
  <c r="BZ38" i="1"/>
  <c r="DB38" i="1" s="1"/>
  <c r="BZ39" i="1"/>
  <c r="BZ40" i="1"/>
  <c r="BZ41" i="1"/>
  <c r="DB41" i="1" s="1"/>
  <c r="BZ42" i="1"/>
  <c r="DB42" i="1" s="1"/>
  <c r="BU8" i="1"/>
  <c r="BU9" i="1"/>
  <c r="BU10" i="1"/>
  <c r="BU11" i="1"/>
  <c r="BU12" i="1"/>
  <c r="BO12" i="1" s="1"/>
  <c r="BU13" i="1"/>
  <c r="CW13" i="1" s="1"/>
  <c r="BU14" i="1"/>
  <c r="BU15" i="1"/>
  <c r="BU16" i="1"/>
  <c r="BU17" i="1"/>
  <c r="BU18" i="1"/>
  <c r="CW18" i="1" s="1"/>
  <c r="BU19" i="1"/>
  <c r="CW19" i="1" s="1"/>
  <c r="BU20" i="1"/>
  <c r="BU21" i="1"/>
  <c r="BU22" i="1"/>
  <c r="BU23" i="1"/>
  <c r="BU24" i="1"/>
  <c r="CW24" i="1" s="1"/>
  <c r="BU25" i="1"/>
  <c r="CW25" i="1" s="1"/>
  <c r="BU26" i="1"/>
  <c r="BU27" i="1"/>
  <c r="BU28" i="1"/>
  <c r="BU29" i="1"/>
  <c r="BU30" i="1"/>
  <c r="BO30" i="1" s="1"/>
  <c r="BU31" i="1"/>
  <c r="CW31" i="1" s="1"/>
  <c r="BU32" i="1"/>
  <c r="BU33" i="1"/>
  <c r="BU34" i="1"/>
  <c r="BU35" i="1"/>
  <c r="BU36" i="1"/>
  <c r="CW36" i="1" s="1"/>
  <c r="BU37" i="1"/>
  <c r="CW37" i="1" s="1"/>
  <c r="BU38" i="1"/>
  <c r="BU39" i="1"/>
  <c r="BU40" i="1"/>
  <c r="BU41" i="1"/>
  <c r="BU42" i="1"/>
  <c r="CW42" i="1" s="1"/>
  <c r="BP8" i="1"/>
  <c r="BP9" i="1"/>
  <c r="BP10" i="1"/>
  <c r="BP11" i="1"/>
  <c r="CR11" i="1" s="1"/>
  <c r="BP12" i="1"/>
  <c r="CR12" i="1" s="1"/>
  <c r="BP13" i="1"/>
  <c r="CR13" i="1" s="1"/>
  <c r="BP14" i="1"/>
  <c r="BP15" i="1"/>
  <c r="BP16" i="1"/>
  <c r="BP17" i="1"/>
  <c r="CR17" i="1" s="1"/>
  <c r="BP18" i="1"/>
  <c r="BP19" i="1"/>
  <c r="CR19" i="1" s="1"/>
  <c r="BP20" i="1"/>
  <c r="BP21" i="1"/>
  <c r="BP22" i="1"/>
  <c r="BP23" i="1"/>
  <c r="BP24" i="1"/>
  <c r="BP25" i="1"/>
  <c r="CR25" i="1" s="1"/>
  <c r="BP26" i="1"/>
  <c r="BP27" i="1"/>
  <c r="BP28" i="1"/>
  <c r="BP29" i="1"/>
  <c r="CR29" i="1" s="1"/>
  <c r="BP30" i="1"/>
  <c r="CR30" i="1" s="1"/>
  <c r="BP31" i="1"/>
  <c r="CR31" i="1" s="1"/>
  <c r="BP32" i="1"/>
  <c r="BP33" i="1"/>
  <c r="BP34" i="1"/>
  <c r="BP35" i="1"/>
  <c r="CR35" i="1" s="1"/>
  <c r="BP36" i="1"/>
  <c r="BP37" i="1"/>
  <c r="CR37" i="1" s="1"/>
  <c r="BP38" i="1"/>
  <c r="BP39" i="1"/>
  <c r="BP40" i="1"/>
  <c r="BP41" i="1"/>
  <c r="BP42" i="1"/>
  <c r="BO9" i="1"/>
  <c r="CQ9" i="1" s="1"/>
  <c r="BO10" i="1"/>
  <c r="BO15" i="1"/>
  <c r="BO16" i="1"/>
  <c r="BO21" i="1"/>
  <c r="BO22" i="1"/>
  <c r="BO27" i="1"/>
  <c r="BO28" i="1"/>
  <c r="BO33" i="1"/>
  <c r="BO34" i="1"/>
  <c r="BO40" i="1"/>
  <c r="BH8" i="1"/>
  <c r="BH9" i="1"/>
  <c r="BG9" i="1" s="1"/>
  <c r="BH10" i="1"/>
  <c r="BH11" i="1"/>
  <c r="CJ11" i="1" s="1"/>
  <c r="BH12" i="1"/>
  <c r="BH13" i="1"/>
  <c r="CJ13" i="1" s="1"/>
  <c r="BH14" i="1"/>
  <c r="BH15" i="1"/>
  <c r="BG15" i="1" s="1"/>
  <c r="CI15" i="1" s="1"/>
  <c r="BH16" i="1"/>
  <c r="BG16" i="1" s="1"/>
  <c r="BH17" i="1"/>
  <c r="CJ17" i="1" s="1"/>
  <c r="BH18" i="1"/>
  <c r="BH19" i="1"/>
  <c r="CJ19" i="1" s="1"/>
  <c r="BH20" i="1"/>
  <c r="CJ20" i="1" s="1"/>
  <c r="BH21" i="1"/>
  <c r="CJ21" i="1" s="1"/>
  <c r="BH22" i="1"/>
  <c r="BH23" i="1"/>
  <c r="CJ23" i="1" s="1"/>
  <c r="BH24" i="1"/>
  <c r="BH25" i="1"/>
  <c r="BG25" i="1" s="1"/>
  <c r="CI25" i="1" s="1"/>
  <c r="BH26" i="1"/>
  <c r="BH27" i="1"/>
  <c r="BG27" i="1" s="1"/>
  <c r="BH28" i="1"/>
  <c r="BH29" i="1"/>
  <c r="CJ29" i="1" s="1"/>
  <c r="BH30" i="1"/>
  <c r="BH31" i="1"/>
  <c r="CJ31" i="1" s="1"/>
  <c r="BH32" i="1"/>
  <c r="BH33" i="1"/>
  <c r="BG33" i="1" s="1"/>
  <c r="CI33" i="1" s="1"/>
  <c r="BH34" i="1"/>
  <c r="BG34" i="1" s="1"/>
  <c r="CI34" i="1" s="1"/>
  <c r="BH35" i="1"/>
  <c r="CJ35" i="1" s="1"/>
  <c r="BH36" i="1"/>
  <c r="BH37" i="1"/>
  <c r="CJ37" i="1" s="1"/>
  <c r="BH38" i="1"/>
  <c r="CJ38" i="1" s="1"/>
  <c r="BH39" i="1"/>
  <c r="CJ39" i="1" s="1"/>
  <c r="BH40" i="1"/>
  <c r="BH41" i="1"/>
  <c r="CJ41" i="1" s="1"/>
  <c r="BH42" i="1"/>
  <c r="BG8" i="1"/>
  <c r="BG11" i="1"/>
  <c r="CI11" i="1" s="1"/>
  <c r="BG12" i="1"/>
  <c r="BG14" i="1"/>
  <c r="BG17" i="1"/>
  <c r="CI17" i="1" s="1"/>
  <c r="BG18" i="1"/>
  <c r="BG20" i="1"/>
  <c r="CI20" i="1" s="1"/>
  <c r="BG23" i="1"/>
  <c r="CI23" i="1" s="1"/>
  <c r="BG24" i="1"/>
  <c r="BG26" i="1"/>
  <c r="BG29" i="1"/>
  <c r="CI29" i="1" s="1"/>
  <c r="BG30" i="1"/>
  <c r="BG32" i="1"/>
  <c r="BG35" i="1"/>
  <c r="CI35" i="1" s="1"/>
  <c r="BG36" i="1"/>
  <c r="BG38" i="1"/>
  <c r="CI38" i="1" s="1"/>
  <c r="BG41" i="1"/>
  <c r="CI41" i="1" s="1"/>
  <c r="BG42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DB26" i="1" s="1"/>
  <c r="AX27" i="1"/>
  <c r="AX28" i="1"/>
  <c r="AX29" i="1"/>
  <c r="AX30" i="1"/>
  <c r="AX31" i="1"/>
  <c r="DB31" i="1" s="1"/>
  <c r="AX32" i="1"/>
  <c r="AX33" i="1"/>
  <c r="AX34" i="1"/>
  <c r="AX35" i="1"/>
  <c r="AX36" i="1"/>
  <c r="AX37" i="1"/>
  <c r="AX38" i="1"/>
  <c r="AX39" i="1"/>
  <c r="AX40" i="1"/>
  <c r="AX41" i="1"/>
  <c r="AX42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N8" i="1"/>
  <c r="AN9" i="1"/>
  <c r="AM9" i="1" s="1"/>
  <c r="BF9" i="1" s="1"/>
  <c r="AN10" i="1"/>
  <c r="AM10" i="1" s="1"/>
  <c r="BF10" i="1" s="1"/>
  <c r="AN11" i="1"/>
  <c r="AN12" i="1"/>
  <c r="AM12" i="1" s="1"/>
  <c r="AN13" i="1"/>
  <c r="AN14" i="1"/>
  <c r="AN15" i="1"/>
  <c r="AM15" i="1" s="1"/>
  <c r="BF15" i="1" s="1"/>
  <c r="AN16" i="1"/>
  <c r="AN17" i="1"/>
  <c r="AN18" i="1"/>
  <c r="CR18" i="1" s="1"/>
  <c r="AN19" i="1"/>
  <c r="AN20" i="1"/>
  <c r="AN21" i="1"/>
  <c r="AM21" i="1" s="1"/>
  <c r="BF21" i="1" s="1"/>
  <c r="AN22" i="1"/>
  <c r="AN23" i="1"/>
  <c r="AN24" i="1"/>
  <c r="AM24" i="1" s="1"/>
  <c r="AN25" i="1"/>
  <c r="AN26" i="1"/>
  <c r="AN27" i="1"/>
  <c r="AM27" i="1" s="1"/>
  <c r="BF27" i="1" s="1"/>
  <c r="AN28" i="1"/>
  <c r="AM28" i="1" s="1"/>
  <c r="BF28" i="1" s="1"/>
  <c r="AN29" i="1"/>
  <c r="AN30" i="1"/>
  <c r="AM30" i="1" s="1"/>
  <c r="AN31" i="1"/>
  <c r="AN32" i="1"/>
  <c r="AN33" i="1"/>
  <c r="AM33" i="1" s="1"/>
  <c r="BF33" i="1" s="1"/>
  <c r="AN34" i="1"/>
  <c r="AN35" i="1"/>
  <c r="AN36" i="1"/>
  <c r="CR36" i="1" s="1"/>
  <c r="AN37" i="1"/>
  <c r="AN38" i="1"/>
  <c r="AN39" i="1"/>
  <c r="AM39" i="1" s="1"/>
  <c r="BF39" i="1" s="1"/>
  <c r="AN40" i="1"/>
  <c r="AN41" i="1"/>
  <c r="AN42" i="1"/>
  <c r="AM42" i="1" s="1"/>
  <c r="AM11" i="1"/>
  <c r="AM16" i="1"/>
  <c r="AM17" i="1"/>
  <c r="AM22" i="1"/>
  <c r="BF22" i="1" s="1"/>
  <c r="AM23" i="1"/>
  <c r="BF23" i="1" s="1"/>
  <c r="AM29" i="1"/>
  <c r="AM34" i="1"/>
  <c r="AM35" i="1"/>
  <c r="AM40" i="1"/>
  <c r="BF40" i="1" s="1"/>
  <c r="AM41" i="1"/>
  <c r="BF41" i="1" s="1"/>
  <c r="AF8" i="1"/>
  <c r="AE8" i="1" s="1"/>
  <c r="CI8" i="1" s="1"/>
  <c r="AF9" i="1"/>
  <c r="AF10" i="1"/>
  <c r="AE10" i="1" s="1"/>
  <c r="AF11" i="1"/>
  <c r="AE11" i="1" s="1"/>
  <c r="AF12" i="1"/>
  <c r="AE12" i="1" s="1"/>
  <c r="AF13" i="1"/>
  <c r="AF14" i="1"/>
  <c r="CJ14" i="1" s="1"/>
  <c r="AF15" i="1"/>
  <c r="AF16" i="1"/>
  <c r="AE16" i="1" s="1"/>
  <c r="CI16" i="1" s="1"/>
  <c r="AF17" i="1"/>
  <c r="AE17" i="1" s="1"/>
  <c r="AF18" i="1"/>
  <c r="AE18" i="1" s="1"/>
  <c r="AF19" i="1"/>
  <c r="AF20" i="1"/>
  <c r="AE20" i="1" s="1"/>
  <c r="AF21" i="1"/>
  <c r="AF22" i="1"/>
  <c r="AE22" i="1" s="1"/>
  <c r="AF23" i="1"/>
  <c r="AE23" i="1" s="1"/>
  <c r="AF24" i="1"/>
  <c r="AE24" i="1" s="1"/>
  <c r="AF25" i="1"/>
  <c r="AF26" i="1"/>
  <c r="AE26" i="1" s="1"/>
  <c r="AF27" i="1"/>
  <c r="AF28" i="1"/>
  <c r="AE28" i="1" s="1"/>
  <c r="AF29" i="1"/>
  <c r="AE29" i="1" s="1"/>
  <c r="AF30" i="1"/>
  <c r="AE30" i="1" s="1"/>
  <c r="AF31" i="1"/>
  <c r="AF32" i="1"/>
  <c r="CJ32" i="1" s="1"/>
  <c r="AF33" i="1"/>
  <c r="AF34" i="1"/>
  <c r="AE34" i="1" s="1"/>
  <c r="AF35" i="1"/>
  <c r="AE35" i="1" s="1"/>
  <c r="AF36" i="1"/>
  <c r="AE36" i="1" s="1"/>
  <c r="AF37" i="1"/>
  <c r="AF38" i="1"/>
  <c r="AE38" i="1" s="1"/>
  <c r="AF39" i="1"/>
  <c r="AF40" i="1"/>
  <c r="AE40" i="1" s="1"/>
  <c r="AF41" i="1"/>
  <c r="AE41" i="1" s="1"/>
  <c r="AF42" i="1"/>
  <c r="AE42" i="1" s="1"/>
  <c r="AE9" i="1"/>
  <c r="AE13" i="1"/>
  <c r="AE15" i="1"/>
  <c r="AE19" i="1"/>
  <c r="AE21" i="1"/>
  <c r="AE25" i="1"/>
  <c r="AE27" i="1"/>
  <c r="AE31" i="1"/>
  <c r="AE33" i="1"/>
  <c r="AE37" i="1"/>
  <c r="AE39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W8" i="1"/>
  <c r="W9" i="1"/>
  <c r="W14" i="1"/>
  <c r="W15" i="1"/>
  <c r="W20" i="1"/>
  <c r="W21" i="1"/>
  <c r="W26" i="1"/>
  <c r="W32" i="1"/>
  <c r="W38" i="1"/>
  <c r="V15" i="1"/>
  <c r="V33" i="1"/>
  <c r="N8" i="1"/>
  <c r="M8" i="1" s="1"/>
  <c r="N9" i="1"/>
  <c r="M9" i="1" s="1"/>
  <c r="N10" i="1"/>
  <c r="M10" i="1" s="1"/>
  <c r="N11" i="1"/>
  <c r="N12" i="1"/>
  <c r="N13" i="1"/>
  <c r="M13" i="1" s="1"/>
  <c r="N14" i="1"/>
  <c r="M14" i="1" s="1"/>
  <c r="N15" i="1"/>
  <c r="M15" i="1" s="1"/>
  <c r="N16" i="1"/>
  <c r="N17" i="1"/>
  <c r="N18" i="1"/>
  <c r="N19" i="1"/>
  <c r="M19" i="1" s="1"/>
  <c r="N20" i="1"/>
  <c r="M20" i="1" s="1"/>
  <c r="N21" i="1"/>
  <c r="M21" i="1" s="1"/>
  <c r="N22" i="1"/>
  <c r="M22" i="1" s="1"/>
  <c r="N23" i="1"/>
  <c r="N24" i="1"/>
  <c r="N25" i="1"/>
  <c r="M25" i="1" s="1"/>
  <c r="N26" i="1"/>
  <c r="M26" i="1" s="1"/>
  <c r="N27" i="1"/>
  <c r="M27" i="1" s="1"/>
  <c r="N28" i="1"/>
  <c r="N29" i="1"/>
  <c r="N30" i="1"/>
  <c r="N31" i="1"/>
  <c r="M31" i="1" s="1"/>
  <c r="N32" i="1"/>
  <c r="M32" i="1" s="1"/>
  <c r="N33" i="1"/>
  <c r="M33" i="1" s="1"/>
  <c r="N34" i="1"/>
  <c r="M34" i="1" s="1"/>
  <c r="N35" i="1"/>
  <c r="N36" i="1"/>
  <c r="N37" i="1"/>
  <c r="M37" i="1" s="1"/>
  <c r="N38" i="1"/>
  <c r="M38" i="1" s="1"/>
  <c r="N39" i="1"/>
  <c r="M39" i="1" s="1"/>
  <c r="N40" i="1"/>
  <c r="N41" i="1"/>
  <c r="N42" i="1"/>
  <c r="M11" i="1"/>
  <c r="M12" i="1"/>
  <c r="M16" i="1"/>
  <c r="M17" i="1"/>
  <c r="M18" i="1"/>
  <c r="M23" i="1"/>
  <c r="M24" i="1"/>
  <c r="M28" i="1"/>
  <c r="M29" i="1"/>
  <c r="M30" i="1"/>
  <c r="M35" i="1"/>
  <c r="M36" i="1"/>
  <c r="M40" i="1"/>
  <c r="M41" i="1"/>
  <c r="M42" i="1"/>
  <c r="E8" i="1"/>
  <c r="E9" i="1"/>
  <c r="D9" i="1" s="1"/>
  <c r="V9" i="1" s="1"/>
  <c r="E10" i="1"/>
  <c r="E11" i="1"/>
  <c r="W11" i="1" s="1"/>
  <c r="E12" i="1"/>
  <c r="W12" i="1" s="1"/>
  <c r="E13" i="1"/>
  <c r="W13" i="1" s="1"/>
  <c r="E14" i="1"/>
  <c r="E15" i="1"/>
  <c r="D15" i="1" s="1"/>
  <c r="E16" i="1"/>
  <c r="E17" i="1"/>
  <c r="W17" i="1" s="1"/>
  <c r="E18" i="1"/>
  <c r="W18" i="1" s="1"/>
  <c r="E19" i="1"/>
  <c r="W19" i="1" s="1"/>
  <c r="E20" i="1"/>
  <c r="E21" i="1"/>
  <c r="D21" i="1" s="1"/>
  <c r="V21" i="1" s="1"/>
  <c r="E22" i="1"/>
  <c r="E23" i="1"/>
  <c r="W23" i="1" s="1"/>
  <c r="E24" i="1"/>
  <c r="W24" i="1" s="1"/>
  <c r="E25" i="1"/>
  <c r="W25" i="1" s="1"/>
  <c r="E26" i="1"/>
  <c r="E27" i="1"/>
  <c r="D27" i="1" s="1"/>
  <c r="V27" i="1" s="1"/>
  <c r="E28" i="1"/>
  <c r="E29" i="1"/>
  <c r="W29" i="1" s="1"/>
  <c r="E30" i="1"/>
  <c r="W30" i="1" s="1"/>
  <c r="E31" i="1"/>
  <c r="W31" i="1" s="1"/>
  <c r="E32" i="1"/>
  <c r="E33" i="1"/>
  <c r="D33" i="1" s="1"/>
  <c r="E34" i="1"/>
  <c r="E35" i="1"/>
  <c r="W35" i="1" s="1"/>
  <c r="E36" i="1"/>
  <c r="W36" i="1" s="1"/>
  <c r="E37" i="1"/>
  <c r="W37" i="1" s="1"/>
  <c r="E38" i="1"/>
  <c r="E39" i="1"/>
  <c r="D39" i="1" s="1"/>
  <c r="V39" i="1" s="1"/>
  <c r="E40" i="1"/>
  <c r="E41" i="1"/>
  <c r="W41" i="1" s="1"/>
  <c r="E42" i="1"/>
  <c r="W42" i="1" s="1"/>
  <c r="D8" i="1"/>
  <c r="D12" i="1"/>
  <c r="D13" i="1"/>
  <c r="V13" i="1" s="1"/>
  <c r="D14" i="1"/>
  <c r="V14" i="1" s="1"/>
  <c r="D18" i="1"/>
  <c r="V18" i="1" s="1"/>
  <c r="D19" i="1"/>
  <c r="V19" i="1" s="1"/>
  <c r="D20" i="1"/>
  <c r="V20" i="1" s="1"/>
  <c r="D24" i="1"/>
  <c r="V24" i="1" s="1"/>
  <c r="D26" i="1"/>
  <c r="D30" i="1"/>
  <c r="V30" i="1" s="1"/>
  <c r="D31" i="1"/>
  <c r="V31" i="1" s="1"/>
  <c r="D32" i="1"/>
  <c r="V32" i="1" s="1"/>
  <c r="D36" i="1"/>
  <c r="D37" i="1"/>
  <c r="V37" i="1" s="1"/>
  <c r="D38" i="1"/>
  <c r="V38" i="1" s="1"/>
  <c r="D42" i="1"/>
  <c r="V42" i="1" s="1"/>
  <c r="BF42" i="1" l="1"/>
  <c r="BF30" i="1"/>
  <c r="BF24" i="1"/>
  <c r="BF12" i="1"/>
  <c r="CQ30" i="1"/>
  <c r="D23" i="1"/>
  <c r="V23" i="1" s="1"/>
  <c r="W28" i="1"/>
  <c r="D28" i="1"/>
  <c r="V28" i="1" s="1"/>
  <c r="D11" i="1"/>
  <c r="V11" i="1" s="1"/>
  <c r="BF16" i="1"/>
  <c r="CQ34" i="1"/>
  <c r="CH34" i="1"/>
  <c r="V26" i="1"/>
  <c r="BF11" i="1"/>
  <c r="AM32" i="1"/>
  <c r="AM14" i="1"/>
  <c r="AM37" i="1"/>
  <c r="BF37" i="1" s="1"/>
  <c r="AM19" i="1"/>
  <c r="BF19" i="1" s="1"/>
  <c r="CJ22" i="1"/>
  <c r="BG22" i="1"/>
  <c r="CI22" i="1" s="1"/>
  <c r="BG10" i="1"/>
  <c r="CJ10" i="1"/>
  <c r="CQ15" i="1"/>
  <c r="CH15" i="1"/>
  <c r="DJ15" i="1" s="1"/>
  <c r="CR27" i="1"/>
  <c r="CR15" i="1"/>
  <c r="CW38" i="1"/>
  <c r="CW26" i="1"/>
  <c r="CW14" i="1"/>
  <c r="DB37" i="1"/>
  <c r="DB19" i="1"/>
  <c r="CJ16" i="1"/>
  <c r="CQ27" i="1"/>
  <c r="CH27" i="1"/>
  <c r="DJ27" i="1" s="1"/>
  <c r="D41" i="1"/>
  <c r="V41" i="1" s="1"/>
  <c r="W40" i="1"/>
  <c r="D40" i="1"/>
  <c r="V40" i="1" s="1"/>
  <c r="W16" i="1"/>
  <c r="D16" i="1"/>
  <c r="V16" i="1" s="1"/>
  <c r="D29" i="1"/>
  <c r="V29" i="1" s="1"/>
  <c r="BF34" i="1"/>
  <c r="V36" i="1"/>
  <c r="V8" i="1"/>
  <c r="BF29" i="1"/>
  <c r="AM38" i="1"/>
  <c r="BF38" i="1" s="1"/>
  <c r="AM26" i="1"/>
  <c r="BF26" i="1" s="1"/>
  <c r="AM20" i="1"/>
  <c r="BF20" i="1" s="1"/>
  <c r="AM8" i="1"/>
  <c r="BF8" i="1" s="1"/>
  <c r="AM31" i="1"/>
  <c r="BF31" i="1" s="1"/>
  <c r="AM25" i="1"/>
  <c r="BF25" i="1" s="1"/>
  <c r="AM13" i="1"/>
  <c r="BF13" i="1" s="1"/>
  <c r="CJ40" i="1"/>
  <c r="BG40" i="1"/>
  <c r="CI40" i="1" s="1"/>
  <c r="BG28" i="1"/>
  <c r="CI28" i="1" s="1"/>
  <c r="CJ28" i="1"/>
  <c r="CQ33" i="1"/>
  <c r="CH33" i="1"/>
  <c r="DJ33" i="1" s="1"/>
  <c r="CR39" i="1"/>
  <c r="CR33" i="1"/>
  <c r="CR21" i="1"/>
  <c r="CR9" i="1"/>
  <c r="CW32" i="1"/>
  <c r="CW20" i="1"/>
  <c r="CW8" i="1"/>
  <c r="DB25" i="1"/>
  <c r="D35" i="1"/>
  <c r="V35" i="1" s="1"/>
  <c r="D25" i="1"/>
  <c r="V25" i="1" s="1"/>
  <c r="D17" i="1"/>
  <c r="V17" i="1" s="1"/>
  <c r="W33" i="1"/>
  <c r="CI36" i="1"/>
  <c r="CI24" i="1"/>
  <c r="CI12" i="1"/>
  <c r="CQ28" i="1"/>
  <c r="CQ10" i="1"/>
  <c r="CR38" i="1"/>
  <c r="BO38" i="1"/>
  <c r="CR32" i="1"/>
  <c r="BO32" i="1"/>
  <c r="CR26" i="1"/>
  <c r="BO26" i="1"/>
  <c r="CR20" i="1"/>
  <c r="BO20" i="1"/>
  <c r="CR14" i="1"/>
  <c r="BO14" i="1"/>
  <c r="CR8" i="1"/>
  <c r="BO8" i="1"/>
  <c r="W34" i="1"/>
  <c r="D34" i="1"/>
  <c r="V34" i="1" s="1"/>
  <c r="BF17" i="2"/>
  <c r="BF11" i="2"/>
  <c r="W10" i="1"/>
  <c r="D10" i="1"/>
  <c r="V10" i="1" s="1"/>
  <c r="CQ40" i="1"/>
  <c r="CH40" i="1"/>
  <c r="DJ40" i="1" s="1"/>
  <c r="CQ22" i="1"/>
  <c r="CH22" i="1"/>
  <c r="DJ22" i="1" s="1"/>
  <c r="V12" i="1"/>
  <c r="BF35" i="1"/>
  <c r="BF17" i="1"/>
  <c r="CI42" i="1"/>
  <c r="CI30" i="1"/>
  <c r="CI18" i="1"/>
  <c r="BO39" i="1"/>
  <c r="CQ21" i="1"/>
  <c r="CH21" i="1"/>
  <c r="DJ21" i="1" s="1"/>
  <c r="CH30" i="1"/>
  <c r="DJ30" i="1" s="1"/>
  <c r="CQ12" i="1"/>
  <c r="CH12" i="1"/>
  <c r="DJ12" i="1" s="1"/>
  <c r="W22" i="1"/>
  <c r="D22" i="1"/>
  <c r="V22" i="1" s="1"/>
  <c r="W27" i="1"/>
  <c r="W39" i="1"/>
  <c r="CQ16" i="1"/>
  <c r="CH16" i="1"/>
  <c r="DJ16" i="1" s="1"/>
  <c r="CH9" i="1"/>
  <c r="DJ9" i="1" s="1"/>
  <c r="BO42" i="1"/>
  <c r="BO36" i="1"/>
  <c r="BO24" i="1"/>
  <c r="BO18" i="1"/>
  <c r="CW40" i="1"/>
  <c r="CW34" i="1"/>
  <c r="CW28" i="1"/>
  <c r="CW22" i="1"/>
  <c r="CW16" i="1"/>
  <c r="CW10" i="1"/>
  <c r="DB39" i="1"/>
  <c r="DB33" i="1"/>
  <c r="DB27" i="1"/>
  <c r="DB21" i="1"/>
  <c r="DB15" i="1"/>
  <c r="DB9" i="1"/>
  <c r="V16" i="3"/>
  <c r="BH36" i="4"/>
  <c r="AE36" i="4"/>
  <c r="AE32" i="1"/>
  <c r="CI32" i="1" s="1"/>
  <c r="AE14" i="1"/>
  <c r="CI14" i="1" s="1"/>
  <c r="AM36" i="1"/>
  <c r="BF36" i="1" s="1"/>
  <c r="AM18" i="1"/>
  <c r="BF18" i="1" s="1"/>
  <c r="BG37" i="1"/>
  <c r="CI37" i="1" s="1"/>
  <c r="BG31" i="1"/>
  <c r="CI31" i="1" s="1"/>
  <c r="BG19" i="1"/>
  <c r="CI19" i="1" s="1"/>
  <c r="BG13" i="1"/>
  <c r="CI13" i="1" s="1"/>
  <c r="CJ42" i="1"/>
  <c r="CJ36" i="1"/>
  <c r="CJ30" i="1"/>
  <c r="CJ24" i="1"/>
  <c r="CJ18" i="1"/>
  <c r="CJ12" i="1"/>
  <c r="BO41" i="1"/>
  <c r="BO35" i="1"/>
  <c r="BO29" i="1"/>
  <c r="BO23" i="1"/>
  <c r="BO17" i="1"/>
  <c r="BO11" i="1"/>
  <c r="CR40" i="1"/>
  <c r="CR34" i="1"/>
  <c r="CR28" i="1"/>
  <c r="CR22" i="1"/>
  <c r="CR16" i="1"/>
  <c r="CR10" i="1"/>
  <c r="CW39" i="1"/>
  <c r="CW33" i="1"/>
  <c r="CW27" i="1"/>
  <c r="CW21" i="1"/>
  <c r="CW15" i="1"/>
  <c r="CW9" i="1"/>
  <c r="CJ27" i="1"/>
  <c r="CJ9" i="1"/>
  <c r="CQ15" i="2"/>
  <c r="CH15" i="2"/>
  <c r="DJ15" i="2" s="1"/>
  <c r="CQ9" i="2"/>
  <c r="CH9" i="2"/>
  <c r="DJ9" i="2" s="1"/>
  <c r="V54" i="3"/>
  <c r="BH54" i="4"/>
  <c r="V34" i="3"/>
  <c r="W49" i="3"/>
  <c r="D49" i="3"/>
  <c r="V49" i="3" s="1"/>
  <c r="W43" i="3"/>
  <c r="D43" i="3"/>
  <c r="V43" i="3" s="1"/>
  <c r="D37" i="3"/>
  <c r="V37" i="3" s="1"/>
  <c r="W37" i="3"/>
  <c r="D31" i="3"/>
  <c r="V31" i="3" s="1"/>
  <c r="W31" i="3"/>
  <c r="W25" i="3"/>
  <c r="D25" i="3"/>
  <c r="V25" i="3" s="1"/>
  <c r="D19" i="3"/>
  <c r="V19" i="3" s="1"/>
  <c r="W19" i="3"/>
  <c r="W13" i="3"/>
  <c r="D13" i="3"/>
  <c r="V13" i="3" s="1"/>
  <c r="BG39" i="1"/>
  <c r="CI39" i="1" s="1"/>
  <c r="BG21" i="1"/>
  <c r="CI21" i="1" s="1"/>
  <c r="BO37" i="1"/>
  <c r="BO31" i="1"/>
  <c r="BO25" i="1"/>
  <c r="BO19" i="1"/>
  <c r="BO13" i="1"/>
  <c r="CW41" i="1"/>
  <c r="CW35" i="1"/>
  <c r="CW29" i="1"/>
  <c r="CW23" i="1"/>
  <c r="CW17" i="1"/>
  <c r="CW11" i="1"/>
  <c r="DB40" i="1"/>
  <c r="DB34" i="1"/>
  <c r="DB28" i="1"/>
  <c r="DB22" i="1"/>
  <c r="DB16" i="1"/>
  <c r="DB10" i="1"/>
  <c r="CI11" i="2"/>
  <c r="CJ17" i="2"/>
  <c r="CQ17" i="2"/>
  <c r="CQ11" i="2"/>
  <c r="CR11" i="2"/>
  <c r="CW17" i="2"/>
  <c r="DB17" i="2"/>
  <c r="DB11" i="2"/>
  <c r="V18" i="3"/>
  <c r="BH18" i="4"/>
  <c r="BF10" i="2"/>
  <c r="BF8" i="2"/>
  <c r="DJ8" i="2" s="1"/>
  <c r="CH11" i="2"/>
  <c r="DJ11" i="2" s="1"/>
  <c r="D53" i="4"/>
  <c r="D35" i="4"/>
  <c r="D17" i="4"/>
  <c r="L52" i="4"/>
  <c r="BP52" i="4" s="1"/>
  <c r="L40" i="4"/>
  <c r="BP40" i="4" s="1"/>
  <c r="L28" i="4"/>
  <c r="BP28" i="4" s="1"/>
  <c r="L16" i="4"/>
  <c r="BP16" i="4" s="1"/>
  <c r="CH19" i="2"/>
  <c r="DJ19" i="2" s="1"/>
  <c r="D42" i="3"/>
  <c r="V42" i="3" s="1"/>
  <c r="D24" i="3"/>
  <c r="V24" i="3" s="1"/>
  <c r="D53" i="3"/>
  <c r="V53" i="3" s="1"/>
  <c r="W53" i="3"/>
  <c r="D47" i="3"/>
  <c r="V47" i="3" s="1"/>
  <c r="W47" i="3"/>
  <c r="D41" i="3"/>
  <c r="V41" i="3" s="1"/>
  <c r="W41" i="3"/>
  <c r="D35" i="3"/>
  <c r="V35" i="3" s="1"/>
  <c r="W35" i="3"/>
  <c r="D29" i="3"/>
  <c r="V29" i="3" s="1"/>
  <c r="W29" i="3"/>
  <c r="D23" i="3"/>
  <c r="V23" i="3" s="1"/>
  <c r="W23" i="3"/>
  <c r="D17" i="3"/>
  <c r="V17" i="3" s="1"/>
  <c r="W17" i="3"/>
  <c r="D11" i="3"/>
  <c r="V11" i="3" s="1"/>
  <c r="W11" i="3"/>
  <c r="W51" i="3"/>
  <c r="W39" i="3"/>
  <c r="W27" i="3"/>
  <c r="W15" i="3"/>
  <c r="BH42" i="4"/>
  <c r="BH24" i="4"/>
  <c r="L51" i="4"/>
  <c r="BP51" i="4" s="1"/>
  <c r="L39" i="4"/>
  <c r="BP39" i="4" s="1"/>
  <c r="L27" i="4"/>
  <c r="BP27" i="4" s="1"/>
  <c r="L15" i="4"/>
  <c r="BP15" i="4" s="1"/>
  <c r="AE37" i="4"/>
  <c r="CI37" i="4" s="1"/>
  <c r="AE19" i="4"/>
  <c r="CI18" i="2"/>
  <c r="CI12" i="2"/>
  <c r="CJ18" i="2"/>
  <c r="CJ12" i="2"/>
  <c r="CQ18" i="2"/>
  <c r="CQ12" i="2"/>
  <c r="CR18" i="2"/>
  <c r="CR12" i="2"/>
  <c r="CW18" i="2"/>
  <c r="CW12" i="2"/>
  <c r="DB18" i="2"/>
  <c r="DB12" i="2"/>
  <c r="CH17" i="2"/>
  <c r="BH41" i="4"/>
  <c r="AE41" i="4"/>
  <c r="CI41" i="4" s="1"/>
  <c r="BH23" i="4"/>
  <c r="AE23" i="4"/>
  <c r="CI23" i="4" s="1"/>
  <c r="BI52" i="4"/>
  <c r="D52" i="4"/>
  <c r="BI46" i="4"/>
  <c r="D46" i="4"/>
  <c r="BI40" i="4"/>
  <c r="D40" i="4"/>
  <c r="BI34" i="4"/>
  <c r="D34" i="4"/>
  <c r="BI28" i="4"/>
  <c r="D28" i="4"/>
  <c r="BI22" i="4"/>
  <c r="D22" i="4"/>
  <c r="BI16" i="4"/>
  <c r="D16" i="4"/>
  <c r="BI10" i="4"/>
  <c r="D10" i="4"/>
  <c r="BH48" i="4"/>
  <c r="BH30" i="4"/>
  <c r="BQ50" i="4"/>
  <c r="L50" i="4"/>
  <c r="BP50" i="4" s="1"/>
  <c r="BQ44" i="4"/>
  <c r="L44" i="4"/>
  <c r="BP44" i="4" s="1"/>
  <c r="BQ38" i="4"/>
  <c r="L38" i="4"/>
  <c r="BP38" i="4" s="1"/>
  <c r="BQ32" i="4"/>
  <c r="L32" i="4"/>
  <c r="BP32" i="4" s="1"/>
  <c r="BQ26" i="4"/>
  <c r="L26" i="4"/>
  <c r="BP26" i="4" s="1"/>
  <c r="BQ20" i="4"/>
  <c r="L20" i="4"/>
  <c r="BP20" i="4" s="1"/>
  <c r="BQ14" i="4"/>
  <c r="L14" i="4"/>
  <c r="BP14" i="4" s="1"/>
  <c r="BQ8" i="4"/>
  <c r="L8" i="4"/>
  <c r="BP8" i="4" s="1"/>
  <c r="BV49" i="4"/>
  <c r="L49" i="4"/>
  <c r="BP49" i="4" s="1"/>
  <c r="BV43" i="4"/>
  <c r="L43" i="4"/>
  <c r="BV37" i="4"/>
  <c r="L37" i="4"/>
  <c r="BP37" i="4" s="1"/>
  <c r="AE31" i="4"/>
  <c r="CI31" i="4" s="1"/>
  <c r="AE13" i="4"/>
  <c r="BF12" i="2"/>
  <c r="W45" i="3"/>
  <c r="W33" i="3"/>
  <c r="W21" i="3"/>
  <c r="W9" i="3"/>
  <c r="BH47" i="4"/>
  <c r="AE47" i="4"/>
  <c r="CI47" i="4" s="1"/>
  <c r="BH29" i="4"/>
  <c r="AE29" i="4"/>
  <c r="CI29" i="4" s="1"/>
  <c r="BH11" i="4"/>
  <c r="AE11" i="4"/>
  <c r="CI11" i="4" s="1"/>
  <c r="L45" i="4"/>
  <c r="BP45" i="4" s="1"/>
  <c r="L33" i="4"/>
  <c r="BP33" i="4" s="1"/>
  <c r="L21" i="4"/>
  <c r="BP21" i="4" s="1"/>
  <c r="L9" i="4"/>
  <c r="BP9" i="4" s="1"/>
  <c r="AE30" i="4"/>
  <c r="L31" i="4"/>
  <c r="BP31" i="4" s="1"/>
  <c r="L25" i="4"/>
  <c r="L19" i="4"/>
  <c r="BP19" i="4" s="1"/>
  <c r="L13" i="4"/>
  <c r="BP13" i="4" s="1"/>
  <c r="AE51" i="4"/>
  <c r="CI51" i="4" s="1"/>
  <c r="AE33" i="4"/>
  <c r="CI33" i="4" s="1"/>
  <c r="AE27" i="4"/>
  <c r="AE21" i="4"/>
  <c r="CI21" i="4" s="1"/>
  <c r="AE15" i="4"/>
  <c r="CI15" i="4" s="1"/>
  <c r="AE9" i="4"/>
  <c r="CI9" i="4" s="1"/>
  <c r="CH16" i="2"/>
  <c r="DJ16" i="2" s="1"/>
  <c r="CH10" i="2"/>
  <c r="DJ10" i="2" s="1"/>
  <c r="D50" i="4"/>
  <c r="D44" i="4"/>
  <c r="D38" i="4"/>
  <c r="D32" i="4"/>
  <c r="D26" i="4"/>
  <c r="D20" i="4"/>
  <c r="D14" i="4"/>
  <c r="D8" i="4"/>
  <c r="L54" i="4"/>
  <c r="BP54" i="4" s="1"/>
  <c r="L48" i="4"/>
  <c r="BP48" i="4" s="1"/>
  <c r="L42" i="4"/>
  <c r="BP42" i="4" s="1"/>
  <c r="L36" i="4"/>
  <c r="BP36" i="4" s="1"/>
  <c r="L30" i="4"/>
  <c r="BP30" i="4" s="1"/>
  <c r="L24" i="4"/>
  <c r="BP24" i="4" s="1"/>
  <c r="L18" i="4"/>
  <c r="BP18" i="4" s="1"/>
  <c r="L12" i="4"/>
  <c r="BP12" i="4" s="1"/>
  <c r="BG46" i="4"/>
  <c r="BG34" i="4"/>
  <c r="BG22" i="4"/>
  <c r="BG10" i="4"/>
  <c r="BG50" i="4"/>
  <c r="BG44" i="4"/>
  <c r="BG38" i="4"/>
  <c r="BG32" i="4"/>
  <c r="BG26" i="4"/>
  <c r="BG14" i="4"/>
  <c r="BG8" i="4"/>
  <c r="BG49" i="4"/>
  <c r="BG43" i="4"/>
  <c r="BG37" i="4"/>
  <c r="BG31" i="4"/>
  <c r="BG25" i="4"/>
  <c r="BG19" i="4"/>
  <c r="BG13" i="4"/>
  <c r="BG54" i="4"/>
  <c r="BG48" i="4"/>
  <c r="BG42" i="4"/>
  <c r="BG36" i="4"/>
  <c r="BG30" i="4"/>
  <c r="BG24" i="4"/>
  <c r="BG18" i="4"/>
  <c r="BG12" i="4"/>
  <c r="BG52" i="4"/>
  <c r="BG40" i="4"/>
  <c r="BG28" i="4"/>
  <c r="CH18" i="2"/>
  <c r="DJ18" i="2" s="1"/>
  <c r="CH12" i="2"/>
  <c r="DJ12" i="2" s="1"/>
  <c r="BG51" i="4"/>
  <c r="BG39" i="4"/>
  <c r="BG27" i="4"/>
  <c r="C1" i="8"/>
  <c r="B1" i="8"/>
  <c r="AE45" i="4" l="1"/>
  <c r="CI45" i="4" s="1"/>
  <c r="AE24" i="4"/>
  <c r="CI24" i="4" s="1"/>
  <c r="CQ42" i="1"/>
  <c r="CH42" i="1"/>
  <c r="DJ42" i="1" s="1"/>
  <c r="BH14" i="4"/>
  <c r="AE14" i="4"/>
  <c r="CI14" i="4" s="1"/>
  <c r="BH50" i="4"/>
  <c r="AE50" i="4"/>
  <c r="CI50" i="4" s="1"/>
  <c r="CI27" i="4"/>
  <c r="AE10" i="4"/>
  <c r="CI10" i="4" s="1"/>
  <c r="BH10" i="4"/>
  <c r="AE28" i="4"/>
  <c r="CI28" i="4" s="1"/>
  <c r="BH28" i="4"/>
  <c r="AE46" i="4"/>
  <c r="CI46" i="4" s="1"/>
  <c r="BH46" i="4"/>
  <c r="AE54" i="4"/>
  <c r="CI54" i="4" s="1"/>
  <c r="CQ29" i="1"/>
  <c r="CH29" i="1"/>
  <c r="DJ29" i="1" s="1"/>
  <c r="CQ39" i="1"/>
  <c r="CH39" i="1"/>
  <c r="DJ39" i="1" s="1"/>
  <c r="CQ8" i="1"/>
  <c r="CH8" i="1"/>
  <c r="DJ8" i="1" s="1"/>
  <c r="CQ26" i="1"/>
  <c r="CH26" i="1"/>
  <c r="DJ26" i="1" s="1"/>
  <c r="BF14" i="1"/>
  <c r="AE12" i="4"/>
  <c r="CI12" i="4" s="1"/>
  <c r="AE40" i="4"/>
  <c r="CI40" i="4" s="1"/>
  <c r="BH40" i="4"/>
  <c r="AE49" i="4"/>
  <c r="CI49" i="4" s="1"/>
  <c r="CQ37" i="1"/>
  <c r="CH37" i="1"/>
  <c r="DJ37" i="1" s="1"/>
  <c r="BP25" i="4"/>
  <c r="AE25" i="4"/>
  <c r="CI25" i="4" s="1"/>
  <c r="CH13" i="1"/>
  <c r="DJ13" i="1" s="1"/>
  <c r="CQ13" i="1"/>
  <c r="CQ35" i="1"/>
  <c r="CH35" i="1"/>
  <c r="DJ35" i="1" s="1"/>
  <c r="AE42" i="4"/>
  <c r="CI42" i="4" s="1"/>
  <c r="CH28" i="1"/>
  <c r="DJ28" i="1" s="1"/>
  <c r="CI10" i="1"/>
  <c r="CH10" i="1"/>
  <c r="DJ10" i="1" s="1"/>
  <c r="BF32" i="1"/>
  <c r="BH38" i="4"/>
  <c r="AE38" i="4"/>
  <c r="CI38" i="4" s="1"/>
  <c r="BH8" i="4"/>
  <c r="AE8" i="4"/>
  <c r="CI8" i="4" s="1"/>
  <c r="BH44" i="4"/>
  <c r="AE44" i="4"/>
  <c r="CI44" i="4" s="1"/>
  <c r="AE48" i="4"/>
  <c r="CI48" i="4" s="1"/>
  <c r="CQ23" i="1"/>
  <c r="CH23" i="1"/>
  <c r="DJ23" i="1" s="1"/>
  <c r="CI36" i="4"/>
  <c r="BH20" i="4"/>
  <c r="AE20" i="4"/>
  <c r="CI20" i="4" s="1"/>
  <c r="BH26" i="4"/>
  <c r="AE26" i="4"/>
  <c r="CI26" i="4" s="1"/>
  <c r="AE39" i="4"/>
  <c r="CI39" i="4" s="1"/>
  <c r="BP43" i="4"/>
  <c r="AE43" i="4"/>
  <c r="CI43" i="4" s="1"/>
  <c r="AE16" i="4"/>
  <c r="CI16" i="4" s="1"/>
  <c r="BH16" i="4"/>
  <c r="BH34" i="4"/>
  <c r="AE34" i="4"/>
  <c r="CI34" i="4" s="1"/>
  <c r="AE52" i="4"/>
  <c r="CI52" i="4" s="1"/>
  <c r="BH52" i="4"/>
  <c r="DJ17" i="2"/>
  <c r="BH17" i="4"/>
  <c r="AE17" i="4"/>
  <c r="CI17" i="4" s="1"/>
  <c r="AE18" i="4"/>
  <c r="CI18" i="4" s="1"/>
  <c r="CQ19" i="1"/>
  <c r="CH19" i="1"/>
  <c r="DJ19" i="1" s="1"/>
  <c r="CQ41" i="1"/>
  <c r="CH41" i="1"/>
  <c r="DJ41" i="1" s="1"/>
  <c r="CQ18" i="1"/>
  <c r="CH18" i="1"/>
  <c r="DJ18" i="1" s="1"/>
  <c r="CQ14" i="1"/>
  <c r="CH14" i="1"/>
  <c r="CQ32" i="1"/>
  <c r="CH32" i="1"/>
  <c r="CI13" i="4"/>
  <c r="CI19" i="4"/>
  <c r="BH35" i="4"/>
  <c r="AE35" i="4"/>
  <c r="CI35" i="4" s="1"/>
  <c r="CH25" i="1"/>
  <c r="DJ25" i="1" s="1"/>
  <c r="CQ25" i="1"/>
  <c r="CQ11" i="1"/>
  <c r="CH11" i="1"/>
  <c r="DJ11" i="1" s="1"/>
  <c r="CQ24" i="1"/>
  <c r="CH24" i="1"/>
  <c r="DJ24" i="1" s="1"/>
  <c r="BH32" i="4"/>
  <c r="AE32" i="4"/>
  <c r="CI32" i="4" s="1"/>
  <c r="CI30" i="4"/>
  <c r="AE22" i="4"/>
  <c r="CI22" i="4" s="1"/>
  <c r="BH22" i="4"/>
  <c r="BH53" i="4"/>
  <c r="AE53" i="4"/>
  <c r="CI53" i="4" s="1"/>
  <c r="CH31" i="1"/>
  <c r="DJ31" i="1" s="1"/>
  <c r="CQ31" i="1"/>
  <c r="CQ17" i="1"/>
  <c r="CH17" i="1"/>
  <c r="DJ17" i="1" s="1"/>
  <c r="CQ36" i="1"/>
  <c r="CH36" i="1"/>
  <c r="DJ36" i="1" s="1"/>
  <c r="CQ20" i="1"/>
  <c r="CH20" i="1"/>
  <c r="DJ20" i="1" s="1"/>
  <c r="CQ38" i="1"/>
  <c r="CH38" i="1"/>
  <c r="DJ38" i="1" s="1"/>
  <c r="DJ34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DF7" i="1" s="1"/>
  <c r="CC7" i="1"/>
  <c r="CB7" i="1"/>
  <c r="CA7" i="1"/>
  <c r="BY7" i="1"/>
  <c r="BX7" i="1"/>
  <c r="BW7" i="1"/>
  <c r="CY7" i="1" s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CU7" i="1" s="1"/>
  <c r="AP7" i="1"/>
  <c r="AO7" i="1"/>
  <c r="AL7" i="1"/>
  <c r="AK7" i="1"/>
  <c r="AJ7" i="1"/>
  <c r="AI7" i="1"/>
  <c r="CM7" i="1" s="1"/>
  <c r="AH7" i="1"/>
  <c r="AG7" i="1"/>
  <c r="U7" i="1"/>
  <c r="T7" i="1"/>
  <c r="R7" i="1"/>
  <c r="Q7" i="1"/>
  <c r="P7" i="1"/>
  <c r="O7" i="1"/>
  <c r="L7" i="1"/>
  <c r="K7" i="1"/>
  <c r="I7" i="1"/>
  <c r="H7" i="1"/>
  <c r="Z7" i="1" s="1"/>
  <c r="G7" i="1"/>
  <c r="Y7" i="1" s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AC7" i="2" s="1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Y7" i="3" s="1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D7" i="2"/>
  <c r="DI7" i="1"/>
  <c r="CO7" i="1"/>
  <c r="DI7" i="2"/>
  <c r="CT7" i="2"/>
  <c r="CM7" i="2"/>
  <c r="AA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CX7" i="1"/>
  <c r="AD7" i="1"/>
  <c r="AC7" i="1"/>
  <c r="CL7" i="2"/>
  <c r="BP7" i="2"/>
  <c r="DC7" i="2"/>
  <c r="AB7" i="1"/>
  <c r="DJ14" i="1" l="1"/>
  <c r="BO7" i="4"/>
  <c r="BX7" i="4"/>
  <c r="DJ32" i="1"/>
  <c r="BK7" i="4"/>
  <c r="BH7" i="2"/>
  <c r="BG7" i="2" s="1"/>
  <c r="E7" i="6"/>
  <c r="Y7" i="2"/>
  <c r="AS7" i="2"/>
  <c r="DH7" i="2"/>
  <c r="CO7" i="2"/>
  <c r="BU7" i="2"/>
  <c r="CY7" i="2"/>
  <c r="CN7" i="2"/>
  <c r="CX7" i="2"/>
  <c r="AD7" i="2"/>
  <c r="DF7" i="2"/>
  <c r="CS7" i="2"/>
  <c r="CZ7" i="2"/>
  <c r="DA7" i="2"/>
  <c r="N7" i="2"/>
  <c r="M7" i="2" s="1"/>
  <c r="Z7" i="2"/>
  <c r="AB7" i="2"/>
  <c r="CV7" i="2"/>
  <c r="BZ7" i="2"/>
  <c r="D7" i="6"/>
  <c r="E7" i="2"/>
  <c r="D7" i="2" s="1"/>
  <c r="V7" i="2" s="1"/>
  <c r="BW7" i="4"/>
  <c r="CB7" i="4"/>
  <c r="BS7" i="4"/>
  <c r="BZ7" i="4"/>
  <c r="AA7" i="3"/>
  <c r="BR7" i="4"/>
  <c r="BJ7" i="4"/>
  <c r="AG7" i="4"/>
  <c r="AF7" i="4" s="1"/>
  <c r="DD7" i="1"/>
  <c r="AL7" i="5"/>
  <c r="BE7" i="5"/>
  <c r="BL7" i="4"/>
  <c r="BT7" i="4"/>
  <c r="W7" i="4"/>
  <c r="BY7" i="4"/>
  <c r="CF7" i="4"/>
  <c r="Z7" i="3"/>
  <c r="N7" i="1"/>
  <c r="M7" i="1" s="1"/>
  <c r="AN7" i="1"/>
  <c r="CK7" i="1"/>
  <c r="CZ7" i="1"/>
  <c r="DG7" i="1"/>
  <c r="H7" i="5"/>
  <c r="BN7" i="4"/>
  <c r="R7" i="4"/>
  <c r="CD7" i="4"/>
  <c r="AB7" i="3"/>
  <c r="AD7" i="5"/>
  <c r="V7" i="5"/>
  <c r="CS7" i="1"/>
  <c r="AA7" i="1"/>
  <c r="E7" i="1"/>
  <c r="D7" i="1" s="1"/>
  <c r="N7" i="3"/>
  <c r="M7" i="3" s="1"/>
  <c r="CH7" i="4"/>
  <c r="AT7" i="4"/>
  <c r="Q7" i="5"/>
  <c r="AT7" i="5"/>
  <c r="DE7" i="1"/>
  <c r="AC7" i="3"/>
  <c r="BU7" i="4"/>
  <c r="CC7" i="4"/>
  <c r="E7" i="3"/>
  <c r="D7" i="3" s="1"/>
  <c r="N7" i="5"/>
  <c r="BU7" i="1"/>
  <c r="AO7" i="4"/>
  <c r="CG7" i="4"/>
  <c r="BB7" i="5"/>
  <c r="CL7" i="1"/>
  <c r="CT7" i="1"/>
  <c r="DH7" i="1"/>
  <c r="BM7" i="4"/>
  <c r="CN7" i="1"/>
  <c r="CV7" i="1"/>
  <c r="CE7" i="4"/>
  <c r="AX7" i="1"/>
  <c r="M7" i="4"/>
  <c r="X7" i="3"/>
  <c r="E7" i="4"/>
  <c r="D7" i="4" s="1"/>
  <c r="AY7" i="4"/>
  <c r="AD7" i="3"/>
  <c r="W7" i="2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R7" i="1" l="1"/>
  <c r="BO7" i="2"/>
  <c r="CH7" i="2" s="1"/>
  <c r="CI7" i="2"/>
  <c r="CW7" i="2"/>
  <c r="DB7" i="2"/>
  <c r="CJ7" i="2"/>
  <c r="AM7" i="2"/>
  <c r="BF7" i="2" s="1"/>
  <c r="CA7" i="4"/>
  <c r="BV7" i="4"/>
  <c r="CI7" i="1"/>
  <c r="F7" i="5"/>
  <c r="DB7" i="1"/>
  <c r="I7" i="5"/>
  <c r="V7" i="3"/>
  <c r="CJ7" i="1"/>
  <c r="CW7" i="1"/>
  <c r="W7" i="1"/>
  <c r="V7" i="1"/>
  <c r="BI7" i="4"/>
  <c r="W7" i="3"/>
  <c r="AN7" i="4"/>
  <c r="BG7" i="4" s="1"/>
  <c r="BO7" i="1"/>
  <c r="AM7" i="1"/>
  <c r="BF7" i="1" s="1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DJ7" i="2" l="1"/>
  <c r="CQ7" i="2"/>
  <c r="CI7" i="4"/>
  <c r="CQ7" i="1"/>
  <c r="CH7" i="1"/>
  <c r="DJ7" i="1" s="1"/>
  <c r="BP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<sst xmlns="http://schemas.openxmlformats.org/spreadsheetml/2006/main" count="2364" uniqueCount="422">
  <si>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</si>
  <si>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</si>
  <si>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</si>
  <si>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</si>
  <si>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</si>
  <si>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</si>
  <si>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</si>
  <si>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</si>
  <si>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</si>
  <si>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</si>
  <si>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</si>
  <si>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</si>
  <si>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</si>
  <si>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</si>
  <si>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</si>
  <si>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</si>
  <si>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</si>
  <si>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</si>
  <si>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</si>
  <si>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</si>
  <si>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</si>
  <si>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</si>
  <si>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</si>
  <si>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</si>
  <si>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</si>
  <si>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</si>
  <si>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</si>
  <si>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</si>
  <si>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</si>
  <si>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</si>
  <si>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</si>
  <si>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</si>
  <si>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</si>
  <si>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</si>
  <si>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</si>
  <si>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</si>
  <si>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</si>
  <si>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</si>
  <si>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</si>
  <si>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</si>
  <si>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</si>
  <si>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</si>
  <si>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</si>
  <si>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</si>
  <si>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</si>
  <si>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</si>
  <si>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</si>
  <si>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</si>
  <si>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</si>
  <si>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</si>
  <si>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</si>
  <si>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</si>
  <si>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</si>
  <si>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</si>
  <si>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</si>
  <si>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</si>
  <si>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</si>
  <si>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</si>
  <si>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</si>
  <si>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</si>
  <si>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</si>
  <si>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</si>
  <si>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</si>
  <si>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</si>
  <si>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</si>
  <si>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</si>
  <si>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</si>
  <si>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</si>
  <si>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</si>
  <si>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</si>
  <si>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</si>
  <si>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</si>
  <si>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</si>
  <si>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</si>
  <si>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</si>
  <si>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</si>
  <si>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</si>
  <si>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</si>
  <si>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</si>
  <si>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</si>
  <si>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</si>
  <si>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</si>
  <si>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</si>
  <si>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</si>
  <si>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</si>
  <si>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</si>
  <si>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</si>
  <si>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</si>
  <si>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</si>
  <si>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</si>
  <si>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</si>
  <si>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</si>
  <si>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</si>
  <si>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</si>
  <si>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</si>
  <si>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</si>
  <si>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</si>
  <si>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</si>
  <si>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</si>
  <si>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</si>
  <si>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</si>
  <si>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</si>
  <si>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</si>
  <si>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</si>
  <si>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</si>
  <si>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</si>
  <si>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</si>
  <si>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</si>
  <si>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</si>
  <si>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</si>
  <si>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</si>
  <si>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</si>
  <si>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</si>
  <si>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</si>
  <si>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</si>
  <si>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</si>
  <si>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</si>
  <si>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</si>
  <si>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</si>
  <si>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</si>
  <si>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</si>
  <si>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</si>
  <si>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</si>
  <si>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</si>
  <si>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</si>
  <si>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</si>
  <si>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</si>
  <si>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</si>
  <si>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</si>
  <si>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</si>
  <si>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</si>
  <si>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</si>
  <si>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</si>
  <si>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</si>
  <si>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</si>
  <si>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</si>
  <si>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</si>
  <si>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</si>
  <si>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</si>
  <si>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</si>
  <si>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</si>
  <si>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</si>
  <si>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</si>
  <si>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</si>
  <si>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</si>
  <si>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</si>
  <si>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</si>
  <si>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</si>
  <si>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</si>
  <si>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</si>
  <si>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</si>
  <si>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</si>
  <si>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</si>
  <si>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</si>
  <si>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</si>
  <si>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</si>
  <si>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</si>
  <si>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</si>
  <si>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</si>
  <si>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</si>
  <si>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</si>
  <si>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</si>
  <si>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</si>
  <si>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</si>
  <si>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</si>
  <si>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</si>
  <si>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</si>
  <si>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</si>
  <si>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</si>
  <si>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</si>
  <si>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</si>
  <si>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</si>
  <si>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</si>
  <si>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</si>
  <si>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</si>
  <si>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</si>
  <si>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</si>
  <si>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</si>
  <si>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</si>
  <si>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</si>
  <si>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</si>
  <si>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</si>
  <si>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</si>
  <si>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</si>
  <si>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</si>
  <si>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</si>
  <si>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</si>
  <si>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</si>
  <si>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</si>
  <si>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</si>
  <si>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</si>
  <si>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</si>
  <si>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</si>
  <si>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</si>
  <si>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</si>
  <si>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</si>
  <si>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</si>
  <si>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</si>
  <si>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</si>
  <si>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</si>
  <si>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</si>
  <si>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</si>
  <si>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</si>
  <si>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</si>
  <si>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</si>
  <si>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</si>
  <si>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</si>
  <si>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</si>
  <si>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</si>
  <si>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</si>
  <si>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</si>
  <si>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</si>
  <si>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</si>
  <si>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</si>
  <si>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</si>
  <si>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</si>
  <si>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</si>
  <si>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</si>
  <si>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</si>
  <si>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</si>
  <si>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</si>
  <si>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</si>
  <si>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</si>
  <si>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</si>
  <si>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</si>
  <si>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</si>
  <si>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</si>
  <si>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</si>
  <si>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</si>
  <si>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</si>
  <si>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</si>
  <si>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</si>
  <si>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</si>
  <si>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</si>
  <si>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</si>
  <si>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</si>
  <si>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</si>
  <si>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</si>
  <si>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</si>
  <si>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</si>
  <si>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</si>
  <si>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</si>
  <si>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</si>
  <si>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</si>
  <si>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</si>
  <si>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</si>
  <si>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</si>
  <si>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</si>
  <si>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</si>
  <si>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</si>
  <si>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</si>
  <si>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</si>
  <si>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</si>
  <si>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</si>
  <si>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</si>
  <si>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</si>
  <si>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</si>
  <si>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</si>
  <si>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</si>
  <si>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</si>
  <si>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</si>
  <si>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</si>
  <si>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</si>
  <si>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</si>
  <si>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</si>
  <si>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</si>
  <si>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</si>
  <si>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</si>
  <si>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</si>
  <si>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</si>
  <si>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</si>
  <si>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</si>
  <si>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</si>
  <si>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</si>
  <si>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</si>
  <si>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</si>
  <si>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</si>
  <si>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</si>
  <si>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</si>
  <si>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</si>
  <si>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</si>
  <si>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</si>
  <si>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</si>
  <si>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</si>
  <si>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</si>
  <si>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</si>
  <si>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</si>
  <si>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</si>
  <si>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</si>
  <si>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</si>
  <si>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</si>
  <si>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</si>
  <si>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</si>
  <si>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</si>
  <si>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</si>
  <si>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</si>
  <si>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</si>
  <si>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</si>
  <si>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</si>
  <si>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</si>
  <si>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</si>
  <si>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</si>
  <si>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</si>
  <si>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</si>
  <si>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</si>
  <si>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</si>
  <si>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</si>
  <si>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</si>
  <si>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</si>
  <si>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</si>
  <si>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</si>
  <si>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</si>
  <si>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</si>
  <si>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</si>
  <si>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</si>
  <si>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</si>
  <si>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</si>
  <si>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10000</t>
  </si>
  <si>
    <t>廃棄物処理事業経費（市区町村の合計）（令和1年度実績）</t>
    <phoneticPr fontId="3"/>
  </si>
  <si>
    <t>廃棄物処理事業経費（一部事務組合・広域連合の合計）（令和1年度実績）</t>
    <phoneticPr fontId="3"/>
  </si>
  <si>
    <t>廃棄物処理事業経費（市区町村及び一部事務組合・広域連合の合計）【歳入】（令和1年度実績）</t>
    <phoneticPr fontId="3"/>
  </si>
  <si>
    <t>廃棄物処理事業経費（市区町村及び一部事務組合・広域連合の合計）【歳出】（令和1年度実績）</t>
    <phoneticPr fontId="3"/>
  </si>
  <si>
    <t>廃棄物処理事業経費【分担金の合計】（令和1年度実績）</t>
    <phoneticPr fontId="3"/>
  </si>
  <si>
    <t>廃棄物処理事業経費【市区町村分担金の合計（令和1年度実績）</t>
    <phoneticPr fontId="3"/>
  </si>
  <si>
    <t>10201</t>
  </si>
  <si>
    <t>前橋市</t>
  </si>
  <si>
    <t/>
  </si>
  <si>
    <t>10202</t>
  </si>
  <si>
    <t>高崎市</t>
  </si>
  <si>
    <t>10882</t>
  </si>
  <si>
    <t>多野藤岡広域市町村圏振興整備組合</t>
  </si>
  <si>
    <t>10203</t>
  </si>
  <si>
    <t>桐生市</t>
  </si>
  <si>
    <t>10204</t>
  </si>
  <si>
    <t>伊勢崎市</t>
  </si>
  <si>
    <t>10205</t>
  </si>
  <si>
    <t>太田市</t>
  </si>
  <si>
    <t>10914</t>
  </si>
  <si>
    <t>太田市外三町広域清掃組合</t>
  </si>
  <si>
    <t>10206</t>
  </si>
  <si>
    <t>沼田市</t>
  </si>
  <si>
    <t>10875</t>
  </si>
  <si>
    <t>沼田市外二箇村清掃施設組合</t>
  </si>
  <si>
    <t>10892</t>
  </si>
  <si>
    <t>利根東部衛生施設組合</t>
  </si>
  <si>
    <t>10207</t>
  </si>
  <si>
    <t>館林市</t>
  </si>
  <si>
    <t>10839</t>
  </si>
  <si>
    <t>館林衛生施設組合</t>
  </si>
  <si>
    <t>10208</t>
  </si>
  <si>
    <t>渋川市</t>
  </si>
  <si>
    <t>10873</t>
  </si>
  <si>
    <t>渋川地区広域市町村圏振興整備組合</t>
  </si>
  <si>
    <t>10209</t>
  </si>
  <si>
    <t>藤岡市</t>
  </si>
  <si>
    <t>10210</t>
  </si>
  <si>
    <t>富岡市</t>
  </si>
  <si>
    <t>10874</t>
  </si>
  <si>
    <t>富岡甘楽広域市町村圏振興整備組合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</si>
  <si>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</si>
  <si>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</si>
  <si>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</si>
  <si>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</si>
  <si>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</si>
  <si>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</si>
  <si>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</si>
  <si>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</si>
  <si>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</si>
  <si>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</si>
  <si>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</si>
  <si>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</si>
  <si>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</si>
  <si>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</si>
  <si>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10838</t>
  </si>
  <si>
    <t>甘楽西部環境衛生施設組合</t>
  </si>
  <si>
    <t>10383</t>
  </si>
  <si>
    <t>南牧村</t>
  </si>
  <si>
    <t>甘楽西部環境</t>
  </si>
  <si>
    <t>10384</t>
  </si>
  <si>
    <t>甘楽町</t>
  </si>
  <si>
    <t>10421</t>
  </si>
  <si>
    <t>中之条町</t>
  </si>
  <si>
    <t>10840</t>
  </si>
  <si>
    <t>吾妻東部衛生施設組合</t>
  </si>
  <si>
    <t>10870</t>
  </si>
  <si>
    <t>西吾妻環境衛生施設組合</t>
  </si>
  <si>
    <t>10424</t>
  </si>
  <si>
    <t>長野原町</t>
  </si>
  <si>
    <t>10842</t>
  </si>
  <si>
    <t>西吾妻衛生施設組合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</si>
  <si>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</si>
  <si>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</si>
  <si>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</si>
  <si>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</si>
  <si>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</si>
  <si>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</si>
  <si>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</si>
  <si>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</si>
  <si>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</si>
  <si>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</si>
  <si>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</si>
  <si>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</si>
  <si>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</si>
  <si>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昭和村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</si>
  <si>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</si>
  <si>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</si>
  <si>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</si>
  <si>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</si>
  <si>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</si>
  <si>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</si>
  <si>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</si>
  <si>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</si>
  <si>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</si>
  <si>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</si>
  <si>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10890</t>
  </si>
  <si>
    <t>大泉町外二町環境衛生施設組合</t>
  </si>
  <si>
    <t>10524</t>
  </si>
  <si>
    <t>大泉町</t>
  </si>
  <si>
    <t>大泉町外町環境衛生施設組合</t>
  </si>
  <si>
    <t>10525</t>
  </si>
  <si>
    <t>邑楽町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</si>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</sst>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12</v>
      </c>
      <c r="B7" s="154" t="s">
        <v>317</v>
      </c>
      <c r="C7" s="138" t="s">
        <v>33</v>
      </c>
      <c r="D7" s="140">
        <f>SUM(E7,+L7)</f>
        <v>28942585</v>
      </c>
      <c r="E7" s="140">
        <f>SUM(F7:I7,K7)</f>
        <v>10075996</v>
      </c>
      <c r="F7" s="140">
        <f>SUM(F$8:F$207)</f>
        <v>2022237</v>
      </c>
      <c r="G7" s="140">
        <f>SUM(G$8:G$207)</f>
        <v>24242</v>
      </c>
      <c r="H7" s="140">
        <f>SUM(H$8:H$207)</f>
        <v>3714300</v>
      </c>
      <c r="I7" s="140">
        <f>SUM(I$8:I$207)</f>
        <v>2714416</v>
      </c>
      <c r="J7" s="143" t="s">
        <v>314</v>
      </c>
      <c r="K7" s="140">
        <f>SUM(K$8:K$207)</f>
        <v>1600801</v>
      </c>
      <c r="L7" s="140">
        <f>SUM(L$8:L$207)</f>
        <v>18866589</v>
      </c>
      <c r="M7" s="140">
        <f>SUM(N7,+U7)</f>
        <v>4609270</v>
      </c>
      <c r="N7" s="140">
        <f>SUM(O7:R7,T7)</f>
        <v>749939</v>
      </c>
      <c r="O7" s="140">
        <f>SUM(O$8:O$207)</f>
        <v>0</v>
      </c>
      <c r="P7" s="140">
        <f>SUM(P$8:P$207)</f>
        <v>7724</v>
      </c>
      <c r="Q7" s="140">
        <f>SUM(Q$8:Q$207)</f>
        <v>0</v>
      </c>
      <c r="R7" s="140">
        <f>SUM(R$8:R$207)</f>
        <v>392082</v>
      </c>
      <c r="S7" s="143" t="s">
        <v>314</v>
      </c>
      <c r="T7" s="140">
        <f>SUM(T$8:T$207)</f>
        <v>350133</v>
      </c>
      <c r="U7" s="140">
        <f>SUM(U$8:U$207)</f>
        <v>3859331</v>
      </c>
      <c r="V7" s="140">
        <f t="shared" ref="V7:AA7" si="0">+SUM(D7,M7)</f>
        <v>33551855</v>
      </c>
      <c r="W7" s="140">
        <f t="shared" si="0"/>
        <v>10825935</v>
      </c>
      <c r="X7" s="140">
        <f t="shared" si="0"/>
        <v>2022237</v>
      </c>
      <c r="Y7" s="140">
        <f t="shared" si="0"/>
        <v>31966</v>
      </c>
      <c r="Z7" s="140">
        <f t="shared" si="0"/>
        <v>3714300</v>
      </c>
      <c r="AA7" s="140">
        <f t="shared" si="0"/>
        <v>3106498</v>
      </c>
      <c r="AB7" s="142" t="str">
        <f>IF(+SUM(J7,S7)=0,"-",+SUM(J7,S7))</f>
        <v>-</v>
      </c>
      <c r="AC7" s="140">
        <f>+SUM(K7,T7)</f>
        <v>1950934</v>
      </c>
      <c r="AD7" s="140">
        <f>+SUM(L7,U7)</f>
        <v>22725920</v>
      </c>
      <c r="AE7" s="140">
        <f>SUM(AF7,+AK7)</f>
        <v>7682561</v>
      </c>
      <c r="AF7" s="140">
        <f>SUM(AG7:AJ7)</f>
        <v>7661546</v>
      </c>
      <c r="AG7" s="140">
        <f t="shared" ref="AG7:AL7" si="1">SUM(AG$8:AG$207)</f>
        <v>0</v>
      </c>
      <c r="AH7" s="140">
        <f t="shared" si="1"/>
        <v>6646436</v>
      </c>
      <c r="AI7" s="140">
        <f t="shared" si="1"/>
        <v>1014428</v>
      </c>
      <c r="AJ7" s="140">
        <f t="shared" si="1"/>
        <v>682</v>
      </c>
      <c r="AK7" s="140">
        <f t="shared" si="1"/>
        <v>21015</v>
      </c>
      <c r="AL7" s="140">
        <f t="shared" si="1"/>
        <v>114062</v>
      </c>
      <c r="AM7" s="140">
        <f>SUM(AN7,AS7,AW7,AX7,BD7)</f>
        <v>17033429</v>
      </c>
      <c r="AN7" s="140">
        <f>SUM(AO7:AR7)</f>
        <v>2465794</v>
      </c>
      <c r="AO7" s="140">
        <f>SUM(AO$8:AO$207)</f>
        <v>1281548</v>
      </c>
      <c r="AP7" s="140">
        <f>SUM(AP$8:AP$207)</f>
        <v>600382</v>
      </c>
      <c r="AQ7" s="140">
        <f>SUM(AQ$8:AQ$207)</f>
        <v>508189</v>
      </c>
      <c r="AR7" s="140">
        <f>SUM(AR$8:AR$207)</f>
        <v>75675</v>
      </c>
      <c r="AS7" s="140">
        <f>SUM(AT7:AV7)</f>
        <v>4178648</v>
      </c>
      <c r="AT7" s="140">
        <f>SUM(AT$8:AT$207)</f>
        <v>1078884</v>
      </c>
      <c r="AU7" s="140">
        <f>SUM(AU$8:AU$207)</f>
        <v>2803325</v>
      </c>
      <c r="AV7" s="140">
        <f>SUM(AV$8:AV$207)</f>
        <v>296439</v>
      </c>
      <c r="AW7" s="140">
        <f>SUM(AW$8:AW$207)</f>
        <v>6424</v>
      </c>
      <c r="AX7" s="140">
        <f>SUM(AY7:BB7)</f>
        <v>10379346</v>
      </c>
      <c r="AY7" s="140">
        <f t="shared" ref="AY7:BE7" si="2">SUM(AY$8:AY$207)</f>
        <v>5264952</v>
      </c>
      <c r="AZ7" s="140">
        <f t="shared" si="2"/>
        <v>4406035</v>
      </c>
      <c r="BA7" s="140">
        <f t="shared" si="2"/>
        <v>432855</v>
      </c>
      <c r="BB7" s="140">
        <f t="shared" si="2"/>
        <v>275504</v>
      </c>
      <c r="BC7" s="140">
        <f t="shared" si="2"/>
        <v>3414740</v>
      </c>
      <c r="BD7" s="140">
        <f t="shared" si="2"/>
        <v>3217</v>
      </c>
      <c r="BE7" s="140">
        <f t="shared" si="2"/>
        <v>697793</v>
      </c>
      <c r="BF7" s="140">
        <f>SUM(AE7,+AM7,+BE7)</f>
        <v>25413783</v>
      </c>
      <c r="BG7" s="140">
        <f>SUM(BH7,+BM7)</f>
        <v>425000</v>
      </c>
      <c r="BH7" s="140">
        <f>SUM(BI7:BL7)</f>
        <v>405772</v>
      </c>
      <c r="BI7" s="140">
        <f t="shared" ref="BI7:BN7" si="3">SUM(BI$8:BI$207)</f>
        <v>0</v>
      </c>
      <c r="BJ7" s="140">
        <f t="shared" si="3"/>
        <v>405772</v>
      </c>
      <c r="BK7" s="140">
        <f t="shared" si="3"/>
        <v>0</v>
      </c>
      <c r="BL7" s="140">
        <f t="shared" si="3"/>
        <v>0</v>
      </c>
      <c r="BM7" s="140">
        <f t="shared" si="3"/>
        <v>19228</v>
      </c>
      <c r="BN7" s="140">
        <f t="shared" si="3"/>
        <v>5879</v>
      </c>
      <c r="BO7" s="140">
        <f>SUM(BP7,BU7,BY7,BZ7,CF7)</f>
        <v>2980098</v>
      </c>
      <c r="BP7" s="140">
        <f>SUM(BQ7:BT7)</f>
        <v>283124</v>
      </c>
      <c r="BQ7" s="140">
        <f>SUM(BQ$8:BQ$207)</f>
        <v>239727</v>
      </c>
      <c r="BR7" s="140">
        <f>SUM(BR$8:BR$207)</f>
        <v>0</v>
      </c>
      <c r="BS7" s="140">
        <f>SUM(BS$8:BS$207)</f>
        <v>43397</v>
      </c>
      <c r="BT7" s="140">
        <f>SUM(BT$8:BT$207)</f>
        <v>0</v>
      </c>
      <c r="BU7" s="140">
        <f>SUM(BV7:BX7)</f>
        <v>1171423</v>
      </c>
      <c r="BV7" s="140">
        <f>SUM(BV$8:BV$207)</f>
        <v>80177</v>
      </c>
      <c r="BW7" s="140">
        <f>SUM(BW$8:BW$207)</f>
        <v>1091064</v>
      </c>
      <c r="BX7" s="140">
        <f>SUM(BX$8:BX$207)</f>
        <v>182</v>
      </c>
      <c r="BY7" s="140">
        <f>SUM(BY$8:BY$207)</f>
        <v>0</v>
      </c>
      <c r="BZ7" s="140">
        <f>SUM(CA7:CD7)</f>
        <v>1522874</v>
      </c>
      <c r="CA7" s="140">
        <f t="shared" ref="CA7:CG7" si="4">SUM(CA$8:CA$207)</f>
        <v>146469</v>
      </c>
      <c r="CB7" s="140">
        <f t="shared" si="4"/>
        <v>1276884</v>
      </c>
      <c r="CC7" s="140">
        <f t="shared" si="4"/>
        <v>33404</v>
      </c>
      <c r="CD7" s="140">
        <f t="shared" si="4"/>
        <v>66117</v>
      </c>
      <c r="CE7" s="140">
        <f t="shared" si="4"/>
        <v>1115889</v>
      </c>
      <c r="CF7" s="140">
        <f t="shared" si="4"/>
        <v>2677</v>
      </c>
      <c r="CG7" s="140">
        <f t="shared" si="4"/>
        <v>82404</v>
      </c>
      <c r="CH7" s="140">
        <f>SUM(BG7,+BO7,+CG7)</f>
        <v>3487502</v>
      </c>
      <c r="CI7" s="140">
        <f t="shared" ref="CI7:DJ7" si="5">SUM(AE7,+BG7)</f>
        <v>8107561</v>
      </c>
      <c r="CJ7" s="140">
        <f t="shared" si="5"/>
        <v>8067318</v>
      </c>
      <c r="CK7" s="140">
        <f t="shared" si="5"/>
        <v>0</v>
      </c>
      <c r="CL7" s="140">
        <f t="shared" si="5"/>
        <v>7052208</v>
      </c>
      <c r="CM7" s="140">
        <f t="shared" si="5"/>
        <v>1014428</v>
      </c>
      <c r="CN7" s="140">
        <f t="shared" si="5"/>
        <v>682</v>
      </c>
      <c r="CO7" s="140">
        <f t="shared" si="5"/>
        <v>40243</v>
      </c>
      <c r="CP7" s="140">
        <f t="shared" si="5"/>
        <v>119941</v>
      </c>
      <c r="CQ7" s="140">
        <f t="shared" si="5"/>
        <v>20013527</v>
      </c>
      <c r="CR7" s="140">
        <f t="shared" si="5"/>
        <v>2748918</v>
      </c>
      <c r="CS7" s="140">
        <f t="shared" si="5"/>
        <v>1521275</v>
      </c>
      <c r="CT7" s="140">
        <f t="shared" si="5"/>
        <v>600382</v>
      </c>
      <c r="CU7" s="140">
        <f t="shared" si="5"/>
        <v>551586</v>
      </c>
      <c r="CV7" s="140">
        <f t="shared" si="5"/>
        <v>75675</v>
      </c>
      <c r="CW7" s="140">
        <f t="shared" si="5"/>
        <v>5350071</v>
      </c>
      <c r="CX7" s="140">
        <f t="shared" si="5"/>
        <v>1159061</v>
      </c>
      <c r="CY7" s="140">
        <f t="shared" si="5"/>
        <v>3894389</v>
      </c>
      <c r="CZ7" s="140">
        <f t="shared" si="5"/>
        <v>296621</v>
      </c>
      <c r="DA7" s="140">
        <f t="shared" si="5"/>
        <v>6424</v>
      </c>
      <c r="DB7" s="140">
        <f t="shared" si="5"/>
        <v>11902220</v>
      </c>
      <c r="DC7" s="140">
        <f t="shared" si="5"/>
        <v>5411421</v>
      </c>
      <c r="DD7" s="140">
        <f t="shared" si="5"/>
        <v>5682919</v>
      </c>
      <c r="DE7" s="140">
        <f t="shared" si="5"/>
        <v>466259</v>
      </c>
      <c r="DF7" s="140">
        <f t="shared" si="5"/>
        <v>341621</v>
      </c>
      <c r="DG7" s="140">
        <f t="shared" si="5"/>
        <v>4530629</v>
      </c>
      <c r="DH7" s="140">
        <f t="shared" si="5"/>
        <v>5894</v>
      </c>
      <c r="DI7" s="140">
        <f t="shared" si="5"/>
        <v>780197</v>
      </c>
      <c r="DJ7" s="140">
        <f t="shared" si="5"/>
        <v>28901285</v>
      </c>
    </row>
    <row r="8" spans="1:114" s="136" customFormat="1" ht="13.5" customHeight="1" x14ac:dyDescent="0.15">
      <c r="A8" s="119" t="s">
        <v>12</v>
      </c>
      <c r="B8" s="120" t="s">
        <v>324</v>
      </c>
      <c r="C8" s="119" t="s">
        <v>325</v>
      </c>
      <c r="D8" s="121">
        <f>SUM(E8,+L8)</f>
        <v>8522267</v>
      </c>
      <c r="E8" s="121">
        <f>SUM(F8:I8,K8)</f>
        <v>5091986</v>
      </c>
      <c r="F8" s="121">
        <v>1902643</v>
      </c>
      <c r="G8" s="121">
        <v>23182</v>
      </c>
      <c r="H8" s="121">
        <v>2419100</v>
      </c>
      <c r="I8" s="121">
        <v>439045</v>
      </c>
      <c r="J8" s="122" t="s">
        <v>421</v>
      </c>
      <c r="K8" s="121">
        <v>308016</v>
      </c>
      <c r="L8" s="121">
        <v>3430281</v>
      </c>
      <c r="M8" s="121">
        <f>SUM(N8,+U8)</f>
        <v>875357</v>
      </c>
      <c r="N8" s="121">
        <f>SUM(O8:R8,T8)</f>
        <v>334902</v>
      </c>
      <c r="O8" s="121">
        <v>0</v>
      </c>
      <c r="P8" s="121">
        <v>0</v>
      </c>
      <c r="Q8" s="121">
        <v>0</v>
      </c>
      <c r="R8" s="121">
        <v>334783</v>
      </c>
      <c r="S8" s="122" t="s">
        <v>421</v>
      </c>
      <c r="T8" s="121">
        <v>119</v>
      </c>
      <c r="U8" s="121">
        <v>540455</v>
      </c>
      <c r="V8" s="121">
        <f>+SUM(D8,M8)</f>
        <v>9397624</v>
      </c>
      <c r="W8" s="121">
        <f>+SUM(E8,N8)</f>
        <v>5426888</v>
      </c>
      <c r="X8" s="121">
        <f>+SUM(F8,O8)</f>
        <v>1902643</v>
      </c>
      <c r="Y8" s="121">
        <f>+SUM(G8,P8)</f>
        <v>23182</v>
      </c>
      <c r="Z8" s="121">
        <f>+SUM(H8,Q8)</f>
        <v>2419100</v>
      </c>
      <c r="AA8" s="121">
        <f>+SUM(I8,R8)</f>
        <v>773828</v>
      </c>
      <c r="AB8" s="122" t="str">
        <f>IF(+SUM(J8,S8)=0,"-",+SUM(J8,S8))</f>
        <v>-</v>
      </c>
      <c r="AC8" s="121">
        <f>+SUM(K8,T8)</f>
        <v>308135</v>
      </c>
      <c r="AD8" s="121">
        <f>+SUM(L8,U8)</f>
        <v>3970736</v>
      </c>
      <c r="AE8" s="121">
        <f>SUM(AF8,+AK8)</f>
        <v>4654898</v>
      </c>
      <c r="AF8" s="121">
        <f>SUM(AG8:AJ8)</f>
        <v>4651203</v>
      </c>
      <c r="AG8" s="121">
        <v>0</v>
      </c>
      <c r="AH8" s="121">
        <v>4631905</v>
      </c>
      <c r="AI8" s="121">
        <v>19298</v>
      </c>
      <c r="AJ8" s="121">
        <v>0</v>
      </c>
      <c r="AK8" s="121">
        <v>3695</v>
      </c>
      <c r="AL8" s="121">
        <v>0</v>
      </c>
      <c r="AM8" s="121">
        <f>SUM(AN8,AS8,AW8,AX8,BD8)</f>
        <v>3770096</v>
      </c>
      <c r="AN8" s="121">
        <f>SUM(AO8:AR8)</f>
        <v>881135</v>
      </c>
      <c r="AO8" s="121">
        <v>157332</v>
      </c>
      <c r="AP8" s="121">
        <v>311401</v>
      </c>
      <c r="AQ8" s="121">
        <v>375253</v>
      </c>
      <c r="AR8" s="121">
        <v>37149</v>
      </c>
      <c r="AS8" s="121">
        <f>SUM(AT8:AV8)</f>
        <v>1244030</v>
      </c>
      <c r="AT8" s="121">
        <v>925751</v>
      </c>
      <c r="AU8" s="121">
        <v>265022</v>
      </c>
      <c r="AV8" s="121">
        <v>53257</v>
      </c>
      <c r="AW8" s="121">
        <v>0</v>
      </c>
      <c r="AX8" s="121">
        <f>SUM(AY8:BB8)</f>
        <v>1644931</v>
      </c>
      <c r="AY8" s="121">
        <v>841840</v>
      </c>
      <c r="AZ8" s="121">
        <v>730287</v>
      </c>
      <c r="BA8" s="121">
        <v>71300</v>
      </c>
      <c r="BB8" s="121">
        <v>1504</v>
      </c>
      <c r="BC8" s="121">
        <v>0</v>
      </c>
      <c r="BD8" s="121">
        <v>0</v>
      </c>
      <c r="BE8" s="121">
        <v>97273</v>
      </c>
      <c r="BF8" s="121">
        <f>SUM(AE8,+AM8,+BE8)</f>
        <v>8522267</v>
      </c>
      <c r="BG8" s="121">
        <f>SUM(BH8,+BM8)</f>
        <v>387509</v>
      </c>
      <c r="BH8" s="121">
        <f>SUM(BI8:BL8)</f>
        <v>387509</v>
      </c>
      <c r="BI8" s="121">
        <v>0</v>
      </c>
      <c r="BJ8" s="121">
        <v>387509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476297</v>
      </c>
      <c r="BP8" s="121">
        <f>SUM(BQ8:BT8)</f>
        <v>73040</v>
      </c>
      <c r="BQ8" s="121">
        <v>73040</v>
      </c>
      <c r="BR8" s="121">
        <v>0</v>
      </c>
      <c r="BS8" s="121">
        <v>0</v>
      </c>
      <c r="BT8" s="121">
        <v>0</v>
      </c>
      <c r="BU8" s="121">
        <f>SUM(BV8:BX8)</f>
        <v>200388</v>
      </c>
      <c r="BV8" s="121">
        <v>22535</v>
      </c>
      <c r="BW8" s="121">
        <v>177853</v>
      </c>
      <c r="BX8" s="121">
        <v>0</v>
      </c>
      <c r="BY8" s="121">
        <v>0</v>
      </c>
      <c r="BZ8" s="121">
        <f>SUM(CA8:CD8)</f>
        <v>202869</v>
      </c>
      <c r="CA8" s="121">
        <v>9973</v>
      </c>
      <c r="CB8" s="121">
        <v>129559</v>
      </c>
      <c r="CC8" s="121">
        <v>23668</v>
      </c>
      <c r="CD8" s="121">
        <v>39669</v>
      </c>
      <c r="CE8" s="121">
        <v>0</v>
      </c>
      <c r="CF8" s="121">
        <v>0</v>
      </c>
      <c r="CG8" s="121">
        <v>11551</v>
      </c>
      <c r="CH8" s="121">
        <f>SUM(BG8,+BO8,+CG8)</f>
        <v>875357</v>
      </c>
      <c r="CI8" s="121">
        <f>SUM(AE8,+BG8)</f>
        <v>5042407</v>
      </c>
      <c r="CJ8" s="121">
        <f>SUM(AF8,+BH8)</f>
        <v>5038712</v>
      </c>
      <c r="CK8" s="121">
        <f>SUM(AG8,+BI8)</f>
        <v>0</v>
      </c>
      <c r="CL8" s="121">
        <f>SUM(AH8,+BJ8)</f>
        <v>5019414</v>
      </c>
      <c r="CM8" s="121">
        <f>SUM(AI8,+BK8)</f>
        <v>19298</v>
      </c>
      <c r="CN8" s="121">
        <f>SUM(AJ8,+BL8)</f>
        <v>0</v>
      </c>
      <c r="CO8" s="121">
        <f>SUM(AK8,+BM8)</f>
        <v>3695</v>
      </c>
      <c r="CP8" s="121">
        <f>SUM(AL8,+BN8)</f>
        <v>0</v>
      </c>
      <c r="CQ8" s="121">
        <f>SUM(AM8,+BO8)</f>
        <v>4246393</v>
      </c>
      <c r="CR8" s="121">
        <f>SUM(AN8,+BP8)</f>
        <v>954175</v>
      </c>
      <c r="CS8" s="121">
        <f>SUM(AO8,+BQ8)</f>
        <v>230372</v>
      </c>
      <c r="CT8" s="121">
        <f>SUM(AP8,+BR8)</f>
        <v>311401</v>
      </c>
      <c r="CU8" s="121">
        <f>SUM(AQ8,+BS8)</f>
        <v>375253</v>
      </c>
      <c r="CV8" s="121">
        <f>SUM(AR8,+BT8)</f>
        <v>37149</v>
      </c>
      <c r="CW8" s="121">
        <f>SUM(AS8,+BU8)</f>
        <v>1444418</v>
      </c>
      <c r="CX8" s="121">
        <f>SUM(AT8,+BV8)</f>
        <v>948286</v>
      </c>
      <c r="CY8" s="121">
        <f>SUM(AU8,+BW8)</f>
        <v>442875</v>
      </c>
      <c r="CZ8" s="121">
        <f>SUM(AV8,+BX8)</f>
        <v>53257</v>
      </c>
      <c r="DA8" s="121">
        <f>SUM(AW8,+BY8)</f>
        <v>0</v>
      </c>
      <c r="DB8" s="121">
        <f>SUM(AX8,+BZ8)</f>
        <v>1847800</v>
      </c>
      <c r="DC8" s="121">
        <f>SUM(AY8,+CA8)</f>
        <v>851813</v>
      </c>
      <c r="DD8" s="121">
        <f>SUM(AZ8,+CB8)</f>
        <v>859846</v>
      </c>
      <c r="DE8" s="121">
        <f>SUM(BA8,+CC8)</f>
        <v>94968</v>
      </c>
      <c r="DF8" s="121">
        <f>SUM(BB8,+CD8)</f>
        <v>41173</v>
      </c>
      <c r="DG8" s="121">
        <f>SUM(BC8,+CE8)</f>
        <v>0</v>
      </c>
      <c r="DH8" s="121">
        <f>SUM(BD8,+CF8)</f>
        <v>0</v>
      </c>
      <c r="DI8" s="121">
        <f>SUM(BE8,+CG8)</f>
        <v>108824</v>
      </c>
      <c r="DJ8" s="121">
        <f>SUM(BF8,+CH8)</f>
        <v>9397624</v>
      </c>
    </row>
    <row r="9" spans="1:114" s="136" customFormat="1" ht="13.5" customHeight="1" x14ac:dyDescent="0.15">
      <c r="A9" s="119" t="s">
        <v>12</v>
      </c>
      <c r="B9" s="120" t="s">
        <v>327</v>
      </c>
      <c r="C9" s="119" t="s">
        <v>328</v>
      </c>
      <c r="D9" s="121">
        <f>SUM(E9,+L9)</f>
        <v>3513786</v>
      </c>
      <c r="E9" s="121">
        <f>SUM(F9:I9,K9)</f>
        <v>713790</v>
      </c>
      <c r="F9" s="121">
        <v>24401</v>
      </c>
      <c r="G9" s="121">
        <v>0</v>
      </c>
      <c r="H9" s="121">
        <v>0</v>
      </c>
      <c r="I9" s="121">
        <v>474201</v>
      </c>
      <c r="J9" s="122" t="s">
        <v>421</v>
      </c>
      <c r="K9" s="121">
        <v>215188</v>
      </c>
      <c r="L9" s="121">
        <v>2799996</v>
      </c>
      <c r="M9" s="121">
        <f>SUM(N9,+U9)</f>
        <v>364517</v>
      </c>
      <c r="N9" s="121">
        <f>SUM(O9:R9,T9)</f>
        <v>19816</v>
      </c>
      <c r="O9" s="121">
        <v>0</v>
      </c>
      <c r="P9" s="121">
        <v>7724</v>
      </c>
      <c r="Q9" s="121">
        <v>0</v>
      </c>
      <c r="R9" s="121">
        <v>11821</v>
      </c>
      <c r="S9" s="122" t="s">
        <v>421</v>
      </c>
      <c r="T9" s="121">
        <v>271</v>
      </c>
      <c r="U9" s="121">
        <v>344701</v>
      </c>
      <c r="V9" s="121">
        <f>+SUM(D9,M9)</f>
        <v>3878303</v>
      </c>
      <c r="W9" s="121">
        <f>+SUM(E9,N9)</f>
        <v>733606</v>
      </c>
      <c r="X9" s="121">
        <f>+SUM(F9,O9)</f>
        <v>24401</v>
      </c>
      <c r="Y9" s="121">
        <f>+SUM(G9,P9)</f>
        <v>7724</v>
      </c>
      <c r="Z9" s="121">
        <f>+SUM(H9,Q9)</f>
        <v>0</v>
      </c>
      <c r="AA9" s="121">
        <f>+SUM(I9,R9)</f>
        <v>486022</v>
      </c>
      <c r="AB9" s="122" t="str">
        <f>IF(+SUM(J9,S9)=0,"-",+SUM(J9,S9))</f>
        <v>-</v>
      </c>
      <c r="AC9" s="121">
        <f>+SUM(K9,T9)</f>
        <v>215459</v>
      </c>
      <c r="AD9" s="121">
        <f>+SUM(L9,U9)</f>
        <v>3144697</v>
      </c>
      <c r="AE9" s="121">
        <f>SUM(AF9,+AK9)</f>
        <v>98800</v>
      </c>
      <c r="AF9" s="121">
        <f>SUM(AG9:AJ9)</f>
        <v>95137</v>
      </c>
      <c r="AG9" s="121">
        <v>0</v>
      </c>
      <c r="AH9" s="121">
        <v>95137</v>
      </c>
      <c r="AI9" s="121">
        <v>0</v>
      </c>
      <c r="AJ9" s="121">
        <v>0</v>
      </c>
      <c r="AK9" s="121">
        <v>3663</v>
      </c>
      <c r="AL9" s="121">
        <v>0</v>
      </c>
      <c r="AM9" s="121">
        <f>SUM(AN9,AS9,AW9,AX9,BD9)</f>
        <v>3143290</v>
      </c>
      <c r="AN9" s="121">
        <f>SUM(AO9:AR9)</f>
        <v>537741</v>
      </c>
      <c r="AO9" s="121">
        <v>334052</v>
      </c>
      <c r="AP9" s="121">
        <v>154804</v>
      </c>
      <c r="AQ9" s="121">
        <v>16295</v>
      </c>
      <c r="AR9" s="121">
        <v>32590</v>
      </c>
      <c r="AS9" s="121">
        <f>SUM(AT9:AV9)</f>
        <v>1098022</v>
      </c>
      <c r="AT9" s="121">
        <v>13945</v>
      </c>
      <c r="AU9" s="121">
        <v>970826</v>
      </c>
      <c r="AV9" s="121">
        <v>113251</v>
      </c>
      <c r="AW9" s="121">
        <v>0</v>
      </c>
      <c r="AX9" s="121">
        <f>SUM(AY9:BB9)</f>
        <v>1507527</v>
      </c>
      <c r="AY9" s="121">
        <v>1063756</v>
      </c>
      <c r="AZ9" s="121">
        <v>359324</v>
      </c>
      <c r="BA9" s="121">
        <v>27468</v>
      </c>
      <c r="BB9" s="121">
        <v>56979</v>
      </c>
      <c r="BC9" s="121">
        <v>22767</v>
      </c>
      <c r="BD9" s="121">
        <v>0</v>
      </c>
      <c r="BE9" s="121">
        <v>248929</v>
      </c>
      <c r="BF9" s="121">
        <f>SUM(AE9,+AM9,+BE9)</f>
        <v>3491019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311975</v>
      </c>
      <c r="BP9" s="121">
        <f>SUM(BQ9:BT9)</f>
        <v>48885</v>
      </c>
      <c r="BQ9" s="121">
        <v>32590</v>
      </c>
      <c r="BR9" s="121">
        <v>0</v>
      </c>
      <c r="BS9" s="121">
        <v>16295</v>
      </c>
      <c r="BT9" s="121">
        <v>0</v>
      </c>
      <c r="BU9" s="121">
        <f>SUM(BV9:BX9)</f>
        <v>185054</v>
      </c>
      <c r="BV9" s="121">
        <v>0</v>
      </c>
      <c r="BW9" s="121">
        <v>185054</v>
      </c>
      <c r="BX9" s="121">
        <v>0</v>
      </c>
      <c r="BY9" s="121">
        <v>0</v>
      </c>
      <c r="BZ9" s="121">
        <f>SUM(CA9:CD9)</f>
        <v>78036</v>
      </c>
      <c r="CA9" s="121">
        <v>28859</v>
      </c>
      <c r="CB9" s="121">
        <v>40330</v>
      </c>
      <c r="CC9" s="121">
        <v>0</v>
      </c>
      <c r="CD9" s="121">
        <v>8847</v>
      </c>
      <c r="CE9" s="121">
        <v>41857</v>
      </c>
      <c r="CF9" s="121">
        <v>0</v>
      </c>
      <c r="CG9" s="121">
        <v>10685</v>
      </c>
      <c r="CH9" s="121">
        <f>SUM(BG9,+BO9,+CG9)</f>
        <v>322660</v>
      </c>
      <c r="CI9" s="121">
        <f>SUM(AE9,+BG9)</f>
        <v>98800</v>
      </c>
      <c r="CJ9" s="121">
        <f>SUM(AF9,+BH9)</f>
        <v>95137</v>
      </c>
      <c r="CK9" s="121">
        <f>SUM(AG9,+BI9)</f>
        <v>0</v>
      </c>
      <c r="CL9" s="121">
        <f>SUM(AH9,+BJ9)</f>
        <v>95137</v>
      </c>
      <c r="CM9" s="121">
        <f>SUM(AI9,+BK9)</f>
        <v>0</v>
      </c>
      <c r="CN9" s="121">
        <f>SUM(AJ9,+BL9)</f>
        <v>0</v>
      </c>
      <c r="CO9" s="121">
        <f>SUM(AK9,+BM9)</f>
        <v>3663</v>
      </c>
      <c r="CP9" s="121">
        <f>SUM(AL9,+BN9)</f>
        <v>0</v>
      </c>
      <c r="CQ9" s="121">
        <f>SUM(AM9,+BO9)</f>
        <v>3455265</v>
      </c>
      <c r="CR9" s="121">
        <f>SUM(AN9,+BP9)</f>
        <v>586626</v>
      </c>
      <c r="CS9" s="121">
        <f>SUM(AO9,+BQ9)</f>
        <v>366642</v>
      </c>
      <c r="CT9" s="121">
        <f>SUM(AP9,+BR9)</f>
        <v>154804</v>
      </c>
      <c r="CU9" s="121">
        <f>SUM(AQ9,+BS9)</f>
        <v>32590</v>
      </c>
      <c r="CV9" s="121">
        <f>SUM(AR9,+BT9)</f>
        <v>32590</v>
      </c>
      <c r="CW9" s="121">
        <f>SUM(AS9,+BU9)</f>
        <v>1283076</v>
      </c>
      <c r="CX9" s="121">
        <f>SUM(AT9,+BV9)</f>
        <v>13945</v>
      </c>
      <c r="CY9" s="121">
        <f>SUM(AU9,+BW9)</f>
        <v>1155880</v>
      </c>
      <c r="CZ9" s="121">
        <f>SUM(AV9,+BX9)</f>
        <v>113251</v>
      </c>
      <c r="DA9" s="121">
        <f>SUM(AW9,+BY9)</f>
        <v>0</v>
      </c>
      <c r="DB9" s="121">
        <f>SUM(AX9,+BZ9)</f>
        <v>1585563</v>
      </c>
      <c r="DC9" s="121">
        <f>SUM(AY9,+CA9)</f>
        <v>1092615</v>
      </c>
      <c r="DD9" s="121">
        <f>SUM(AZ9,+CB9)</f>
        <v>399654</v>
      </c>
      <c r="DE9" s="121">
        <f>SUM(BA9,+CC9)</f>
        <v>27468</v>
      </c>
      <c r="DF9" s="121">
        <f>SUM(BB9,+CD9)</f>
        <v>65826</v>
      </c>
      <c r="DG9" s="121">
        <f>SUM(BC9,+CE9)</f>
        <v>64624</v>
      </c>
      <c r="DH9" s="121">
        <f>SUM(BD9,+CF9)</f>
        <v>0</v>
      </c>
      <c r="DI9" s="121">
        <f>SUM(BE9,+CG9)</f>
        <v>259614</v>
      </c>
      <c r="DJ9" s="121">
        <f>SUM(BF9,+CH9)</f>
        <v>3813679</v>
      </c>
    </row>
    <row r="10" spans="1:114" s="136" customFormat="1" ht="13.5" customHeight="1" x14ac:dyDescent="0.15">
      <c r="A10" s="119" t="s">
        <v>12</v>
      </c>
      <c r="B10" s="120" t="s">
        <v>331</v>
      </c>
      <c r="C10" s="119" t="s">
        <v>332</v>
      </c>
      <c r="D10" s="121">
        <f>SUM(E10,+L10)</f>
        <v>1647092</v>
      </c>
      <c r="E10" s="121">
        <f>SUM(F10:I10,K10)</f>
        <v>972474</v>
      </c>
      <c r="F10" s="121">
        <v>0</v>
      </c>
      <c r="G10" s="121">
        <v>0</v>
      </c>
      <c r="H10" s="121">
        <v>0</v>
      </c>
      <c r="I10" s="121">
        <v>336087</v>
      </c>
      <c r="J10" s="122" t="s">
        <v>421</v>
      </c>
      <c r="K10" s="121">
        <v>636387</v>
      </c>
      <c r="L10" s="121">
        <v>674618</v>
      </c>
      <c r="M10" s="121">
        <f>SUM(N10,+U10)</f>
        <v>397720</v>
      </c>
      <c r="N10" s="121">
        <f>SUM(O10:R10,T10)</f>
        <v>224656</v>
      </c>
      <c r="O10" s="121">
        <v>0</v>
      </c>
      <c r="P10" s="121">
        <v>0</v>
      </c>
      <c r="Q10" s="121">
        <v>0</v>
      </c>
      <c r="R10" s="121">
        <v>0</v>
      </c>
      <c r="S10" s="122" t="s">
        <v>421</v>
      </c>
      <c r="T10" s="121">
        <v>224656</v>
      </c>
      <c r="U10" s="121">
        <v>173064</v>
      </c>
      <c r="V10" s="121">
        <f>+SUM(D10,M10)</f>
        <v>2044812</v>
      </c>
      <c r="W10" s="121">
        <f>+SUM(E10,N10)</f>
        <v>1197130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336087</v>
      </c>
      <c r="AB10" s="122" t="str">
        <f>IF(+SUM(J10,S10)=0,"-",+SUM(J10,S10))</f>
        <v>-</v>
      </c>
      <c r="AC10" s="121">
        <f>+SUM(K10,T10)</f>
        <v>861043</v>
      </c>
      <c r="AD10" s="121">
        <f>+SUM(L10,U10)</f>
        <v>847682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1457183</v>
      </c>
      <c r="AN10" s="121">
        <f>SUM(AO10:AR10)</f>
        <v>170941</v>
      </c>
      <c r="AO10" s="121">
        <v>170941</v>
      </c>
      <c r="AP10" s="121">
        <v>0</v>
      </c>
      <c r="AQ10" s="121">
        <v>0</v>
      </c>
      <c r="AR10" s="121">
        <v>0</v>
      </c>
      <c r="AS10" s="121">
        <f>SUM(AT10:AV10)</f>
        <v>226254</v>
      </c>
      <c r="AT10" s="121">
        <v>6107</v>
      </c>
      <c r="AU10" s="121">
        <v>185853</v>
      </c>
      <c r="AV10" s="121">
        <v>34294</v>
      </c>
      <c r="AW10" s="121">
        <v>0</v>
      </c>
      <c r="AX10" s="121">
        <f>SUM(AY10:BB10)</f>
        <v>1059988</v>
      </c>
      <c r="AY10" s="121">
        <v>423955</v>
      </c>
      <c r="AZ10" s="121">
        <v>625246</v>
      </c>
      <c r="BA10" s="121">
        <v>10787</v>
      </c>
      <c r="BB10" s="121">
        <v>0</v>
      </c>
      <c r="BC10" s="121">
        <v>0</v>
      </c>
      <c r="BD10" s="121">
        <v>0</v>
      </c>
      <c r="BE10" s="121">
        <v>189909</v>
      </c>
      <c r="BF10" s="121">
        <f>SUM(AE10,+AM10,+BE10)</f>
        <v>1647092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397720</v>
      </c>
      <c r="BP10" s="121">
        <f>SUM(BQ10:BT10)</f>
        <v>32293</v>
      </c>
      <c r="BQ10" s="121">
        <v>32293</v>
      </c>
      <c r="BR10" s="121">
        <v>0</v>
      </c>
      <c r="BS10" s="121">
        <v>0</v>
      </c>
      <c r="BT10" s="121">
        <v>0</v>
      </c>
      <c r="BU10" s="121">
        <f>SUM(BV10:BX10)</f>
        <v>276418</v>
      </c>
      <c r="BV10" s="121">
        <v>12868</v>
      </c>
      <c r="BW10" s="121">
        <v>263550</v>
      </c>
      <c r="BX10" s="121">
        <v>0</v>
      </c>
      <c r="BY10" s="121">
        <v>0</v>
      </c>
      <c r="BZ10" s="121">
        <f>SUM(CA10:CD10)</f>
        <v>89009</v>
      </c>
      <c r="CA10" s="121">
        <v>19431</v>
      </c>
      <c r="CB10" s="121">
        <v>69578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397720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1854903</v>
      </c>
      <c r="CR10" s="121">
        <f>SUM(AN10,+BP10)</f>
        <v>203234</v>
      </c>
      <c r="CS10" s="121">
        <f>SUM(AO10,+BQ10)</f>
        <v>203234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502672</v>
      </c>
      <c r="CX10" s="121">
        <f>SUM(AT10,+BV10)</f>
        <v>18975</v>
      </c>
      <c r="CY10" s="121">
        <f>SUM(AU10,+BW10)</f>
        <v>449403</v>
      </c>
      <c r="CZ10" s="121">
        <f>SUM(AV10,+BX10)</f>
        <v>34294</v>
      </c>
      <c r="DA10" s="121">
        <f>SUM(AW10,+BY10)</f>
        <v>0</v>
      </c>
      <c r="DB10" s="121">
        <f>SUM(AX10,+BZ10)</f>
        <v>1148997</v>
      </c>
      <c r="DC10" s="121">
        <f>SUM(AY10,+CA10)</f>
        <v>443386</v>
      </c>
      <c r="DD10" s="121">
        <f>SUM(AZ10,+CB10)</f>
        <v>694824</v>
      </c>
      <c r="DE10" s="121">
        <f>SUM(BA10,+CC10)</f>
        <v>10787</v>
      </c>
      <c r="DF10" s="121">
        <f>SUM(BB10,+CD10)</f>
        <v>0</v>
      </c>
      <c r="DG10" s="121">
        <f>SUM(BC10,+CE10)</f>
        <v>0</v>
      </c>
      <c r="DH10" s="121">
        <f>SUM(BD10,+CF10)</f>
        <v>0</v>
      </c>
      <c r="DI10" s="121">
        <f>SUM(BE10,+CG10)</f>
        <v>189909</v>
      </c>
      <c r="DJ10" s="121">
        <f>SUM(BF10,+CH10)</f>
        <v>2044812</v>
      </c>
    </row>
    <row r="11" spans="1:114" s="136" customFormat="1" ht="13.5" customHeight="1" x14ac:dyDescent="0.15">
      <c r="A11" s="119" t="s">
        <v>12</v>
      </c>
      <c r="B11" s="120" t="s">
        <v>333</v>
      </c>
      <c r="C11" s="119" t="s">
        <v>334</v>
      </c>
      <c r="D11" s="121">
        <f>SUM(E11,+L11)</f>
        <v>2779224</v>
      </c>
      <c r="E11" s="121">
        <f>SUM(F11:I11,K11)</f>
        <v>1387823</v>
      </c>
      <c r="F11" s="121">
        <v>4196</v>
      </c>
      <c r="G11" s="121">
        <v>0</v>
      </c>
      <c r="H11" s="121">
        <v>945300</v>
      </c>
      <c r="I11" s="121">
        <v>299952</v>
      </c>
      <c r="J11" s="122" t="s">
        <v>421</v>
      </c>
      <c r="K11" s="121">
        <v>138375</v>
      </c>
      <c r="L11" s="121">
        <v>1391401</v>
      </c>
      <c r="M11" s="121">
        <f>SUM(N11,+U11)</f>
        <v>403172</v>
      </c>
      <c r="N11" s="121">
        <f>SUM(O11:R11,T11)</f>
        <v>17357</v>
      </c>
      <c r="O11" s="121">
        <v>0</v>
      </c>
      <c r="P11" s="121">
        <v>0</v>
      </c>
      <c r="Q11" s="121">
        <v>0</v>
      </c>
      <c r="R11" s="121">
        <v>0</v>
      </c>
      <c r="S11" s="122" t="s">
        <v>421</v>
      </c>
      <c r="T11" s="121">
        <v>17357</v>
      </c>
      <c r="U11" s="121">
        <v>385815</v>
      </c>
      <c r="V11" s="121">
        <f>+SUM(D11,M11)</f>
        <v>3182396</v>
      </c>
      <c r="W11" s="121">
        <f>+SUM(E11,N11)</f>
        <v>1405180</v>
      </c>
      <c r="X11" s="121">
        <f>+SUM(F11,O11)</f>
        <v>4196</v>
      </c>
      <c r="Y11" s="121">
        <f>+SUM(G11,P11)</f>
        <v>0</v>
      </c>
      <c r="Z11" s="121">
        <f>+SUM(H11,Q11)</f>
        <v>945300</v>
      </c>
      <c r="AA11" s="121">
        <f>+SUM(I11,R11)</f>
        <v>299952</v>
      </c>
      <c r="AB11" s="122" t="str">
        <f>IF(+SUM(J11,S11)=0,"-",+SUM(J11,S11))</f>
        <v>-</v>
      </c>
      <c r="AC11" s="121">
        <f>+SUM(K11,T11)</f>
        <v>155732</v>
      </c>
      <c r="AD11" s="121">
        <f>+SUM(L11,U11)</f>
        <v>1777216</v>
      </c>
      <c r="AE11" s="121">
        <f>SUM(AF11,+AK11)</f>
        <v>995373</v>
      </c>
      <c r="AF11" s="121">
        <f>SUM(AG11:AJ11)</f>
        <v>995130</v>
      </c>
      <c r="AG11" s="121">
        <v>0</v>
      </c>
      <c r="AH11" s="121">
        <v>0</v>
      </c>
      <c r="AI11" s="121">
        <v>995130</v>
      </c>
      <c r="AJ11" s="121">
        <v>0</v>
      </c>
      <c r="AK11" s="121">
        <v>243</v>
      </c>
      <c r="AL11" s="121">
        <v>0</v>
      </c>
      <c r="AM11" s="121">
        <f>SUM(AN11,AS11,AW11,AX11,BD11)</f>
        <v>1783851</v>
      </c>
      <c r="AN11" s="121">
        <f>SUM(AO11:AR11)</f>
        <v>140558</v>
      </c>
      <c r="AO11" s="121">
        <v>117495</v>
      </c>
      <c r="AP11" s="121">
        <v>23063</v>
      </c>
      <c r="AQ11" s="121">
        <v>0</v>
      </c>
      <c r="AR11" s="121">
        <v>0</v>
      </c>
      <c r="AS11" s="121">
        <f>SUM(AT11:AV11)</f>
        <v>328670</v>
      </c>
      <c r="AT11" s="121">
        <v>10235</v>
      </c>
      <c r="AU11" s="121">
        <v>292288</v>
      </c>
      <c r="AV11" s="121">
        <v>26147</v>
      </c>
      <c r="AW11" s="121">
        <v>6424</v>
      </c>
      <c r="AX11" s="121">
        <f>SUM(AY11:BB11)</f>
        <v>1308199</v>
      </c>
      <c r="AY11" s="121">
        <v>511551</v>
      </c>
      <c r="AZ11" s="121">
        <v>691121</v>
      </c>
      <c r="BA11" s="121">
        <v>49788</v>
      </c>
      <c r="BB11" s="121">
        <v>55739</v>
      </c>
      <c r="BC11" s="121">
        <v>0</v>
      </c>
      <c r="BD11" s="121">
        <v>0</v>
      </c>
      <c r="BE11" s="121">
        <v>0</v>
      </c>
      <c r="BF11" s="121">
        <f>SUM(AE11,+AM11,+BE11)</f>
        <v>2779224</v>
      </c>
      <c r="BG11" s="121">
        <f>SUM(BH11,+BM11)</f>
        <v>1837</v>
      </c>
      <c r="BH11" s="121">
        <f>SUM(BI11:BL11)</f>
        <v>1837</v>
      </c>
      <c r="BI11" s="121">
        <v>0</v>
      </c>
      <c r="BJ11" s="121">
        <v>1837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401335</v>
      </c>
      <c r="BP11" s="121">
        <f>SUM(BQ11:BT11)</f>
        <v>35169</v>
      </c>
      <c r="BQ11" s="121">
        <v>35169</v>
      </c>
      <c r="BR11" s="121">
        <v>0</v>
      </c>
      <c r="BS11" s="121">
        <v>0</v>
      </c>
      <c r="BT11" s="121">
        <v>0</v>
      </c>
      <c r="BU11" s="121">
        <f>SUM(BV11:BX11)</f>
        <v>280232</v>
      </c>
      <c r="BV11" s="121">
        <v>0</v>
      </c>
      <c r="BW11" s="121">
        <v>280232</v>
      </c>
      <c r="BX11" s="121">
        <v>0</v>
      </c>
      <c r="BY11" s="121">
        <v>0</v>
      </c>
      <c r="BZ11" s="121">
        <f>SUM(CA11:CD11)</f>
        <v>85934</v>
      </c>
      <c r="CA11" s="121">
        <v>0</v>
      </c>
      <c r="CB11" s="121">
        <v>79803</v>
      </c>
      <c r="CC11" s="121">
        <v>0</v>
      </c>
      <c r="CD11" s="121">
        <v>6131</v>
      </c>
      <c r="CE11" s="121">
        <v>0</v>
      </c>
      <c r="CF11" s="121">
        <v>0</v>
      </c>
      <c r="CG11" s="121">
        <v>0</v>
      </c>
      <c r="CH11" s="121">
        <f>SUM(BG11,+BO11,+CG11)</f>
        <v>403172</v>
      </c>
      <c r="CI11" s="121">
        <f>SUM(AE11,+BG11)</f>
        <v>997210</v>
      </c>
      <c r="CJ11" s="121">
        <f>SUM(AF11,+BH11)</f>
        <v>996967</v>
      </c>
      <c r="CK11" s="121">
        <f>SUM(AG11,+BI11)</f>
        <v>0</v>
      </c>
      <c r="CL11" s="121">
        <f>SUM(AH11,+BJ11)</f>
        <v>1837</v>
      </c>
      <c r="CM11" s="121">
        <f>SUM(AI11,+BK11)</f>
        <v>995130</v>
      </c>
      <c r="CN11" s="121">
        <f>SUM(AJ11,+BL11)</f>
        <v>0</v>
      </c>
      <c r="CO11" s="121">
        <f>SUM(AK11,+BM11)</f>
        <v>243</v>
      </c>
      <c r="CP11" s="121">
        <f>SUM(AL11,+BN11)</f>
        <v>0</v>
      </c>
      <c r="CQ11" s="121">
        <f>SUM(AM11,+BO11)</f>
        <v>2185186</v>
      </c>
      <c r="CR11" s="121">
        <f>SUM(AN11,+BP11)</f>
        <v>175727</v>
      </c>
      <c r="CS11" s="121">
        <f>SUM(AO11,+BQ11)</f>
        <v>152664</v>
      </c>
      <c r="CT11" s="121">
        <f>SUM(AP11,+BR11)</f>
        <v>23063</v>
      </c>
      <c r="CU11" s="121">
        <f>SUM(AQ11,+BS11)</f>
        <v>0</v>
      </c>
      <c r="CV11" s="121">
        <f>SUM(AR11,+BT11)</f>
        <v>0</v>
      </c>
      <c r="CW11" s="121">
        <f>SUM(AS11,+BU11)</f>
        <v>608902</v>
      </c>
      <c r="CX11" s="121">
        <f>SUM(AT11,+BV11)</f>
        <v>10235</v>
      </c>
      <c r="CY11" s="121">
        <f>SUM(AU11,+BW11)</f>
        <v>572520</v>
      </c>
      <c r="CZ11" s="121">
        <f>SUM(AV11,+BX11)</f>
        <v>26147</v>
      </c>
      <c r="DA11" s="121">
        <f>SUM(AW11,+BY11)</f>
        <v>6424</v>
      </c>
      <c r="DB11" s="121">
        <f>SUM(AX11,+BZ11)</f>
        <v>1394133</v>
      </c>
      <c r="DC11" s="121">
        <f>SUM(AY11,+CA11)</f>
        <v>511551</v>
      </c>
      <c r="DD11" s="121">
        <f>SUM(AZ11,+CB11)</f>
        <v>770924</v>
      </c>
      <c r="DE11" s="121">
        <f>SUM(BA11,+CC11)</f>
        <v>49788</v>
      </c>
      <c r="DF11" s="121">
        <f>SUM(BB11,+CD11)</f>
        <v>61870</v>
      </c>
      <c r="DG11" s="121">
        <f>SUM(BC11,+CE11)</f>
        <v>0</v>
      </c>
      <c r="DH11" s="121">
        <f>SUM(BD11,+CF11)</f>
        <v>0</v>
      </c>
      <c r="DI11" s="121">
        <f>SUM(BE11,+CG11)</f>
        <v>0</v>
      </c>
      <c r="DJ11" s="121">
        <f>SUM(BF11,+CH11)</f>
        <v>3182396</v>
      </c>
    </row>
    <row r="12" spans="1:114" s="136" customFormat="1" ht="13.5" customHeight="1" x14ac:dyDescent="0.15">
      <c r="A12" s="119" t="s">
        <v>12</v>
      </c>
      <c r="B12" s="120" t="s">
        <v>335</v>
      </c>
      <c r="C12" s="119" t="s">
        <v>336</v>
      </c>
      <c r="D12" s="121">
        <f>SUM(E12,+L12)</f>
        <v>2286042</v>
      </c>
      <c r="E12" s="121">
        <f>SUM(F12:I12,K12)</f>
        <v>719117</v>
      </c>
      <c r="F12" s="121">
        <v>2983</v>
      </c>
      <c r="G12" s="121">
        <v>0</v>
      </c>
      <c r="H12" s="121">
        <v>0</v>
      </c>
      <c r="I12" s="121">
        <v>715140</v>
      </c>
      <c r="J12" s="122" t="s">
        <v>421</v>
      </c>
      <c r="K12" s="121">
        <v>994</v>
      </c>
      <c r="L12" s="121">
        <v>1566925</v>
      </c>
      <c r="M12" s="121">
        <f>SUM(N12,+U12)</f>
        <v>375601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421</v>
      </c>
      <c r="T12" s="121">
        <v>0</v>
      </c>
      <c r="U12" s="121">
        <v>375601</v>
      </c>
      <c r="V12" s="121">
        <f>+SUM(D12,M12)</f>
        <v>2661643</v>
      </c>
      <c r="W12" s="121">
        <f>+SUM(E12,N12)</f>
        <v>719117</v>
      </c>
      <c r="X12" s="121">
        <f>+SUM(F12,O12)</f>
        <v>2983</v>
      </c>
      <c r="Y12" s="121">
        <f>+SUM(G12,P12)</f>
        <v>0</v>
      </c>
      <c r="Z12" s="121">
        <f>+SUM(H12,Q12)</f>
        <v>0</v>
      </c>
      <c r="AA12" s="121">
        <f>+SUM(I12,R12)</f>
        <v>715140</v>
      </c>
      <c r="AB12" s="122" t="str">
        <f>IF(+SUM(J12,S12)=0,"-",+SUM(J12,S12))</f>
        <v>-</v>
      </c>
      <c r="AC12" s="121">
        <f>+SUM(K12,T12)</f>
        <v>994</v>
      </c>
      <c r="AD12" s="121">
        <f>+SUM(L12,U12)</f>
        <v>1942526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1926280</v>
      </c>
      <c r="AN12" s="121">
        <f>SUM(AO12:AR12)</f>
        <v>180148</v>
      </c>
      <c r="AO12" s="121">
        <v>124709</v>
      </c>
      <c r="AP12" s="121">
        <v>23145</v>
      </c>
      <c r="AQ12" s="121">
        <v>32294</v>
      </c>
      <c r="AR12" s="121">
        <v>0</v>
      </c>
      <c r="AS12" s="121">
        <f>SUM(AT12:AV12)</f>
        <v>373315</v>
      </c>
      <c r="AT12" s="121">
        <v>3757</v>
      </c>
      <c r="AU12" s="121">
        <v>365046</v>
      </c>
      <c r="AV12" s="121">
        <v>4512</v>
      </c>
      <c r="AW12" s="121">
        <v>0</v>
      </c>
      <c r="AX12" s="121">
        <f>SUM(AY12:BB12)</f>
        <v>1372817</v>
      </c>
      <c r="AY12" s="121">
        <v>718301</v>
      </c>
      <c r="AZ12" s="121">
        <v>558083</v>
      </c>
      <c r="BA12" s="121">
        <v>96433</v>
      </c>
      <c r="BB12" s="121">
        <v>0</v>
      </c>
      <c r="BC12" s="121">
        <v>359762</v>
      </c>
      <c r="BD12" s="121">
        <v>0</v>
      </c>
      <c r="BE12" s="121">
        <v>0</v>
      </c>
      <c r="BF12" s="121">
        <f>SUM(AE12,+AM12,+BE12)</f>
        <v>1926280</v>
      </c>
      <c r="BG12" s="121">
        <f>SUM(BH12,+BM12)</f>
        <v>19228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19228</v>
      </c>
      <c r="BN12" s="121">
        <v>0</v>
      </c>
      <c r="BO12" s="121">
        <f>SUM(BP12,BU12,BY12,BZ12,CF12)</f>
        <v>356373</v>
      </c>
      <c r="BP12" s="121">
        <f>SUM(BQ12:BT12)</f>
        <v>13545</v>
      </c>
      <c r="BQ12" s="121">
        <v>13545</v>
      </c>
      <c r="BR12" s="121">
        <v>0</v>
      </c>
      <c r="BS12" s="121">
        <v>0</v>
      </c>
      <c r="BT12" s="121">
        <v>0</v>
      </c>
      <c r="BU12" s="121">
        <f>SUM(BV12:BX12)</f>
        <v>36482</v>
      </c>
      <c r="BV12" s="121">
        <v>0</v>
      </c>
      <c r="BW12" s="121">
        <v>36482</v>
      </c>
      <c r="BX12" s="121">
        <v>0</v>
      </c>
      <c r="BY12" s="121">
        <v>0</v>
      </c>
      <c r="BZ12" s="121">
        <f>SUM(CA12:CD12)</f>
        <v>305979</v>
      </c>
      <c r="CA12" s="121">
        <v>27189</v>
      </c>
      <c r="CB12" s="121">
        <v>269054</v>
      </c>
      <c r="CC12" s="121">
        <v>9736</v>
      </c>
      <c r="CD12" s="121">
        <v>0</v>
      </c>
      <c r="CE12" s="121">
        <v>0</v>
      </c>
      <c r="CF12" s="121">
        <v>367</v>
      </c>
      <c r="CG12" s="121">
        <v>0</v>
      </c>
      <c r="CH12" s="121">
        <f>SUM(BG12,+BO12,+CG12)</f>
        <v>375601</v>
      </c>
      <c r="CI12" s="121">
        <f>SUM(AE12,+BG12)</f>
        <v>19228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19228</v>
      </c>
      <c r="CP12" s="121">
        <f>SUM(AL12,+BN12)</f>
        <v>0</v>
      </c>
      <c r="CQ12" s="121">
        <f>SUM(AM12,+BO12)</f>
        <v>2282653</v>
      </c>
      <c r="CR12" s="121">
        <f>SUM(AN12,+BP12)</f>
        <v>193693</v>
      </c>
      <c r="CS12" s="121">
        <f>SUM(AO12,+BQ12)</f>
        <v>138254</v>
      </c>
      <c r="CT12" s="121">
        <f>SUM(AP12,+BR12)</f>
        <v>23145</v>
      </c>
      <c r="CU12" s="121">
        <f>SUM(AQ12,+BS12)</f>
        <v>32294</v>
      </c>
      <c r="CV12" s="121">
        <f>SUM(AR12,+BT12)</f>
        <v>0</v>
      </c>
      <c r="CW12" s="121">
        <f>SUM(AS12,+BU12)</f>
        <v>409797</v>
      </c>
      <c r="CX12" s="121">
        <f>SUM(AT12,+BV12)</f>
        <v>3757</v>
      </c>
      <c r="CY12" s="121">
        <f>SUM(AU12,+BW12)</f>
        <v>401528</v>
      </c>
      <c r="CZ12" s="121">
        <f>SUM(AV12,+BX12)</f>
        <v>4512</v>
      </c>
      <c r="DA12" s="121">
        <f>SUM(AW12,+BY12)</f>
        <v>0</v>
      </c>
      <c r="DB12" s="121">
        <f>SUM(AX12,+BZ12)</f>
        <v>1678796</v>
      </c>
      <c r="DC12" s="121">
        <f>SUM(AY12,+CA12)</f>
        <v>745490</v>
      </c>
      <c r="DD12" s="121">
        <f>SUM(AZ12,+CB12)</f>
        <v>827137</v>
      </c>
      <c r="DE12" s="121">
        <f>SUM(BA12,+CC12)</f>
        <v>106169</v>
      </c>
      <c r="DF12" s="121">
        <f>SUM(BB12,+CD12)</f>
        <v>0</v>
      </c>
      <c r="DG12" s="121">
        <f>SUM(BC12,+CE12)</f>
        <v>359762</v>
      </c>
      <c r="DH12" s="121">
        <f>SUM(BD12,+CF12)</f>
        <v>367</v>
      </c>
      <c r="DI12" s="121">
        <f>SUM(BE12,+CG12)</f>
        <v>0</v>
      </c>
      <c r="DJ12" s="121">
        <f>SUM(BF12,+CH12)</f>
        <v>2301881</v>
      </c>
    </row>
    <row r="13" spans="1:114" s="136" customFormat="1" ht="13.5" customHeight="1" x14ac:dyDescent="0.15">
      <c r="A13" s="119" t="s">
        <v>12</v>
      </c>
      <c r="B13" s="120" t="s">
        <v>339</v>
      </c>
      <c r="C13" s="119" t="s">
        <v>340</v>
      </c>
      <c r="D13" s="121">
        <f>SUM(E13,+L13)</f>
        <v>602080</v>
      </c>
      <c r="E13" s="121">
        <f>SUM(F13:I13,K13)</f>
        <v>26360</v>
      </c>
      <c r="F13" s="121">
        <v>0</v>
      </c>
      <c r="G13" s="121">
        <v>363</v>
      </c>
      <c r="H13" s="121">
        <v>0</v>
      </c>
      <c r="I13" s="121">
        <v>3032</v>
      </c>
      <c r="J13" s="122" t="s">
        <v>421</v>
      </c>
      <c r="K13" s="121">
        <v>22965</v>
      </c>
      <c r="L13" s="121">
        <v>575720</v>
      </c>
      <c r="M13" s="121">
        <f>SUM(N13,+U13)</f>
        <v>84525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421</v>
      </c>
      <c r="T13" s="121">
        <v>0</v>
      </c>
      <c r="U13" s="121">
        <v>84525</v>
      </c>
      <c r="V13" s="121">
        <f>+SUM(D13,M13)</f>
        <v>686605</v>
      </c>
      <c r="W13" s="121">
        <f>+SUM(E13,N13)</f>
        <v>26360</v>
      </c>
      <c r="X13" s="121">
        <f>+SUM(F13,O13)</f>
        <v>0</v>
      </c>
      <c r="Y13" s="121">
        <f>+SUM(G13,P13)</f>
        <v>363</v>
      </c>
      <c r="Z13" s="121">
        <f>+SUM(H13,Q13)</f>
        <v>0</v>
      </c>
      <c r="AA13" s="121">
        <f>+SUM(I13,R13)</f>
        <v>3032</v>
      </c>
      <c r="AB13" s="122" t="str">
        <f>IF(+SUM(J13,S13)=0,"-",+SUM(J13,S13))</f>
        <v>-</v>
      </c>
      <c r="AC13" s="121">
        <f>+SUM(K13,T13)</f>
        <v>22965</v>
      </c>
      <c r="AD13" s="121">
        <f>+SUM(L13,U13)</f>
        <v>660245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325426</v>
      </c>
      <c r="AN13" s="121">
        <f>SUM(AO13:AR13)</f>
        <v>65733</v>
      </c>
      <c r="AO13" s="121">
        <v>35879</v>
      </c>
      <c r="AP13" s="121">
        <v>0</v>
      </c>
      <c r="AQ13" s="121">
        <v>23918</v>
      </c>
      <c r="AR13" s="121">
        <v>5936</v>
      </c>
      <c r="AS13" s="121">
        <f>SUM(AT13:AV13)</f>
        <v>34539</v>
      </c>
      <c r="AT13" s="121">
        <v>12112</v>
      </c>
      <c r="AU13" s="121">
        <v>913</v>
      </c>
      <c r="AV13" s="121">
        <v>21514</v>
      </c>
      <c r="AW13" s="121">
        <v>0</v>
      </c>
      <c r="AX13" s="121">
        <f>SUM(AY13:BB13)</f>
        <v>224467</v>
      </c>
      <c r="AY13" s="121">
        <v>165910</v>
      </c>
      <c r="AZ13" s="121">
        <v>51611</v>
      </c>
      <c r="BA13" s="121">
        <v>6946</v>
      </c>
      <c r="BB13" s="121">
        <v>0</v>
      </c>
      <c r="BC13" s="121">
        <v>276654</v>
      </c>
      <c r="BD13" s="121">
        <v>687</v>
      </c>
      <c r="BE13" s="121">
        <v>0</v>
      </c>
      <c r="BF13" s="121">
        <f>SUM(AE13,+AM13,+BE13)</f>
        <v>325426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15533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2088</v>
      </c>
      <c r="BV13" s="121">
        <v>2088</v>
      </c>
      <c r="BW13" s="121">
        <v>0</v>
      </c>
      <c r="BX13" s="121">
        <v>0</v>
      </c>
      <c r="BY13" s="121">
        <v>0</v>
      </c>
      <c r="BZ13" s="121">
        <f>SUM(CA13:CD13)</f>
        <v>13445</v>
      </c>
      <c r="CA13" s="121">
        <v>0</v>
      </c>
      <c r="CB13" s="121">
        <v>13445</v>
      </c>
      <c r="CC13" s="121">
        <v>0</v>
      </c>
      <c r="CD13" s="121">
        <v>0</v>
      </c>
      <c r="CE13" s="121">
        <v>68992</v>
      </c>
      <c r="CF13" s="121">
        <v>0</v>
      </c>
      <c r="CG13" s="121">
        <v>0</v>
      </c>
      <c r="CH13" s="121">
        <f>SUM(BG13,+BO13,+CG13)</f>
        <v>15533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340959</v>
      </c>
      <c r="CR13" s="121">
        <f>SUM(AN13,+BP13)</f>
        <v>65733</v>
      </c>
      <c r="CS13" s="121">
        <f>SUM(AO13,+BQ13)</f>
        <v>35879</v>
      </c>
      <c r="CT13" s="121">
        <f>SUM(AP13,+BR13)</f>
        <v>0</v>
      </c>
      <c r="CU13" s="121">
        <f>SUM(AQ13,+BS13)</f>
        <v>23918</v>
      </c>
      <c r="CV13" s="121">
        <f>SUM(AR13,+BT13)</f>
        <v>5936</v>
      </c>
      <c r="CW13" s="121">
        <f>SUM(AS13,+BU13)</f>
        <v>36627</v>
      </c>
      <c r="CX13" s="121">
        <f>SUM(AT13,+BV13)</f>
        <v>14200</v>
      </c>
      <c r="CY13" s="121">
        <f>SUM(AU13,+BW13)</f>
        <v>913</v>
      </c>
      <c r="CZ13" s="121">
        <f>SUM(AV13,+BX13)</f>
        <v>21514</v>
      </c>
      <c r="DA13" s="121">
        <f>SUM(AW13,+BY13)</f>
        <v>0</v>
      </c>
      <c r="DB13" s="121">
        <f>SUM(AX13,+BZ13)</f>
        <v>237912</v>
      </c>
      <c r="DC13" s="121">
        <f>SUM(AY13,+CA13)</f>
        <v>165910</v>
      </c>
      <c r="DD13" s="121">
        <f>SUM(AZ13,+CB13)</f>
        <v>65056</v>
      </c>
      <c r="DE13" s="121">
        <f>SUM(BA13,+CC13)</f>
        <v>6946</v>
      </c>
      <c r="DF13" s="121">
        <f>SUM(BB13,+CD13)</f>
        <v>0</v>
      </c>
      <c r="DG13" s="121">
        <f>SUM(BC13,+CE13)</f>
        <v>345646</v>
      </c>
      <c r="DH13" s="121">
        <f>SUM(BD13,+CF13)</f>
        <v>687</v>
      </c>
      <c r="DI13" s="121">
        <f>SUM(BE13,+CG13)</f>
        <v>0</v>
      </c>
      <c r="DJ13" s="121">
        <f>SUM(BF13,+CH13)</f>
        <v>340959</v>
      </c>
    </row>
    <row r="14" spans="1:114" s="136" customFormat="1" ht="13.5" customHeight="1" x14ac:dyDescent="0.15">
      <c r="A14" s="119" t="s">
        <v>12</v>
      </c>
      <c r="B14" s="120" t="s">
        <v>345</v>
      </c>
      <c r="C14" s="119" t="s">
        <v>346</v>
      </c>
      <c r="D14" s="121">
        <f>SUM(E14,+L14)</f>
        <v>1217451</v>
      </c>
      <c r="E14" s="121">
        <f>SUM(F14:I14,K14)</f>
        <v>326510</v>
      </c>
      <c r="F14" s="121">
        <v>87386</v>
      </c>
      <c r="G14" s="121">
        <v>0</v>
      </c>
      <c r="H14" s="121">
        <v>213100</v>
      </c>
      <c r="I14" s="121">
        <v>0</v>
      </c>
      <c r="J14" s="122" t="s">
        <v>421</v>
      </c>
      <c r="K14" s="121">
        <v>26024</v>
      </c>
      <c r="L14" s="121">
        <v>890941</v>
      </c>
      <c r="M14" s="121">
        <f>SUM(N14,+U14)</f>
        <v>151139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421</v>
      </c>
      <c r="T14" s="121">
        <v>0</v>
      </c>
      <c r="U14" s="121">
        <v>151139</v>
      </c>
      <c r="V14" s="121">
        <f>+SUM(D14,M14)</f>
        <v>1368590</v>
      </c>
      <c r="W14" s="121">
        <f>+SUM(E14,N14)</f>
        <v>326510</v>
      </c>
      <c r="X14" s="121">
        <f>+SUM(F14,O14)</f>
        <v>87386</v>
      </c>
      <c r="Y14" s="121">
        <f>+SUM(G14,P14)</f>
        <v>0</v>
      </c>
      <c r="Z14" s="121">
        <f>+SUM(H14,Q14)</f>
        <v>213100</v>
      </c>
      <c r="AA14" s="121">
        <f>+SUM(I14,R14)</f>
        <v>0</v>
      </c>
      <c r="AB14" s="122" t="str">
        <f>IF(+SUM(J14,S14)=0,"-",+SUM(J14,S14))</f>
        <v>-</v>
      </c>
      <c r="AC14" s="121">
        <f>+SUM(K14,T14)</f>
        <v>26024</v>
      </c>
      <c r="AD14" s="121">
        <f>+SUM(L14,U14)</f>
        <v>1042080</v>
      </c>
      <c r="AE14" s="121">
        <f>SUM(AF14,+AK14)</f>
        <v>329981</v>
      </c>
      <c r="AF14" s="121">
        <f>SUM(AG14:AJ14)</f>
        <v>325382</v>
      </c>
      <c r="AG14" s="121">
        <v>0</v>
      </c>
      <c r="AH14" s="121">
        <v>324700</v>
      </c>
      <c r="AI14" s="121">
        <v>0</v>
      </c>
      <c r="AJ14" s="121">
        <v>682</v>
      </c>
      <c r="AK14" s="121">
        <v>4599</v>
      </c>
      <c r="AL14" s="121">
        <v>69949</v>
      </c>
      <c r="AM14" s="121">
        <f>SUM(AN14,AS14,AW14,AX14,BD14)</f>
        <v>374447</v>
      </c>
      <c r="AN14" s="121">
        <f>SUM(AO14:AR14)</f>
        <v>36174</v>
      </c>
      <c r="AO14" s="121">
        <v>36174</v>
      </c>
      <c r="AP14" s="121">
        <v>0</v>
      </c>
      <c r="AQ14" s="121">
        <v>0</v>
      </c>
      <c r="AR14" s="121">
        <v>0</v>
      </c>
      <c r="AS14" s="121">
        <f>SUM(AT14:AV14)</f>
        <v>3866</v>
      </c>
      <c r="AT14" s="121">
        <v>0</v>
      </c>
      <c r="AU14" s="121">
        <v>0</v>
      </c>
      <c r="AV14" s="121">
        <v>3866</v>
      </c>
      <c r="AW14" s="121">
        <v>0</v>
      </c>
      <c r="AX14" s="121">
        <f>SUM(AY14:BB14)</f>
        <v>334407</v>
      </c>
      <c r="AY14" s="121">
        <v>277906</v>
      </c>
      <c r="AZ14" s="121">
        <v>49977</v>
      </c>
      <c r="BA14" s="121">
        <v>6524</v>
      </c>
      <c r="BB14" s="121">
        <v>0</v>
      </c>
      <c r="BC14" s="121">
        <v>426417</v>
      </c>
      <c r="BD14" s="121">
        <v>0</v>
      </c>
      <c r="BE14" s="121">
        <v>16657</v>
      </c>
      <c r="BF14" s="121">
        <f>SUM(AE14,+AM14,+BE14)</f>
        <v>721085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2193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148946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329981</v>
      </c>
      <c r="CJ14" s="121">
        <f>SUM(AF14,+BH14)</f>
        <v>325382</v>
      </c>
      <c r="CK14" s="121">
        <f>SUM(AG14,+BI14)</f>
        <v>0</v>
      </c>
      <c r="CL14" s="121">
        <f>SUM(AH14,+BJ14)</f>
        <v>324700</v>
      </c>
      <c r="CM14" s="121">
        <f>SUM(AI14,+BK14)</f>
        <v>0</v>
      </c>
      <c r="CN14" s="121">
        <f>SUM(AJ14,+BL14)</f>
        <v>682</v>
      </c>
      <c r="CO14" s="121">
        <f>SUM(AK14,+BM14)</f>
        <v>4599</v>
      </c>
      <c r="CP14" s="121">
        <f>SUM(AL14,+BN14)</f>
        <v>72142</v>
      </c>
      <c r="CQ14" s="121">
        <f>SUM(AM14,+BO14)</f>
        <v>374447</v>
      </c>
      <c r="CR14" s="121">
        <f>SUM(AN14,+BP14)</f>
        <v>36174</v>
      </c>
      <c r="CS14" s="121">
        <f>SUM(AO14,+BQ14)</f>
        <v>36174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3866</v>
      </c>
      <c r="CX14" s="121">
        <f>SUM(AT14,+BV14)</f>
        <v>0</v>
      </c>
      <c r="CY14" s="121">
        <f>SUM(AU14,+BW14)</f>
        <v>0</v>
      </c>
      <c r="CZ14" s="121">
        <f>SUM(AV14,+BX14)</f>
        <v>3866</v>
      </c>
      <c r="DA14" s="121">
        <f>SUM(AW14,+BY14)</f>
        <v>0</v>
      </c>
      <c r="DB14" s="121">
        <f>SUM(AX14,+BZ14)</f>
        <v>334407</v>
      </c>
      <c r="DC14" s="121">
        <f>SUM(AY14,+CA14)</f>
        <v>277906</v>
      </c>
      <c r="DD14" s="121">
        <f>SUM(AZ14,+CB14)</f>
        <v>49977</v>
      </c>
      <c r="DE14" s="121">
        <f>SUM(BA14,+CC14)</f>
        <v>6524</v>
      </c>
      <c r="DF14" s="121">
        <f>SUM(BB14,+CD14)</f>
        <v>0</v>
      </c>
      <c r="DG14" s="121">
        <f>SUM(BC14,+CE14)</f>
        <v>575363</v>
      </c>
      <c r="DH14" s="121">
        <f>SUM(BD14,+CF14)</f>
        <v>0</v>
      </c>
      <c r="DI14" s="121">
        <f>SUM(BE14,+CG14)</f>
        <v>16657</v>
      </c>
      <c r="DJ14" s="121">
        <f>SUM(BF14,+CH14)</f>
        <v>721085</v>
      </c>
    </row>
    <row r="15" spans="1:114" s="136" customFormat="1" ht="13.5" customHeight="1" x14ac:dyDescent="0.15">
      <c r="A15" s="119" t="s">
        <v>12</v>
      </c>
      <c r="B15" s="120" t="s">
        <v>349</v>
      </c>
      <c r="C15" s="119" t="s">
        <v>350</v>
      </c>
      <c r="D15" s="121">
        <f>SUM(E15,+L15)</f>
        <v>737989</v>
      </c>
      <c r="E15" s="121">
        <f>SUM(F15:I15,K15)</f>
        <v>77243</v>
      </c>
      <c r="F15" s="121">
        <v>0</v>
      </c>
      <c r="G15" s="121">
        <v>597</v>
      </c>
      <c r="H15" s="121">
        <v>0</v>
      </c>
      <c r="I15" s="121">
        <v>0</v>
      </c>
      <c r="J15" s="122" t="s">
        <v>421</v>
      </c>
      <c r="K15" s="121">
        <v>76646</v>
      </c>
      <c r="L15" s="121">
        <v>660746</v>
      </c>
      <c r="M15" s="121">
        <f>SUM(N15,+U15)</f>
        <v>168016</v>
      </c>
      <c r="N15" s="121">
        <f>SUM(O15:R15,T15)</f>
        <v>18777</v>
      </c>
      <c r="O15" s="121">
        <v>0</v>
      </c>
      <c r="P15" s="121">
        <v>0</v>
      </c>
      <c r="Q15" s="121">
        <v>0</v>
      </c>
      <c r="R15" s="121">
        <v>17522</v>
      </c>
      <c r="S15" s="122" t="s">
        <v>421</v>
      </c>
      <c r="T15" s="121">
        <v>1255</v>
      </c>
      <c r="U15" s="121">
        <v>149239</v>
      </c>
      <c r="V15" s="121">
        <f>+SUM(D15,M15)</f>
        <v>906005</v>
      </c>
      <c r="W15" s="121">
        <f>+SUM(E15,N15)</f>
        <v>96020</v>
      </c>
      <c r="X15" s="121">
        <f>+SUM(F15,O15)</f>
        <v>0</v>
      </c>
      <c r="Y15" s="121">
        <f>+SUM(G15,P15)</f>
        <v>597</v>
      </c>
      <c r="Z15" s="121">
        <f>+SUM(H15,Q15)</f>
        <v>0</v>
      </c>
      <c r="AA15" s="121">
        <f>+SUM(I15,R15)</f>
        <v>17522</v>
      </c>
      <c r="AB15" s="122" t="str">
        <f>IF(+SUM(J15,S15)=0,"-",+SUM(J15,S15))</f>
        <v>-</v>
      </c>
      <c r="AC15" s="121">
        <f>+SUM(K15,T15)</f>
        <v>77901</v>
      </c>
      <c r="AD15" s="121">
        <f>+SUM(L15,U15)</f>
        <v>809985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381136</v>
      </c>
      <c r="AN15" s="121">
        <f>SUM(AO15:AR15)</f>
        <v>64856</v>
      </c>
      <c r="AO15" s="121">
        <v>29871</v>
      </c>
      <c r="AP15" s="121">
        <v>34985</v>
      </c>
      <c r="AQ15" s="121">
        <v>0</v>
      </c>
      <c r="AR15" s="121">
        <v>0</v>
      </c>
      <c r="AS15" s="121">
        <f>SUM(AT15:AV15)</f>
        <v>73956</v>
      </c>
      <c r="AT15" s="121">
        <v>73956</v>
      </c>
      <c r="AU15" s="121">
        <v>0</v>
      </c>
      <c r="AV15" s="121">
        <v>0</v>
      </c>
      <c r="AW15" s="121">
        <v>0</v>
      </c>
      <c r="AX15" s="121">
        <f>SUM(AY15:BB15)</f>
        <v>242324</v>
      </c>
      <c r="AY15" s="121">
        <v>241563</v>
      </c>
      <c r="AZ15" s="121">
        <v>0</v>
      </c>
      <c r="BA15" s="121">
        <v>0</v>
      </c>
      <c r="BB15" s="121">
        <v>761</v>
      </c>
      <c r="BC15" s="121">
        <v>331042</v>
      </c>
      <c r="BD15" s="121">
        <v>0</v>
      </c>
      <c r="BE15" s="121">
        <v>25811</v>
      </c>
      <c r="BF15" s="121">
        <f>SUM(AE15,+AM15,+BE15)</f>
        <v>406947</v>
      </c>
      <c r="BG15" s="121">
        <f>SUM(BH15,+BM15)</f>
        <v>6105</v>
      </c>
      <c r="BH15" s="121">
        <f>SUM(BI15:BL15)</f>
        <v>6105</v>
      </c>
      <c r="BI15" s="121">
        <v>0</v>
      </c>
      <c r="BJ15" s="121">
        <v>6105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28675</v>
      </c>
      <c r="BP15" s="121">
        <f>SUM(BQ15:BT15)</f>
        <v>8708</v>
      </c>
      <c r="BQ15" s="121">
        <v>8708</v>
      </c>
      <c r="BR15" s="121">
        <v>0</v>
      </c>
      <c r="BS15" s="121">
        <v>0</v>
      </c>
      <c r="BT15" s="121">
        <v>0</v>
      </c>
      <c r="BU15" s="121">
        <f>SUM(BV15:BX15)</f>
        <v>7775</v>
      </c>
      <c r="BV15" s="121">
        <v>0</v>
      </c>
      <c r="BW15" s="121">
        <v>7775</v>
      </c>
      <c r="BX15" s="121">
        <v>0</v>
      </c>
      <c r="BY15" s="121">
        <v>0</v>
      </c>
      <c r="BZ15" s="121">
        <f>SUM(CA15:CD15)</f>
        <v>12192</v>
      </c>
      <c r="CA15" s="121">
        <v>0</v>
      </c>
      <c r="CB15" s="121">
        <v>12192</v>
      </c>
      <c r="CC15" s="121">
        <v>0</v>
      </c>
      <c r="CD15" s="121">
        <v>0</v>
      </c>
      <c r="CE15" s="121">
        <v>104582</v>
      </c>
      <c r="CF15" s="121">
        <v>0</v>
      </c>
      <c r="CG15" s="121">
        <v>28654</v>
      </c>
      <c r="CH15" s="121">
        <f>SUM(BG15,+BO15,+CG15)</f>
        <v>63434</v>
      </c>
      <c r="CI15" s="121">
        <f>SUM(AE15,+BG15)</f>
        <v>6105</v>
      </c>
      <c r="CJ15" s="121">
        <f>SUM(AF15,+BH15)</f>
        <v>6105</v>
      </c>
      <c r="CK15" s="121">
        <f>SUM(AG15,+BI15)</f>
        <v>0</v>
      </c>
      <c r="CL15" s="121">
        <f>SUM(AH15,+BJ15)</f>
        <v>6105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409811</v>
      </c>
      <c r="CR15" s="121">
        <f>SUM(AN15,+BP15)</f>
        <v>73564</v>
      </c>
      <c r="CS15" s="121">
        <f>SUM(AO15,+BQ15)</f>
        <v>38579</v>
      </c>
      <c r="CT15" s="121">
        <f>SUM(AP15,+BR15)</f>
        <v>34985</v>
      </c>
      <c r="CU15" s="121">
        <f>SUM(AQ15,+BS15)</f>
        <v>0</v>
      </c>
      <c r="CV15" s="121">
        <f>SUM(AR15,+BT15)</f>
        <v>0</v>
      </c>
      <c r="CW15" s="121">
        <f>SUM(AS15,+BU15)</f>
        <v>81731</v>
      </c>
      <c r="CX15" s="121">
        <f>SUM(AT15,+BV15)</f>
        <v>73956</v>
      </c>
      <c r="CY15" s="121">
        <f>SUM(AU15,+BW15)</f>
        <v>7775</v>
      </c>
      <c r="CZ15" s="121">
        <f>SUM(AV15,+BX15)</f>
        <v>0</v>
      </c>
      <c r="DA15" s="121">
        <f>SUM(AW15,+BY15)</f>
        <v>0</v>
      </c>
      <c r="DB15" s="121">
        <f>SUM(AX15,+BZ15)</f>
        <v>254516</v>
      </c>
      <c r="DC15" s="121">
        <f>SUM(AY15,+CA15)</f>
        <v>241563</v>
      </c>
      <c r="DD15" s="121">
        <f>SUM(AZ15,+CB15)</f>
        <v>12192</v>
      </c>
      <c r="DE15" s="121">
        <f>SUM(BA15,+CC15)</f>
        <v>0</v>
      </c>
      <c r="DF15" s="121">
        <f>SUM(BB15,+CD15)</f>
        <v>761</v>
      </c>
      <c r="DG15" s="121">
        <f>SUM(BC15,+CE15)</f>
        <v>435624</v>
      </c>
      <c r="DH15" s="121">
        <f>SUM(BD15,+CF15)</f>
        <v>0</v>
      </c>
      <c r="DI15" s="121">
        <f>SUM(BE15,+CG15)</f>
        <v>54465</v>
      </c>
      <c r="DJ15" s="121">
        <f>SUM(BF15,+CH15)</f>
        <v>470381</v>
      </c>
    </row>
    <row r="16" spans="1:114" s="136" customFormat="1" ht="13.5" customHeight="1" x14ac:dyDescent="0.15">
      <c r="A16" s="119" t="s">
        <v>12</v>
      </c>
      <c r="B16" s="120" t="s">
        <v>353</v>
      </c>
      <c r="C16" s="119" t="s">
        <v>354</v>
      </c>
      <c r="D16" s="121">
        <f>SUM(E16,+L16)</f>
        <v>977741</v>
      </c>
      <c r="E16" s="121">
        <f>SUM(F16:I16,K16)</f>
        <v>287556</v>
      </c>
      <c r="F16" s="121">
        <v>0</v>
      </c>
      <c r="G16" s="121">
        <v>0</v>
      </c>
      <c r="H16" s="121">
        <v>136800</v>
      </c>
      <c r="I16" s="121">
        <v>130789</v>
      </c>
      <c r="J16" s="122" t="s">
        <v>421</v>
      </c>
      <c r="K16" s="121">
        <v>19967</v>
      </c>
      <c r="L16" s="121">
        <v>690185</v>
      </c>
      <c r="M16" s="121">
        <f>SUM(N16,+U16)</f>
        <v>157244</v>
      </c>
      <c r="N16" s="121">
        <f>SUM(O16:R16,T16)</f>
        <v>27</v>
      </c>
      <c r="O16" s="121">
        <v>0</v>
      </c>
      <c r="P16" s="121">
        <v>0</v>
      </c>
      <c r="Q16" s="121">
        <v>0</v>
      </c>
      <c r="R16" s="121">
        <v>27</v>
      </c>
      <c r="S16" s="122" t="s">
        <v>421</v>
      </c>
      <c r="T16" s="121">
        <v>0</v>
      </c>
      <c r="U16" s="121">
        <v>157217</v>
      </c>
      <c r="V16" s="121">
        <f>+SUM(D16,M16)</f>
        <v>1134985</v>
      </c>
      <c r="W16" s="121">
        <f>+SUM(E16,N16)</f>
        <v>287583</v>
      </c>
      <c r="X16" s="121">
        <f>+SUM(F16,O16)</f>
        <v>0</v>
      </c>
      <c r="Y16" s="121">
        <f>+SUM(G16,P16)</f>
        <v>0</v>
      </c>
      <c r="Z16" s="121">
        <f>+SUM(H16,Q16)</f>
        <v>136800</v>
      </c>
      <c r="AA16" s="121">
        <f>+SUM(I16,R16)</f>
        <v>130816</v>
      </c>
      <c r="AB16" s="122" t="str">
        <f>IF(+SUM(J16,S16)=0,"-",+SUM(J16,S16))</f>
        <v>-</v>
      </c>
      <c r="AC16" s="121">
        <f>+SUM(K16,T16)</f>
        <v>19967</v>
      </c>
      <c r="AD16" s="121">
        <f>+SUM(L16,U16)</f>
        <v>847402</v>
      </c>
      <c r="AE16" s="121">
        <f>SUM(AF16,+AK16)</f>
        <v>182402</v>
      </c>
      <c r="AF16" s="121">
        <f>SUM(AG16:AJ16)</f>
        <v>182402</v>
      </c>
      <c r="AG16" s="121">
        <v>0</v>
      </c>
      <c r="AH16" s="121">
        <v>182402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746575</v>
      </c>
      <c r="AN16" s="121">
        <f>SUM(AO16:AR16)</f>
        <v>109172</v>
      </c>
      <c r="AO16" s="121">
        <v>67975</v>
      </c>
      <c r="AP16" s="121">
        <v>37973</v>
      </c>
      <c r="AQ16" s="121">
        <v>3224</v>
      </c>
      <c r="AR16" s="121">
        <v>0</v>
      </c>
      <c r="AS16" s="121">
        <f>SUM(AT16:AV16)</f>
        <v>229250</v>
      </c>
      <c r="AT16" s="121">
        <v>8386</v>
      </c>
      <c r="AU16" s="121">
        <v>216309</v>
      </c>
      <c r="AV16" s="121">
        <v>4555</v>
      </c>
      <c r="AW16" s="121">
        <v>0</v>
      </c>
      <c r="AX16" s="121">
        <f>SUM(AY16:BB16)</f>
        <v>408153</v>
      </c>
      <c r="AY16" s="121">
        <v>114187</v>
      </c>
      <c r="AZ16" s="121">
        <v>268602</v>
      </c>
      <c r="BA16" s="121">
        <v>8959</v>
      </c>
      <c r="BB16" s="121">
        <v>16405</v>
      </c>
      <c r="BC16" s="121">
        <v>35920</v>
      </c>
      <c r="BD16" s="121">
        <v>0</v>
      </c>
      <c r="BE16" s="121">
        <v>12844</v>
      </c>
      <c r="BF16" s="121">
        <f>SUM(AE16,+AM16,+BE16)</f>
        <v>941821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157244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182402</v>
      </c>
      <c r="CJ16" s="121">
        <f>SUM(AF16,+BH16)</f>
        <v>182402</v>
      </c>
      <c r="CK16" s="121">
        <f>SUM(AG16,+BI16)</f>
        <v>0</v>
      </c>
      <c r="CL16" s="121">
        <f>SUM(AH16,+BJ16)</f>
        <v>182402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746575</v>
      </c>
      <c r="CR16" s="121">
        <f>SUM(AN16,+BP16)</f>
        <v>109172</v>
      </c>
      <c r="CS16" s="121">
        <f>SUM(AO16,+BQ16)</f>
        <v>67975</v>
      </c>
      <c r="CT16" s="121">
        <f>SUM(AP16,+BR16)</f>
        <v>37973</v>
      </c>
      <c r="CU16" s="121">
        <f>SUM(AQ16,+BS16)</f>
        <v>3224</v>
      </c>
      <c r="CV16" s="121">
        <f>SUM(AR16,+BT16)</f>
        <v>0</v>
      </c>
      <c r="CW16" s="121">
        <f>SUM(AS16,+BU16)</f>
        <v>229250</v>
      </c>
      <c r="CX16" s="121">
        <f>SUM(AT16,+BV16)</f>
        <v>8386</v>
      </c>
      <c r="CY16" s="121">
        <f>SUM(AU16,+BW16)</f>
        <v>216309</v>
      </c>
      <c r="CZ16" s="121">
        <f>SUM(AV16,+BX16)</f>
        <v>4555</v>
      </c>
      <c r="DA16" s="121">
        <f>SUM(AW16,+BY16)</f>
        <v>0</v>
      </c>
      <c r="DB16" s="121">
        <f>SUM(AX16,+BZ16)</f>
        <v>408153</v>
      </c>
      <c r="DC16" s="121">
        <f>SUM(AY16,+CA16)</f>
        <v>114187</v>
      </c>
      <c r="DD16" s="121">
        <f>SUM(AZ16,+CB16)</f>
        <v>268602</v>
      </c>
      <c r="DE16" s="121">
        <f>SUM(BA16,+CC16)</f>
        <v>8959</v>
      </c>
      <c r="DF16" s="121">
        <f>SUM(BB16,+CD16)</f>
        <v>16405</v>
      </c>
      <c r="DG16" s="121">
        <f>SUM(BC16,+CE16)</f>
        <v>193164</v>
      </c>
      <c r="DH16" s="121">
        <f>SUM(BD16,+CF16)</f>
        <v>0</v>
      </c>
      <c r="DI16" s="121">
        <f>SUM(BE16,+CG16)</f>
        <v>12844</v>
      </c>
      <c r="DJ16" s="121">
        <f>SUM(BF16,+CH16)</f>
        <v>941821</v>
      </c>
    </row>
    <row r="17" spans="1:114" s="136" customFormat="1" ht="13.5" customHeight="1" x14ac:dyDescent="0.15">
      <c r="A17" s="119" t="s">
        <v>12</v>
      </c>
      <c r="B17" s="120" t="s">
        <v>355</v>
      </c>
      <c r="C17" s="119" t="s">
        <v>356</v>
      </c>
      <c r="D17" s="121">
        <f>SUM(E17,+L17)</f>
        <v>1913853</v>
      </c>
      <c r="E17" s="121">
        <f>SUM(F17:I17,K17)</f>
        <v>194613</v>
      </c>
      <c r="F17" s="121">
        <v>628</v>
      </c>
      <c r="G17" s="121">
        <v>0</v>
      </c>
      <c r="H17" s="121">
        <v>0</v>
      </c>
      <c r="I17" s="121">
        <v>79114</v>
      </c>
      <c r="J17" s="122" t="s">
        <v>421</v>
      </c>
      <c r="K17" s="121">
        <v>114871</v>
      </c>
      <c r="L17" s="121">
        <v>1719240</v>
      </c>
      <c r="M17" s="121">
        <f>SUM(N17,+U17)</f>
        <v>123892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421</v>
      </c>
      <c r="T17" s="121">
        <v>0</v>
      </c>
      <c r="U17" s="121">
        <v>123892</v>
      </c>
      <c r="V17" s="121">
        <f>+SUM(D17,M17)</f>
        <v>2037745</v>
      </c>
      <c r="W17" s="121">
        <f>+SUM(E17,N17)</f>
        <v>194613</v>
      </c>
      <c r="X17" s="121">
        <f>+SUM(F17,O17)</f>
        <v>628</v>
      </c>
      <c r="Y17" s="121">
        <f>+SUM(G17,P17)</f>
        <v>0</v>
      </c>
      <c r="Z17" s="121">
        <f>+SUM(H17,Q17)</f>
        <v>0</v>
      </c>
      <c r="AA17" s="121">
        <f>+SUM(I17,R17)</f>
        <v>79114</v>
      </c>
      <c r="AB17" s="122" t="str">
        <f>IF(+SUM(J17,S17)=0,"-",+SUM(J17,S17))</f>
        <v>-</v>
      </c>
      <c r="AC17" s="121">
        <f>+SUM(K17,T17)</f>
        <v>114871</v>
      </c>
      <c r="AD17" s="121">
        <f>+SUM(L17,U17)</f>
        <v>1843132</v>
      </c>
      <c r="AE17" s="121">
        <f>SUM(AF17,+AK17)</f>
        <v>1343640</v>
      </c>
      <c r="AF17" s="121">
        <f>SUM(AG17:AJ17)</f>
        <v>1343640</v>
      </c>
      <c r="AG17" s="121">
        <v>0</v>
      </c>
      <c r="AH17" s="121">
        <v>1343640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570213</v>
      </c>
      <c r="AN17" s="121">
        <f>SUM(AO17:AR17)</f>
        <v>49377</v>
      </c>
      <c r="AO17" s="121">
        <v>24688</v>
      </c>
      <c r="AP17" s="121">
        <v>0</v>
      </c>
      <c r="AQ17" s="121">
        <v>24689</v>
      </c>
      <c r="AR17" s="121">
        <v>0</v>
      </c>
      <c r="AS17" s="121">
        <f>SUM(AT17:AV17)</f>
        <v>155275</v>
      </c>
      <c r="AT17" s="121">
        <v>4158</v>
      </c>
      <c r="AU17" s="121">
        <v>116304</v>
      </c>
      <c r="AV17" s="121">
        <v>34813</v>
      </c>
      <c r="AW17" s="121">
        <v>0</v>
      </c>
      <c r="AX17" s="121">
        <f>SUM(AY17:BB17)</f>
        <v>365561</v>
      </c>
      <c r="AY17" s="121">
        <v>113439</v>
      </c>
      <c r="AZ17" s="121">
        <v>221668</v>
      </c>
      <c r="BA17" s="121">
        <v>30454</v>
      </c>
      <c r="BB17" s="121">
        <v>0</v>
      </c>
      <c r="BC17" s="121">
        <v>0</v>
      </c>
      <c r="BD17" s="121">
        <v>0</v>
      </c>
      <c r="BE17" s="121">
        <v>0</v>
      </c>
      <c r="BF17" s="121">
        <f>SUM(AE17,+AM17,+BE17)</f>
        <v>1913853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123892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1343640</v>
      </c>
      <c r="CJ17" s="121">
        <f>SUM(AF17,+BH17)</f>
        <v>1343640</v>
      </c>
      <c r="CK17" s="121">
        <f>SUM(AG17,+BI17)</f>
        <v>0</v>
      </c>
      <c r="CL17" s="121">
        <f>SUM(AH17,+BJ17)</f>
        <v>1343640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570213</v>
      </c>
      <c r="CR17" s="121">
        <f>SUM(AN17,+BP17)</f>
        <v>49377</v>
      </c>
      <c r="CS17" s="121">
        <f>SUM(AO17,+BQ17)</f>
        <v>24688</v>
      </c>
      <c r="CT17" s="121">
        <f>SUM(AP17,+BR17)</f>
        <v>0</v>
      </c>
      <c r="CU17" s="121">
        <f>SUM(AQ17,+BS17)</f>
        <v>24689</v>
      </c>
      <c r="CV17" s="121">
        <f>SUM(AR17,+BT17)</f>
        <v>0</v>
      </c>
      <c r="CW17" s="121">
        <f>SUM(AS17,+BU17)</f>
        <v>155275</v>
      </c>
      <c r="CX17" s="121">
        <f>SUM(AT17,+BV17)</f>
        <v>4158</v>
      </c>
      <c r="CY17" s="121">
        <f>SUM(AU17,+BW17)</f>
        <v>116304</v>
      </c>
      <c r="CZ17" s="121">
        <f>SUM(AV17,+BX17)</f>
        <v>34813</v>
      </c>
      <c r="DA17" s="121">
        <f>SUM(AW17,+BY17)</f>
        <v>0</v>
      </c>
      <c r="DB17" s="121">
        <f>SUM(AX17,+BZ17)</f>
        <v>365561</v>
      </c>
      <c r="DC17" s="121">
        <f>SUM(AY17,+CA17)</f>
        <v>113439</v>
      </c>
      <c r="DD17" s="121">
        <f>SUM(AZ17,+CB17)</f>
        <v>221668</v>
      </c>
      <c r="DE17" s="121">
        <f>SUM(BA17,+CC17)</f>
        <v>30454</v>
      </c>
      <c r="DF17" s="121">
        <f>SUM(BB17,+CD17)</f>
        <v>0</v>
      </c>
      <c r="DG17" s="121">
        <f>SUM(BC17,+CE17)</f>
        <v>123892</v>
      </c>
      <c r="DH17" s="121">
        <f>SUM(BD17,+CF17)</f>
        <v>0</v>
      </c>
      <c r="DI17" s="121">
        <f>SUM(BE17,+CG17)</f>
        <v>0</v>
      </c>
      <c r="DJ17" s="121">
        <f>SUM(BF17,+CH17)</f>
        <v>1913853</v>
      </c>
    </row>
    <row r="18" spans="1:114" s="136" customFormat="1" ht="13.5" customHeight="1" x14ac:dyDescent="0.15">
      <c r="A18" s="119" t="s">
        <v>12</v>
      </c>
      <c r="B18" s="120" t="s">
        <v>359</v>
      </c>
      <c r="C18" s="119" t="s">
        <v>360</v>
      </c>
      <c r="D18" s="121">
        <f>SUM(E18,+L18)</f>
        <v>582432</v>
      </c>
      <c r="E18" s="121">
        <f>SUM(F18:I18,K18)</f>
        <v>74045</v>
      </c>
      <c r="F18" s="121">
        <v>0</v>
      </c>
      <c r="G18" s="121">
        <v>0</v>
      </c>
      <c r="H18" s="121">
        <v>0</v>
      </c>
      <c r="I18" s="121">
        <v>62025</v>
      </c>
      <c r="J18" s="122" t="s">
        <v>421</v>
      </c>
      <c r="K18" s="121">
        <v>12020</v>
      </c>
      <c r="L18" s="121">
        <v>508387</v>
      </c>
      <c r="M18" s="121">
        <f>SUM(N18,+U18)</f>
        <v>145301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421</v>
      </c>
      <c r="T18" s="121">
        <v>0</v>
      </c>
      <c r="U18" s="121">
        <v>145301</v>
      </c>
      <c r="V18" s="121">
        <f>+SUM(D18,M18)</f>
        <v>727733</v>
      </c>
      <c r="W18" s="121">
        <f>+SUM(E18,N18)</f>
        <v>74045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62025</v>
      </c>
      <c r="AB18" s="122" t="str">
        <f>IF(+SUM(J18,S18)=0,"-",+SUM(J18,S18))</f>
        <v>-</v>
      </c>
      <c r="AC18" s="121">
        <f>+SUM(K18,T18)</f>
        <v>12020</v>
      </c>
      <c r="AD18" s="121">
        <f>+SUM(L18,U18)</f>
        <v>653688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570458</v>
      </c>
      <c r="AN18" s="121">
        <f>SUM(AO18:AR18)</f>
        <v>72794</v>
      </c>
      <c r="AO18" s="121">
        <v>49784</v>
      </c>
      <c r="AP18" s="121">
        <v>0</v>
      </c>
      <c r="AQ18" s="121">
        <v>23010</v>
      </c>
      <c r="AR18" s="121">
        <v>0</v>
      </c>
      <c r="AS18" s="121">
        <f>SUM(AT18:AV18)</f>
        <v>115861</v>
      </c>
      <c r="AT18" s="121">
        <v>0</v>
      </c>
      <c r="AU18" s="121">
        <v>115631</v>
      </c>
      <c r="AV18" s="121">
        <v>230</v>
      </c>
      <c r="AW18" s="121">
        <v>0</v>
      </c>
      <c r="AX18" s="121">
        <f>SUM(AY18:BB18)</f>
        <v>379273</v>
      </c>
      <c r="AY18" s="121">
        <v>162981</v>
      </c>
      <c r="AZ18" s="121">
        <v>130659</v>
      </c>
      <c r="BA18" s="121">
        <v>50989</v>
      </c>
      <c r="BB18" s="121">
        <v>34644</v>
      </c>
      <c r="BC18" s="121">
        <v>0</v>
      </c>
      <c r="BD18" s="121">
        <v>2530</v>
      </c>
      <c r="BE18" s="121">
        <v>11974</v>
      </c>
      <c r="BF18" s="121">
        <f>SUM(AE18,+AM18,+BE18)</f>
        <v>582432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143554</v>
      </c>
      <c r="BP18" s="121">
        <f>SUM(BQ18:BT18)</f>
        <v>56817</v>
      </c>
      <c r="BQ18" s="121">
        <v>29715</v>
      </c>
      <c r="BR18" s="121">
        <v>0</v>
      </c>
      <c r="BS18" s="121">
        <v>27102</v>
      </c>
      <c r="BT18" s="121">
        <v>0</v>
      </c>
      <c r="BU18" s="121">
        <f>SUM(BV18:BX18)</f>
        <v>70087</v>
      </c>
      <c r="BV18" s="121">
        <v>0</v>
      </c>
      <c r="BW18" s="121">
        <v>70087</v>
      </c>
      <c r="BX18" s="121">
        <v>0</v>
      </c>
      <c r="BY18" s="121">
        <v>0</v>
      </c>
      <c r="BZ18" s="121">
        <f>SUM(CA18:CD18)</f>
        <v>14340</v>
      </c>
      <c r="CA18" s="121">
        <v>0</v>
      </c>
      <c r="CB18" s="121">
        <v>14340</v>
      </c>
      <c r="CC18" s="121">
        <v>0</v>
      </c>
      <c r="CD18" s="121">
        <v>0</v>
      </c>
      <c r="CE18" s="121">
        <v>0</v>
      </c>
      <c r="CF18" s="121">
        <v>2310</v>
      </c>
      <c r="CG18" s="121">
        <v>1747</v>
      </c>
      <c r="CH18" s="121">
        <f>SUM(BG18,+BO18,+CG18)</f>
        <v>145301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714012</v>
      </c>
      <c r="CR18" s="121">
        <f>SUM(AN18,+BP18)</f>
        <v>129611</v>
      </c>
      <c r="CS18" s="121">
        <f>SUM(AO18,+BQ18)</f>
        <v>79499</v>
      </c>
      <c r="CT18" s="121">
        <f>SUM(AP18,+BR18)</f>
        <v>0</v>
      </c>
      <c r="CU18" s="121">
        <f>SUM(AQ18,+BS18)</f>
        <v>50112</v>
      </c>
      <c r="CV18" s="121">
        <f>SUM(AR18,+BT18)</f>
        <v>0</v>
      </c>
      <c r="CW18" s="121">
        <f>SUM(AS18,+BU18)</f>
        <v>185948</v>
      </c>
      <c r="CX18" s="121">
        <f>SUM(AT18,+BV18)</f>
        <v>0</v>
      </c>
      <c r="CY18" s="121">
        <f>SUM(AU18,+BW18)</f>
        <v>185718</v>
      </c>
      <c r="CZ18" s="121">
        <f>SUM(AV18,+BX18)</f>
        <v>230</v>
      </c>
      <c r="DA18" s="121">
        <f>SUM(AW18,+BY18)</f>
        <v>0</v>
      </c>
      <c r="DB18" s="121">
        <f>SUM(AX18,+BZ18)</f>
        <v>393613</v>
      </c>
      <c r="DC18" s="121">
        <f>SUM(AY18,+CA18)</f>
        <v>162981</v>
      </c>
      <c r="DD18" s="121">
        <f>SUM(AZ18,+CB18)</f>
        <v>144999</v>
      </c>
      <c r="DE18" s="121">
        <f>SUM(BA18,+CC18)</f>
        <v>50989</v>
      </c>
      <c r="DF18" s="121">
        <f>SUM(BB18,+CD18)</f>
        <v>34644</v>
      </c>
      <c r="DG18" s="121">
        <f>SUM(BC18,+CE18)</f>
        <v>0</v>
      </c>
      <c r="DH18" s="121">
        <f>SUM(BD18,+CF18)</f>
        <v>4840</v>
      </c>
      <c r="DI18" s="121">
        <f>SUM(BE18,+CG18)</f>
        <v>13721</v>
      </c>
      <c r="DJ18" s="121">
        <f>SUM(BF18,+CH18)</f>
        <v>727733</v>
      </c>
    </row>
    <row r="19" spans="1:114" s="136" customFormat="1" ht="13.5" customHeight="1" x14ac:dyDescent="0.15">
      <c r="A19" s="119" t="s">
        <v>12</v>
      </c>
      <c r="B19" s="120" t="s">
        <v>361</v>
      </c>
      <c r="C19" s="119" t="s">
        <v>362</v>
      </c>
      <c r="D19" s="121">
        <f>SUM(E19,+L19)</f>
        <v>252085</v>
      </c>
      <c r="E19" s="121">
        <f>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2" t="s">
        <v>421</v>
      </c>
      <c r="K19" s="121">
        <v>0</v>
      </c>
      <c r="L19" s="121">
        <v>252085</v>
      </c>
      <c r="M19" s="121">
        <f>SUM(N19,+U19)</f>
        <v>295357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421</v>
      </c>
      <c r="T19" s="121">
        <v>0</v>
      </c>
      <c r="U19" s="121">
        <v>295357</v>
      </c>
      <c r="V19" s="121">
        <f>+SUM(D19,M19)</f>
        <v>547442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0</v>
      </c>
      <c r="AD19" s="121">
        <f>+SUM(L19,U19)</f>
        <v>547442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160892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160892</v>
      </c>
      <c r="AY19" s="121">
        <v>158857</v>
      </c>
      <c r="AZ19" s="121">
        <v>0</v>
      </c>
      <c r="BA19" s="121">
        <v>0</v>
      </c>
      <c r="BB19" s="121">
        <v>2035</v>
      </c>
      <c r="BC19" s="121">
        <v>0</v>
      </c>
      <c r="BD19" s="121">
        <v>0</v>
      </c>
      <c r="BE19" s="121">
        <v>91193</v>
      </c>
      <c r="BF19" s="121">
        <f>SUM(AE19,+AM19,+BE19)</f>
        <v>252085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278326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278326</v>
      </c>
      <c r="CA19" s="121">
        <v>53676</v>
      </c>
      <c r="CB19" s="121">
        <v>224650</v>
      </c>
      <c r="CC19" s="121">
        <v>0</v>
      </c>
      <c r="CD19" s="121">
        <v>0</v>
      </c>
      <c r="CE19" s="121">
        <v>0</v>
      </c>
      <c r="CF19" s="121">
        <v>0</v>
      </c>
      <c r="CG19" s="121">
        <v>17031</v>
      </c>
      <c r="CH19" s="121">
        <f>SUM(BG19,+BO19,+CG19)</f>
        <v>295357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439218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439218</v>
      </c>
      <c r="DC19" s="121">
        <f>SUM(AY19,+CA19)</f>
        <v>212533</v>
      </c>
      <c r="DD19" s="121">
        <f>SUM(AZ19,+CB19)</f>
        <v>224650</v>
      </c>
      <c r="DE19" s="121">
        <f>SUM(BA19,+CC19)</f>
        <v>0</v>
      </c>
      <c r="DF19" s="121">
        <f>SUM(BB19,+CD19)</f>
        <v>2035</v>
      </c>
      <c r="DG19" s="121">
        <f>SUM(BC19,+CE19)</f>
        <v>0</v>
      </c>
      <c r="DH19" s="121">
        <f>SUM(BD19,+CF19)</f>
        <v>0</v>
      </c>
      <c r="DI19" s="121">
        <f>SUM(BE19,+CG19)</f>
        <v>108224</v>
      </c>
      <c r="DJ19" s="121">
        <f>SUM(BF19,+CH19)</f>
        <v>547442</v>
      </c>
    </row>
    <row r="20" spans="1:114" s="136" customFormat="1" ht="13.5" customHeight="1" x14ac:dyDescent="0.15">
      <c r="A20" s="119" t="s">
        <v>12</v>
      </c>
      <c r="B20" s="120" t="s">
        <v>363</v>
      </c>
      <c r="C20" s="119" t="s">
        <v>364</v>
      </c>
      <c r="D20" s="121">
        <f>SUM(E20,+L20)</f>
        <v>88182</v>
      </c>
      <c r="E20" s="121">
        <f>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2" t="s">
        <v>421</v>
      </c>
      <c r="K20" s="121">
        <v>0</v>
      </c>
      <c r="L20" s="121">
        <v>88182</v>
      </c>
      <c r="M20" s="121">
        <f>SUM(N20,+U20)</f>
        <v>17936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421</v>
      </c>
      <c r="T20" s="121">
        <v>0</v>
      </c>
      <c r="U20" s="121">
        <v>17936</v>
      </c>
      <c r="V20" s="121">
        <f>+SUM(D20,M20)</f>
        <v>106118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106118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22058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22058</v>
      </c>
      <c r="AY20" s="121">
        <v>22058</v>
      </c>
      <c r="AZ20" s="121">
        <v>0</v>
      </c>
      <c r="BA20" s="121">
        <v>0</v>
      </c>
      <c r="BB20" s="121">
        <v>0</v>
      </c>
      <c r="BC20" s="121">
        <v>66124</v>
      </c>
      <c r="BD20" s="121">
        <v>0</v>
      </c>
      <c r="BE20" s="121">
        <v>0</v>
      </c>
      <c r="BF20" s="121">
        <f>SUM(AE20,+AM20,+BE20)</f>
        <v>22058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17936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22058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22058</v>
      </c>
      <c r="DC20" s="121">
        <f>SUM(AY20,+CA20)</f>
        <v>22058</v>
      </c>
      <c r="DD20" s="121">
        <f>SUM(AZ20,+CB20)</f>
        <v>0</v>
      </c>
      <c r="DE20" s="121">
        <f>SUM(BA20,+CC20)</f>
        <v>0</v>
      </c>
      <c r="DF20" s="121">
        <f>SUM(BB20,+CD20)</f>
        <v>0</v>
      </c>
      <c r="DG20" s="121">
        <f>SUM(BC20,+CE20)</f>
        <v>84060</v>
      </c>
      <c r="DH20" s="121">
        <f>SUM(BD20,+CF20)</f>
        <v>0</v>
      </c>
      <c r="DI20" s="121">
        <f>SUM(BE20,+CG20)</f>
        <v>0</v>
      </c>
      <c r="DJ20" s="121">
        <f>SUM(BF20,+CH20)</f>
        <v>22058</v>
      </c>
    </row>
    <row r="21" spans="1:114" s="136" customFormat="1" ht="13.5" customHeight="1" x14ac:dyDescent="0.15">
      <c r="A21" s="119" t="s">
        <v>12</v>
      </c>
      <c r="B21" s="120" t="s">
        <v>365</v>
      </c>
      <c r="C21" s="119" t="s">
        <v>366</v>
      </c>
      <c r="D21" s="121">
        <f>SUM(E21,+L21)</f>
        <v>136134</v>
      </c>
      <c r="E21" s="121">
        <f>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2" t="s">
        <v>421</v>
      </c>
      <c r="K21" s="121">
        <v>0</v>
      </c>
      <c r="L21" s="121">
        <v>136134</v>
      </c>
      <c r="M21" s="121">
        <f>SUM(N21,+U21)</f>
        <v>27056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421</v>
      </c>
      <c r="T21" s="121">
        <v>0</v>
      </c>
      <c r="U21" s="121">
        <v>27056</v>
      </c>
      <c r="V21" s="121">
        <f>+SUM(D21,M21)</f>
        <v>163190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0</v>
      </c>
      <c r="AD21" s="121">
        <f>+SUM(L21,U21)</f>
        <v>163190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42548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42548</v>
      </c>
      <c r="AY21" s="121">
        <v>42548</v>
      </c>
      <c r="AZ21" s="121">
        <v>0</v>
      </c>
      <c r="BA21" s="121">
        <v>0</v>
      </c>
      <c r="BB21" s="121">
        <v>0</v>
      </c>
      <c r="BC21" s="121">
        <v>93586</v>
      </c>
      <c r="BD21" s="121">
        <v>0</v>
      </c>
      <c r="BE21" s="121">
        <v>0</v>
      </c>
      <c r="BF21" s="121">
        <f>SUM(AE21,+AM21,+BE21)</f>
        <v>42548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27056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42548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42548</v>
      </c>
      <c r="DC21" s="121">
        <f>SUM(AY21,+CA21)</f>
        <v>42548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1">
        <f>SUM(BC21,+CE21)</f>
        <v>120642</v>
      </c>
      <c r="DH21" s="121">
        <f>SUM(BD21,+CF21)</f>
        <v>0</v>
      </c>
      <c r="DI21" s="121">
        <f>SUM(BE21,+CG21)</f>
        <v>0</v>
      </c>
      <c r="DJ21" s="121">
        <f>SUM(BF21,+CH21)</f>
        <v>42548</v>
      </c>
    </row>
    <row r="22" spans="1:114" s="136" customFormat="1" ht="13.5" customHeight="1" x14ac:dyDescent="0.15">
      <c r="A22" s="119" t="s">
        <v>12</v>
      </c>
      <c r="B22" s="120" t="s">
        <v>367</v>
      </c>
      <c r="C22" s="119" t="s">
        <v>368</v>
      </c>
      <c r="D22" s="121">
        <f>SUM(E22,+L22)</f>
        <v>36931</v>
      </c>
      <c r="E22" s="121">
        <f>SUM(F22:I22,K22)</f>
        <v>1418</v>
      </c>
      <c r="F22" s="121">
        <v>0</v>
      </c>
      <c r="G22" s="121">
        <v>0</v>
      </c>
      <c r="H22" s="121">
        <v>0</v>
      </c>
      <c r="I22" s="121">
        <v>0</v>
      </c>
      <c r="J22" s="122" t="s">
        <v>421</v>
      </c>
      <c r="K22" s="121">
        <v>1418</v>
      </c>
      <c r="L22" s="121">
        <v>35513</v>
      </c>
      <c r="M22" s="121">
        <f>SUM(N22,+U22)</f>
        <v>12712</v>
      </c>
      <c r="N22" s="121">
        <f>SUM(O22:R22,T22)</f>
        <v>103</v>
      </c>
      <c r="O22" s="121">
        <v>0</v>
      </c>
      <c r="P22" s="121">
        <v>0</v>
      </c>
      <c r="Q22" s="121">
        <v>0</v>
      </c>
      <c r="R22" s="121">
        <v>0</v>
      </c>
      <c r="S22" s="122" t="s">
        <v>421</v>
      </c>
      <c r="T22" s="121">
        <v>103</v>
      </c>
      <c r="U22" s="121">
        <v>12609</v>
      </c>
      <c r="V22" s="121">
        <f>+SUM(D22,M22)</f>
        <v>49643</v>
      </c>
      <c r="W22" s="121">
        <f>+SUM(E22,N22)</f>
        <v>1521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1521</v>
      </c>
      <c r="AD22" s="121">
        <f>+SUM(L22,U22)</f>
        <v>48122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36931</v>
      </c>
      <c r="AN22" s="121">
        <f>SUM(AO22:AR22)</f>
        <v>708</v>
      </c>
      <c r="AO22" s="121">
        <v>0</v>
      </c>
      <c r="AP22" s="121">
        <v>0</v>
      </c>
      <c r="AQ22" s="121">
        <v>708</v>
      </c>
      <c r="AR22" s="121">
        <v>0</v>
      </c>
      <c r="AS22" s="121">
        <f>SUM(AT22:AV22)</f>
        <v>21078</v>
      </c>
      <c r="AT22" s="121">
        <v>0</v>
      </c>
      <c r="AU22" s="121">
        <v>21078</v>
      </c>
      <c r="AV22" s="121">
        <v>0</v>
      </c>
      <c r="AW22" s="121">
        <v>0</v>
      </c>
      <c r="AX22" s="121">
        <f>SUM(AY22:BB22)</f>
        <v>15145</v>
      </c>
      <c r="AY22" s="121">
        <v>5865</v>
      </c>
      <c r="AZ22" s="121">
        <v>8685</v>
      </c>
      <c r="BA22" s="121">
        <v>595</v>
      </c>
      <c r="BB22" s="121">
        <v>0</v>
      </c>
      <c r="BC22" s="121">
        <v>0</v>
      </c>
      <c r="BD22" s="121">
        <v>0</v>
      </c>
      <c r="BE22" s="121">
        <v>0</v>
      </c>
      <c r="BF22" s="121">
        <f>SUM(AE22,+AM22,+BE22)</f>
        <v>36931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0</v>
      </c>
      <c r="CF22" s="121">
        <v>0</v>
      </c>
      <c r="CG22" s="121">
        <v>12712</v>
      </c>
      <c r="CH22" s="121">
        <f>SUM(BG22,+BO22,+CG22)</f>
        <v>12712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36931</v>
      </c>
      <c r="CR22" s="121">
        <f>SUM(AN22,+BP22)</f>
        <v>708</v>
      </c>
      <c r="CS22" s="121">
        <f>SUM(AO22,+BQ22)</f>
        <v>0</v>
      </c>
      <c r="CT22" s="121">
        <f>SUM(AP22,+BR22)</f>
        <v>0</v>
      </c>
      <c r="CU22" s="121">
        <f>SUM(AQ22,+BS22)</f>
        <v>708</v>
      </c>
      <c r="CV22" s="121">
        <f>SUM(AR22,+BT22)</f>
        <v>0</v>
      </c>
      <c r="CW22" s="121">
        <f>SUM(AS22,+BU22)</f>
        <v>21078</v>
      </c>
      <c r="CX22" s="121">
        <f>SUM(AT22,+BV22)</f>
        <v>0</v>
      </c>
      <c r="CY22" s="121">
        <f>SUM(AU22,+BW22)</f>
        <v>21078</v>
      </c>
      <c r="CZ22" s="121">
        <f>SUM(AV22,+BX22)</f>
        <v>0</v>
      </c>
      <c r="DA22" s="121">
        <f>SUM(AW22,+BY22)</f>
        <v>0</v>
      </c>
      <c r="DB22" s="121">
        <f>SUM(AX22,+BZ22)</f>
        <v>15145</v>
      </c>
      <c r="DC22" s="121">
        <f>SUM(AY22,+CA22)</f>
        <v>5865</v>
      </c>
      <c r="DD22" s="121">
        <f>SUM(AZ22,+CB22)</f>
        <v>8685</v>
      </c>
      <c r="DE22" s="121">
        <f>SUM(BA22,+CC22)</f>
        <v>595</v>
      </c>
      <c r="DF22" s="121">
        <f>SUM(BB22,+CD22)</f>
        <v>0</v>
      </c>
      <c r="DG22" s="121">
        <f>SUM(BC22,+CE22)</f>
        <v>0</v>
      </c>
      <c r="DH22" s="121">
        <f>SUM(BD22,+CF22)</f>
        <v>0</v>
      </c>
      <c r="DI22" s="121">
        <f>SUM(BE22,+CG22)</f>
        <v>12712</v>
      </c>
      <c r="DJ22" s="121">
        <f>SUM(BF22,+CH22)</f>
        <v>49643</v>
      </c>
    </row>
    <row r="23" spans="1:114" s="136" customFormat="1" ht="13.5" customHeight="1" x14ac:dyDescent="0.15">
      <c r="A23" s="119" t="s">
        <v>12</v>
      </c>
      <c r="B23" s="120" t="s">
        <v>369</v>
      </c>
      <c r="C23" s="119" t="s">
        <v>370</v>
      </c>
      <c r="D23" s="121">
        <f>SUM(E23,+L23)</f>
        <v>64711</v>
      </c>
      <c r="E23" s="121">
        <f>SUM(F23:I23,K23)</f>
        <v>3422</v>
      </c>
      <c r="F23" s="121">
        <v>0</v>
      </c>
      <c r="G23" s="121">
        <v>0</v>
      </c>
      <c r="H23" s="121">
        <v>0</v>
      </c>
      <c r="I23" s="121">
        <v>2702</v>
      </c>
      <c r="J23" s="122" t="s">
        <v>421</v>
      </c>
      <c r="K23" s="121">
        <v>720</v>
      </c>
      <c r="L23" s="121">
        <v>61289</v>
      </c>
      <c r="M23" s="121">
        <f>SUM(N23,+U23)</f>
        <v>12697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421</v>
      </c>
      <c r="T23" s="121">
        <v>0</v>
      </c>
      <c r="U23" s="121">
        <v>12697</v>
      </c>
      <c r="V23" s="121">
        <f>+SUM(D23,M23)</f>
        <v>77408</v>
      </c>
      <c r="W23" s="121">
        <f>+SUM(E23,N23)</f>
        <v>3422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2702</v>
      </c>
      <c r="AB23" s="122" t="str">
        <f>IF(+SUM(J23,S23)=0,"-",+SUM(J23,S23))</f>
        <v>-</v>
      </c>
      <c r="AC23" s="121">
        <f>+SUM(K23,T23)</f>
        <v>720</v>
      </c>
      <c r="AD23" s="121">
        <f>+SUM(L23,U23)</f>
        <v>73986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64711</v>
      </c>
      <c r="AN23" s="121">
        <f>SUM(AO23:AR23)</f>
        <v>12901</v>
      </c>
      <c r="AO23" s="121">
        <v>0</v>
      </c>
      <c r="AP23" s="121">
        <v>12901</v>
      </c>
      <c r="AQ23" s="121">
        <v>0</v>
      </c>
      <c r="AR23" s="121">
        <v>0</v>
      </c>
      <c r="AS23" s="121">
        <f>SUM(AT23:AV23)</f>
        <v>40500</v>
      </c>
      <c r="AT23" s="121">
        <v>4455</v>
      </c>
      <c r="AU23" s="121">
        <v>36045</v>
      </c>
      <c r="AV23" s="121">
        <v>0</v>
      </c>
      <c r="AW23" s="121">
        <v>0</v>
      </c>
      <c r="AX23" s="121">
        <f>SUM(AY23:BB23)</f>
        <v>11310</v>
      </c>
      <c r="AY23" s="121">
        <v>0</v>
      </c>
      <c r="AZ23" s="121">
        <v>7121</v>
      </c>
      <c r="BA23" s="121">
        <v>4189</v>
      </c>
      <c r="BB23" s="121">
        <v>0</v>
      </c>
      <c r="BC23" s="121">
        <v>0</v>
      </c>
      <c r="BD23" s="121">
        <v>0</v>
      </c>
      <c r="BE23" s="121">
        <v>0</v>
      </c>
      <c r="BF23" s="121">
        <f>SUM(AE23,+AM23,+BE23)</f>
        <v>64711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27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27</v>
      </c>
      <c r="BV23" s="121">
        <v>0</v>
      </c>
      <c r="BW23" s="121">
        <v>27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12670</v>
      </c>
      <c r="CF23" s="121">
        <v>0</v>
      </c>
      <c r="CG23" s="121">
        <v>0</v>
      </c>
      <c r="CH23" s="121">
        <f>SUM(BG23,+BO23,+CG23)</f>
        <v>27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64738</v>
      </c>
      <c r="CR23" s="121">
        <f>SUM(AN23,+BP23)</f>
        <v>12901</v>
      </c>
      <c r="CS23" s="121">
        <f>SUM(AO23,+BQ23)</f>
        <v>0</v>
      </c>
      <c r="CT23" s="121">
        <f>SUM(AP23,+BR23)</f>
        <v>12901</v>
      </c>
      <c r="CU23" s="121">
        <f>SUM(AQ23,+BS23)</f>
        <v>0</v>
      </c>
      <c r="CV23" s="121">
        <f>SUM(AR23,+BT23)</f>
        <v>0</v>
      </c>
      <c r="CW23" s="121">
        <f>SUM(AS23,+BU23)</f>
        <v>40527</v>
      </c>
      <c r="CX23" s="121">
        <f>SUM(AT23,+BV23)</f>
        <v>4455</v>
      </c>
      <c r="CY23" s="121">
        <f>SUM(AU23,+BW23)</f>
        <v>36072</v>
      </c>
      <c r="CZ23" s="121">
        <f>SUM(AV23,+BX23)</f>
        <v>0</v>
      </c>
      <c r="DA23" s="121">
        <f>SUM(AW23,+BY23)</f>
        <v>0</v>
      </c>
      <c r="DB23" s="121">
        <f>SUM(AX23,+BZ23)</f>
        <v>11310</v>
      </c>
      <c r="DC23" s="121">
        <f>SUM(AY23,+CA23)</f>
        <v>0</v>
      </c>
      <c r="DD23" s="121">
        <f>SUM(AZ23,+CB23)</f>
        <v>7121</v>
      </c>
      <c r="DE23" s="121">
        <f>SUM(BA23,+CC23)</f>
        <v>4189</v>
      </c>
      <c r="DF23" s="121">
        <f>SUM(BB23,+CD23)</f>
        <v>0</v>
      </c>
      <c r="DG23" s="121">
        <f>SUM(BC23,+CE23)</f>
        <v>12670</v>
      </c>
      <c r="DH23" s="121">
        <f>SUM(BD23,+CF23)</f>
        <v>0</v>
      </c>
      <c r="DI23" s="121">
        <f>SUM(BE23,+CG23)</f>
        <v>0</v>
      </c>
      <c r="DJ23" s="121">
        <f>SUM(BF23,+CH23)</f>
        <v>64738</v>
      </c>
    </row>
    <row r="24" spans="1:114" s="136" customFormat="1" ht="13.5" customHeight="1" x14ac:dyDescent="0.15">
      <c r="A24" s="119" t="s">
        <v>12</v>
      </c>
      <c r="B24" s="120" t="s">
        <v>371</v>
      </c>
      <c r="C24" s="119" t="s">
        <v>372</v>
      </c>
      <c r="D24" s="121">
        <f>SUM(E24,+L24)</f>
        <v>107003</v>
      </c>
      <c r="E24" s="121">
        <f>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2" t="s">
        <v>421</v>
      </c>
      <c r="K24" s="121">
        <v>0</v>
      </c>
      <c r="L24" s="121">
        <v>107003</v>
      </c>
      <c r="M24" s="121">
        <f>SUM(N24,+U24)</f>
        <v>59545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421</v>
      </c>
      <c r="T24" s="121">
        <v>0</v>
      </c>
      <c r="U24" s="121">
        <v>59545</v>
      </c>
      <c r="V24" s="121">
        <f>+SUM(D24,M24)</f>
        <v>166548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166548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21605</v>
      </c>
      <c r="AM24" s="121">
        <f>SUM(AN24,AS24,AW24,AX24,BD24)</f>
        <v>0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0</v>
      </c>
      <c r="AY24" s="121">
        <v>0</v>
      </c>
      <c r="AZ24" s="121">
        <v>0</v>
      </c>
      <c r="BA24" s="121">
        <v>0</v>
      </c>
      <c r="BB24" s="121">
        <v>0</v>
      </c>
      <c r="BC24" s="121">
        <v>85398</v>
      </c>
      <c r="BD24" s="121">
        <v>0</v>
      </c>
      <c r="BE24" s="121">
        <v>0</v>
      </c>
      <c r="BF24" s="121">
        <f>SUM(AE24,+AM24,+BE24)</f>
        <v>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1782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57763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23387</v>
      </c>
      <c r="CQ24" s="121">
        <f>SUM(AM24,+BO24)</f>
        <v>0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0</v>
      </c>
      <c r="DC24" s="121">
        <f>SUM(AY24,+CA24)</f>
        <v>0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143161</v>
      </c>
      <c r="DH24" s="121">
        <f>SUM(BD24,+CF24)</f>
        <v>0</v>
      </c>
      <c r="DI24" s="121">
        <f>SUM(BE24,+CG24)</f>
        <v>0</v>
      </c>
      <c r="DJ24" s="121">
        <f>SUM(BF24,+CH24)</f>
        <v>0</v>
      </c>
    </row>
    <row r="25" spans="1:114" s="136" customFormat="1" ht="13.5" customHeight="1" x14ac:dyDescent="0.15">
      <c r="A25" s="119" t="s">
        <v>12</v>
      </c>
      <c r="B25" s="120" t="s">
        <v>375</v>
      </c>
      <c r="C25" s="119" t="s">
        <v>376</v>
      </c>
      <c r="D25" s="121">
        <f>SUM(E25,+L25)</f>
        <v>41592</v>
      </c>
      <c r="E25" s="121">
        <f>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2" t="s">
        <v>421</v>
      </c>
      <c r="K25" s="121">
        <v>0</v>
      </c>
      <c r="L25" s="121">
        <v>41592</v>
      </c>
      <c r="M25" s="121">
        <f>SUM(N25,+U25)</f>
        <v>23145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421</v>
      </c>
      <c r="T25" s="121">
        <v>0</v>
      </c>
      <c r="U25" s="121">
        <v>23145</v>
      </c>
      <c r="V25" s="121">
        <f>+SUM(D25,M25)</f>
        <v>64737</v>
      </c>
      <c r="W25" s="121">
        <f>+SUM(E25,N25)</f>
        <v>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64737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8398</v>
      </c>
      <c r="AM25" s="121">
        <f>SUM(AN25,AS25,AW25,AX25,BD25)</f>
        <v>0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0</v>
      </c>
      <c r="AY25" s="121">
        <v>0</v>
      </c>
      <c r="AZ25" s="121">
        <v>0</v>
      </c>
      <c r="BA25" s="121">
        <v>0</v>
      </c>
      <c r="BB25" s="121">
        <v>0</v>
      </c>
      <c r="BC25" s="121">
        <v>33194</v>
      </c>
      <c r="BD25" s="121">
        <v>0</v>
      </c>
      <c r="BE25" s="121">
        <v>0</v>
      </c>
      <c r="BF25" s="121">
        <f>SUM(AE25,+AM25,+BE25)</f>
        <v>0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693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22452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9091</v>
      </c>
      <c r="CQ25" s="121">
        <f>SUM(AM25,+BO25)</f>
        <v>0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0</v>
      </c>
      <c r="DC25" s="121">
        <f>SUM(AY25,+CA25)</f>
        <v>0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55646</v>
      </c>
      <c r="DH25" s="121">
        <f>SUM(BD25,+CF25)</f>
        <v>0</v>
      </c>
      <c r="DI25" s="121">
        <f>SUM(BE25,+CG25)</f>
        <v>0</v>
      </c>
      <c r="DJ25" s="121">
        <f>SUM(BF25,+CH25)</f>
        <v>0</v>
      </c>
    </row>
    <row r="26" spans="1:114" s="136" customFormat="1" ht="13.5" customHeight="1" x14ac:dyDescent="0.15">
      <c r="A26" s="119" t="s">
        <v>12</v>
      </c>
      <c r="B26" s="120" t="s">
        <v>378</v>
      </c>
      <c r="C26" s="119" t="s">
        <v>379</v>
      </c>
      <c r="D26" s="121">
        <f>SUM(E26,+L26)</f>
        <v>140212</v>
      </c>
      <c r="E26" s="121">
        <f>SUM(F26:I26,K26)</f>
        <v>27326</v>
      </c>
      <c r="F26" s="121">
        <v>0</v>
      </c>
      <c r="G26" s="121">
        <v>100</v>
      </c>
      <c r="H26" s="121">
        <v>0</v>
      </c>
      <c r="I26" s="121">
        <v>25204</v>
      </c>
      <c r="J26" s="122" t="s">
        <v>421</v>
      </c>
      <c r="K26" s="121">
        <v>2022</v>
      </c>
      <c r="L26" s="121">
        <v>112886</v>
      </c>
      <c r="M26" s="121">
        <f>SUM(N26,+U26)</f>
        <v>16938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421</v>
      </c>
      <c r="T26" s="121">
        <v>0</v>
      </c>
      <c r="U26" s="121">
        <v>16938</v>
      </c>
      <c r="V26" s="121">
        <f>+SUM(D26,M26)</f>
        <v>157150</v>
      </c>
      <c r="W26" s="121">
        <f>+SUM(E26,N26)</f>
        <v>27326</v>
      </c>
      <c r="X26" s="121">
        <f>+SUM(F26,O26)</f>
        <v>0</v>
      </c>
      <c r="Y26" s="121">
        <f>+SUM(G26,P26)</f>
        <v>100</v>
      </c>
      <c r="Z26" s="121">
        <f>+SUM(H26,Q26)</f>
        <v>0</v>
      </c>
      <c r="AA26" s="121">
        <f>+SUM(I26,R26)</f>
        <v>25204</v>
      </c>
      <c r="AB26" s="122" t="str">
        <f>IF(+SUM(J26,S26)=0,"-",+SUM(J26,S26))</f>
        <v>-</v>
      </c>
      <c r="AC26" s="121">
        <f>+SUM(K26,T26)</f>
        <v>2022</v>
      </c>
      <c r="AD26" s="121">
        <f>+SUM(L26,U26)</f>
        <v>129824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140212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140212</v>
      </c>
      <c r="AY26" s="121">
        <v>25606</v>
      </c>
      <c r="AZ26" s="121">
        <v>96687</v>
      </c>
      <c r="BA26" s="121">
        <v>17919</v>
      </c>
      <c r="BB26" s="121">
        <v>0</v>
      </c>
      <c r="BC26" s="121">
        <v>0</v>
      </c>
      <c r="BD26" s="121">
        <v>0</v>
      </c>
      <c r="BE26" s="121">
        <v>0</v>
      </c>
      <c r="BF26" s="121">
        <f>SUM(AE26,+AM26,+BE26)</f>
        <v>140212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16938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140212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140212</v>
      </c>
      <c r="DC26" s="121">
        <f>SUM(AY26,+CA26)</f>
        <v>25606</v>
      </c>
      <c r="DD26" s="121">
        <f>SUM(AZ26,+CB26)</f>
        <v>96687</v>
      </c>
      <c r="DE26" s="121">
        <f>SUM(BA26,+CC26)</f>
        <v>17919</v>
      </c>
      <c r="DF26" s="121">
        <f>SUM(BB26,+CD26)</f>
        <v>0</v>
      </c>
      <c r="DG26" s="121">
        <f>SUM(BC26,+CE26)</f>
        <v>16938</v>
      </c>
      <c r="DH26" s="121">
        <f>SUM(BD26,+CF26)</f>
        <v>0</v>
      </c>
      <c r="DI26" s="121">
        <f>SUM(BE26,+CG26)</f>
        <v>0</v>
      </c>
      <c r="DJ26" s="121">
        <f>SUM(BF26,+CH26)</f>
        <v>140212</v>
      </c>
    </row>
    <row r="27" spans="1:114" s="136" customFormat="1" ht="13.5" customHeight="1" x14ac:dyDescent="0.15">
      <c r="A27" s="119" t="s">
        <v>12</v>
      </c>
      <c r="B27" s="120" t="s">
        <v>380</v>
      </c>
      <c r="C27" s="119" t="s">
        <v>381</v>
      </c>
      <c r="D27" s="121">
        <f>SUM(E27,+L27)</f>
        <v>177446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421</v>
      </c>
      <c r="K27" s="121">
        <v>0</v>
      </c>
      <c r="L27" s="121">
        <v>177446</v>
      </c>
      <c r="M27" s="121">
        <f>SUM(N27,+U27)</f>
        <v>33588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421</v>
      </c>
      <c r="T27" s="121">
        <v>0</v>
      </c>
      <c r="U27" s="121">
        <v>33588</v>
      </c>
      <c r="V27" s="121">
        <f>+SUM(D27,M27)</f>
        <v>211034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211034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993</v>
      </c>
      <c r="AM27" s="121">
        <f>SUM(AN27,AS27,AW27,AX27,BD27)</f>
        <v>0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176453</v>
      </c>
      <c r="BD27" s="121">
        <v>0</v>
      </c>
      <c r="BE27" s="121">
        <v>0</v>
      </c>
      <c r="BF27" s="121">
        <f>SUM(AE27,+AM27,+BE27)</f>
        <v>0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33588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993</v>
      </c>
      <c r="CQ27" s="121">
        <f>SUM(AM27,+BO27)</f>
        <v>0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0</v>
      </c>
      <c r="DC27" s="121">
        <f>SUM(AY27,+CA27)</f>
        <v>0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1">
        <f>SUM(BC27,+CE27)</f>
        <v>210041</v>
      </c>
      <c r="DH27" s="121">
        <f>SUM(BD27,+CF27)</f>
        <v>0</v>
      </c>
      <c r="DI27" s="121">
        <f>SUM(BE27,+CG27)</f>
        <v>0</v>
      </c>
      <c r="DJ27" s="121">
        <f>SUM(BF27,+CH27)</f>
        <v>0</v>
      </c>
    </row>
    <row r="28" spans="1:114" s="136" customFormat="1" ht="13.5" customHeight="1" x14ac:dyDescent="0.15">
      <c r="A28" s="119" t="s">
        <v>12</v>
      </c>
      <c r="B28" s="120" t="s">
        <v>386</v>
      </c>
      <c r="C28" s="119" t="s">
        <v>387</v>
      </c>
      <c r="D28" s="121">
        <f>SUM(E28,+L28)</f>
        <v>116031</v>
      </c>
      <c r="E28" s="121">
        <f>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2" t="s">
        <v>421</v>
      </c>
      <c r="K28" s="121">
        <v>0</v>
      </c>
      <c r="L28" s="121">
        <v>116031</v>
      </c>
      <c r="M28" s="121">
        <f>SUM(N28,+U28)</f>
        <v>29680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421</v>
      </c>
      <c r="T28" s="121">
        <v>0</v>
      </c>
      <c r="U28" s="121">
        <v>29680</v>
      </c>
      <c r="V28" s="121">
        <f>+SUM(D28,M28)</f>
        <v>145711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2" t="str">
        <f>IF(+SUM(J28,S28)=0,"-",+SUM(J28,S28))</f>
        <v>-</v>
      </c>
      <c r="AC28" s="121">
        <f>+SUM(K28,T28)</f>
        <v>0</v>
      </c>
      <c r="AD28" s="121">
        <f>+SUM(L28,U28)</f>
        <v>145711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4771</v>
      </c>
      <c r="AM28" s="121">
        <f>SUM(AN28,AS28,AW28,AX28,BD28)</f>
        <v>0</v>
      </c>
      <c r="AN28" s="121">
        <f>SUM(AO28:AR28)</f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0</v>
      </c>
      <c r="AY28" s="121">
        <v>0</v>
      </c>
      <c r="AZ28" s="121">
        <v>0</v>
      </c>
      <c r="BA28" s="121">
        <v>0</v>
      </c>
      <c r="BB28" s="121">
        <v>0</v>
      </c>
      <c r="BC28" s="121">
        <v>111260</v>
      </c>
      <c r="BD28" s="121">
        <v>0</v>
      </c>
      <c r="BE28" s="121">
        <v>0</v>
      </c>
      <c r="BF28" s="121">
        <f>SUM(AE28,+AM28,+BE28)</f>
        <v>0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29680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4771</v>
      </c>
      <c r="CQ28" s="121">
        <f>SUM(AM28,+BO28)</f>
        <v>0</v>
      </c>
      <c r="CR28" s="121">
        <f>SUM(AN28,+BP28)</f>
        <v>0</v>
      </c>
      <c r="CS28" s="121">
        <f>SUM(AO28,+BQ28)</f>
        <v>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0</v>
      </c>
      <c r="DC28" s="121">
        <f>SUM(AY28,+CA28)</f>
        <v>0</v>
      </c>
      <c r="DD28" s="121">
        <f>SUM(AZ28,+CB28)</f>
        <v>0</v>
      </c>
      <c r="DE28" s="121">
        <f>SUM(BA28,+CC28)</f>
        <v>0</v>
      </c>
      <c r="DF28" s="121">
        <f>SUM(BB28,+CD28)</f>
        <v>0</v>
      </c>
      <c r="DG28" s="121">
        <f>SUM(BC28,+CE28)</f>
        <v>140940</v>
      </c>
      <c r="DH28" s="121">
        <f>SUM(BD28,+CF28)</f>
        <v>0</v>
      </c>
      <c r="DI28" s="121">
        <f>SUM(BE28,+CG28)</f>
        <v>0</v>
      </c>
      <c r="DJ28" s="121">
        <f>SUM(BF28,+CH28)</f>
        <v>0</v>
      </c>
    </row>
    <row r="29" spans="1:114" s="136" customFormat="1" ht="13.5" customHeight="1" x14ac:dyDescent="0.15">
      <c r="A29" s="119" t="s">
        <v>12</v>
      </c>
      <c r="B29" s="120" t="s">
        <v>390</v>
      </c>
      <c r="C29" s="119" t="s">
        <v>391</v>
      </c>
      <c r="D29" s="121">
        <f>SUM(E29,+L29)</f>
        <v>181424</v>
      </c>
      <c r="E29" s="121">
        <f>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2" t="s">
        <v>421</v>
      </c>
      <c r="K29" s="121">
        <v>0</v>
      </c>
      <c r="L29" s="121">
        <v>181424</v>
      </c>
      <c r="M29" s="121">
        <f>SUM(N29,+U29)</f>
        <v>43422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421</v>
      </c>
      <c r="T29" s="121">
        <v>0</v>
      </c>
      <c r="U29" s="121">
        <v>43422</v>
      </c>
      <c r="V29" s="121">
        <f>+SUM(D29,M29)</f>
        <v>224846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224846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8346</v>
      </c>
      <c r="AM29" s="121">
        <f>SUM(AN29,AS29,AW29,AX29,BD29)</f>
        <v>0</v>
      </c>
      <c r="AN29" s="121">
        <f>SUM(AO29:AR29)</f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0</v>
      </c>
      <c r="AY29" s="121">
        <v>0</v>
      </c>
      <c r="AZ29" s="121">
        <v>0</v>
      </c>
      <c r="BA29" s="121">
        <v>0</v>
      </c>
      <c r="BB29" s="121">
        <v>0</v>
      </c>
      <c r="BC29" s="121">
        <v>173078</v>
      </c>
      <c r="BD29" s="121">
        <v>0</v>
      </c>
      <c r="BE29" s="121">
        <v>0</v>
      </c>
      <c r="BF29" s="121">
        <f>SUM(AE29,+AM29,+BE29)</f>
        <v>0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43422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8346</v>
      </c>
      <c r="CQ29" s="121">
        <f>SUM(AM29,+BO29)</f>
        <v>0</v>
      </c>
      <c r="CR29" s="121">
        <f>SUM(AN29,+BP29)</f>
        <v>0</v>
      </c>
      <c r="CS29" s="121">
        <f>SUM(AO29,+BQ29)</f>
        <v>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0</v>
      </c>
      <c r="DC29" s="121">
        <f>SUM(AY29,+CA29)</f>
        <v>0</v>
      </c>
      <c r="DD29" s="121">
        <f>SUM(AZ29,+CB29)</f>
        <v>0</v>
      </c>
      <c r="DE29" s="121">
        <f>SUM(BA29,+CC29)</f>
        <v>0</v>
      </c>
      <c r="DF29" s="121">
        <f>SUM(BB29,+CD29)</f>
        <v>0</v>
      </c>
      <c r="DG29" s="121">
        <f>SUM(BC29,+CE29)</f>
        <v>216500</v>
      </c>
      <c r="DH29" s="121">
        <f>SUM(BD29,+CF29)</f>
        <v>0</v>
      </c>
      <c r="DI29" s="121">
        <f>SUM(BE29,+CG29)</f>
        <v>0</v>
      </c>
      <c r="DJ29" s="121">
        <f>SUM(BF29,+CH29)</f>
        <v>0</v>
      </c>
    </row>
    <row r="30" spans="1:114" s="136" customFormat="1" ht="13.5" customHeight="1" x14ac:dyDescent="0.15">
      <c r="A30" s="119" t="s">
        <v>12</v>
      </c>
      <c r="B30" s="120" t="s">
        <v>392</v>
      </c>
      <c r="C30" s="119" t="s">
        <v>393</v>
      </c>
      <c r="D30" s="121">
        <f>SUM(E30,+L30)</f>
        <v>228706</v>
      </c>
      <c r="E30" s="121">
        <f>SUM(F30:I30,K30)</f>
        <v>18690</v>
      </c>
      <c r="F30" s="121">
        <v>0</v>
      </c>
      <c r="G30" s="121">
        <v>0</v>
      </c>
      <c r="H30" s="121">
        <v>0</v>
      </c>
      <c r="I30" s="121">
        <v>18690</v>
      </c>
      <c r="J30" s="122" t="s">
        <v>421</v>
      </c>
      <c r="K30" s="121">
        <v>0</v>
      </c>
      <c r="L30" s="121">
        <v>210016</v>
      </c>
      <c r="M30" s="121">
        <f>SUM(N30,+U30)</f>
        <v>22298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421</v>
      </c>
      <c r="T30" s="121">
        <v>0</v>
      </c>
      <c r="U30" s="121">
        <v>22298</v>
      </c>
      <c r="V30" s="121">
        <f>+SUM(D30,M30)</f>
        <v>251004</v>
      </c>
      <c r="W30" s="121">
        <f>+SUM(E30,N30)</f>
        <v>18690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18690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232314</v>
      </c>
      <c r="AE30" s="121">
        <f>SUM(AF30,+AK30)</f>
        <v>68652</v>
      </c>
      <c r="AF30" s="121">
        <f>SUM(AG30:AJ30)</f>
        <v>68652</v>
      </c>
      <c r="AG30" s="121">
        <v>0</v>
      </c>
      <c r="AH30" s="121">
        <v>68652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160054</v>
      </c>
      <c r="AN30" s="121">
        <f>SUM(AO30:AR30)</f>
        <v>54475</v>
      </c>
      <c r="AO30" s="121">
        <v>45677</v>
      </c>
      <c r="AP30" s="121">
        <v>0</v>
      </c>
      <c r="AQ30" s="121">
        <v>8798</v>
      </c>
      <c r="AR30" s="121">
        <v>0</v>
      </c>
      <c r="AS30" s="121">
        <f>SUM(AT30:AV30)</f>
        <v>44828</v>
      </c>
      <c r="AT30" s="121">
        <v>0</v>
      </c>
      <c r="AU30" s="121">
        <v>44828</v>
      </c>
      <c r="AV30" s="121">
        <v>0</v>
      </c>
      <c r="AW30" s="121">
        <v>0</v>
      </c>
      <c r="AX30" s="121">
        <f>SUM(AY30:BB30)</f>
        <v>60751</v>
      </c>
      <c r="AY30" s="121">
        <v>55564</v>
      </c>
      <c r="AZ30" s="121">
        <v>5187</v>
      </c>
      <c r="BA30" s="121">
        <v>0</v>
      </c>
      <c r="BB30" s="121">
        <v>0</v>
      </c>
      <c r="BC30" s="121">
        <v>0</v>
      </c>
      <c r="BD30" s="121">
        <v>0</v>
      </c>
      <c r="BE30" s="121">
        <v>0</v>
      </c>
      <c r="BF30" s="121">
        <f>SUM(AE30,+AM30,+BE30)</f>
        <v>228706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22298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68652</v>
      </c>
      <c r="CJ30" s="121">
        <f>SUM(AF30,+BH30)</f>
        <v>68652</v>
      </c>
      <c r="CK30" s="121">
        <f>SUM(AG30,+BI30)</f>
        <v>0</v>
      </c>
      <c r="CL30" s="121">
        <f>SUM(AH30,+BJ30)</f>
        <v>68652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0</v>
      </c>
      <c r="CQ30" s="121">
        <f>SUM(AM30,+BO30)</f>
        <v>160054</v>
      </c>
      <c r="CR30" s="121">
        <f>SUM(AN30,+BP30)</f>
        <v>54475</v>
      </c>
      <c r="CS30" s="121">
        <f>SUM(AO30,+BQ30)</f>
        <v>45677</v>
      </c>
      <c r="CT30" s="121">
        <f>SUM(AP30,+BR30)</f>
        <v>0</v>
      </c>
      <c r="CU30" s="121">
        <f>SUM(AQ30,+BS30)</f>
        <v>8798</v>
      </c>
      <c r="CV30" s="121">
        <f>SUM(AR30,+BT30)</f>
        <v>0</v>
      </c>
      <c r="CW30" s="121">
        <f>SUM(AS30,+BU30)</f>
        <v>44828</v>
      </c>
      <c r="CX30" s="121">
        <f>SUM(AT30,+BV30)</f>
        <v>0</v>
      </c>
      <c r="CY30" s="121">
        <f>SUM(AU30,+BW30)</f>
        <v>44828</v>
      </c>
      <c r="CZ30" s="121">
        <f>SUM(AV30,+BX30)</f>
        <v>0</v>
      </c>
      <c r="DA30" s="121">
        <f>SUM(AW30,+BY30)</f>
        <v>0</v>
      </c>
      <c r="DB30" s="121">
        <f>SUM(AX30,+BZ30)</f>
        <v>60751</v>
      </c>
      <c r="DC30" s="121">
        <f>SUM(AY30,+CA30)</f>
        <v>55564</v>
      </c>
      <c r="DD30" s="121">
        <f>SUM(AZ30,+CB30)</f>
        <v>5187</v>
      </c>
      <c r="DE30" s="121">
        <f>SUM(BA30,+CC30)</f>
        <v>0</v>
      </c>
      <c r="DF30" s="121">
        <f>SUM(BB30,+CD30)</f>
        <v>0</v>
      </c>
      <c r="DG30" s="121">
        <f>SUM(BC30,+CE30)</f>
        <v>22298</v>
      </c>
      <c r="DH30" s="121">
        <f>SUM(BD30,+CF30)</f>
        <v>0</v>
      </c>
      <c r="DI30" s="121">
        <f>SUM(BE30,+CG30)</f>
        <v>0</v>
      </c>
      <c r="DJ30" s="121">
        <f>SUM(BF30,+CH30)</f>
        <v>228706</v>
      </c>
    </row>
    <row r="31" spans="1:114" s="136" customFormat="1" ht="13.5" customHeight="1" x14ac:dyDescent="0.15">
      <c r="A31" s="119" t="s">
        <v>12</v>
      </c>
      <c r="B31" s="120" t="s">
        <v>394</v>
      </c>
      <c r="C31" s="119" t="s">
        <v>395</v>
      </c>
      <c r="D31" s="121">
        <f>SUM(E31,+L31)</f>
        <v>41530</v>
      </c>
      <c r="E31" s="121">
        <f>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2" t="s">
        <v>421</v>
      </c>
      <c r="K31" s="121">
        <v>0</v>
      </c>
      <c r="L31" s="121">
        <v>41530</v>
      </c>
      <c r="M31" s="121">
        <f>SUM(N31,+U31)</f>
        <v>13279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421</v>
      </c>
      <c r="T31" s="121">
        <v>0</v>
      </c>
      <c r="U31" s="121">
        <v>13279</v>
      </c>
      <c r="V31" s="121">
        <f>+SUM(D31,M31)</f>
        <v>54809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2" t="str">
        <f>IF(+SUM(J31,S31)=0,"-",+SUM(J31,S31))</f>
        <v>-</v>
      </c>
      <c r="AC31" s="121">
        <f>+SUM(K31,T31)</f>
        <v>0</v>
      </c>
      <c r="AD31" s="121">
        <f>+SUM(L31,U31)</f>
        <v>54809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0</v>
      </c>
      <c r="AN31" s="121">
        <f>SUM(AO31:AR31)</f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0</v>
      </c>
      <c r="AY31" s="121">
        <v>0</v>
      </c>
      <c r="AZ31" s="121">
        <v>0</v>
      </c>
      <c r="BA31" s="121">
        <v>0</v>
      </c>
      <c r="BB31" s="121">
        <v>0</v>
      </c>
      <c r="BC31" s="121">
        <v>41530</v>
      </c>
      <c r="BD31" s="121">
        <v>0</v>
      </c>
      <c r="BE31" s="121">
        <v>0</v>
      </c>
      <c r="BF31" s="121">
        <f>SUM(AE31,+AM31,+BE31)</f>
        <v>0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13279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0</v>
      </c>
      <c r="CR31" s="121">
        <f>SUM(AN31,+BP31)</f>
        <v>0</v>
      </c>
      <c r="CS31" s="121">
        <f>SUM(AO31,+BQ31)</f>
        <v>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0</v>
      </c>
      <c r="DC31" s="121">
        <f>SUM(AY31,+CA31)</f>
        <v>0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54809</v>
      </c>
      <c r="DH31" s="121">
        <f>SUM(BD31,+CF31)</f>
        <v>0</v>
      </c>
      <c r="DI31" s="121">
        <f>SUM(BE31,+CG31)</f>
        <v>0</v>
      </c>
      <c r="DJ31" s="121">
        <f>SUM(BF31,+CH31)</f>
        <v>0</v>
      </c>
    </row>
    <row r="32" spans="1:114" s="136" customFormat="1" ht="13.5" customHeight="1" x14ac:dyDescent="0.15">
      <c r="A32" s="119" t="s">
        <v>12</v>
      </c>
      <c r="B32" s="120" t="s">
        <v>396</v>
      </c>
      <c r="C32" s="119" t="s">
        <v>397</v>
      </c>
      <c r="D32" s="121">
        <f>SUM(E32,+L32)</f>
        <v>138432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421</v>
      </c>
      <c r="K32" s="121">
        <v>0</v>
      </c>
      <c r="L32" s="121">
        <v>138432</v>
      </c>
      <c r="M32" s="121">
        <f>SUM(N32,+U32)</f>
        <v>45650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421</v>
      </c>
      <c r="T32" s="121">
        <v>0</v>
      </c>
      <c r="U32" s="121">
        <v>45650</v>
      </c>
      <c r="V32" s="121">
        <f>+SUM(D32,M32)</f>
        <v>184082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184082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0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0</v>
      </c>
      <c r="AY32" s="121">
        <v>0</v>
      </c>
      <c r="AZ32" s="121">
        <v>0</v>
      </c>
      <c r="BA32" s="121">
        <v>0</v>
      </c>
      <c r="BB32" s="121">
        <v>0</v>
      </c>
      <c r="BC32" s="121">
        <v>138432</v>
      </c>
      <c r="BD32" s="121">
        <v>0</v>
      </c>
      <c r="BE32" s="121">
        <v>0</v>
      </c>
      <c r="BF32" s="121">
        <f>SUM(AE32,+AM32,+BE32)</f>
        <v>0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45650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0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0</v>
      </c>
      <c r="DC32" s="121">
        <f>SUM(AY32,+CA32)</f>
        <v>0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184082</v>
      </c>
      <c r="DH32" s="121">
        <f>SUM(BD32,+CF32)</f>
        <v>0</v>
      </c>
      <c r="DI32" s="121">
        <f>SUM(BE32,+CG32)</f>
        <v>0</v>
      </c>
      <c r="DJ32" s="121">
        <f>SUM(BF32,+CH32)</f>
        <v>0</v>
      </c>
    </row>
    <row r="33" spans="1:114" s="136" customFormat="1" ht="13.5" customHeight="1" x14ac:dyDescent="0.15">
      <c r="A33" s="119" t="s">
        <v>12</v>
      </c>
      <c r="B33" s="120" t="s">
        <v>398</v>
      </c>
      <c r="C33" s="119" t="s">
        <v>399</v>
      </c>
      <c r="D33" s="121">
        <f>SUM(E33,+L33)</f>
        <v>109800</v>
      </c>
      <c r="E33" s="121">
        <f>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2" t="s">
        <v>421</v>
      </c>
      <c r="K33" s="121">
        <v>0</v>
      </c>
      <c r="L33" s="121">
        <v>109800</v>
      </c>
      <c r="M33" s="121">
        <f>SUM(N33,+U33)</f>
        <v>0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421</v>
      </c>
      <c r="T33" s="121">
        <v>0</v>
      </c>
      <c r="U33" s="121">
        <v>0</v>
      </c>
      <c r="V33" s="121">
        <f>+SUM(D33,M33)</f>
        <v>109800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109800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0</v>
      </c>
      <c r="AN33" s="121">
        <f>SUM(AO33:AR33)</f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0</v>
      </c>
      <c r="AY33" s="121">
        <v>0</v>
      </c>
      <c r="AZ33" s="121">
        <v>0</v>
      </c>
      <c r="BA33" s="121">
        <v>0</v>
      </c>
      <c r="BB33" s="121">
        <v>0</v>
      </c>
      <c r="BC33" s="121">
        <v>109800</v>
      </c>
      <c r="BD33" s="121">
        <v>0</v>
      </c>
      <c r="BE33" s="121">
        <v>0</v>
      </c>
      <c r="BF33" s="121">
        <f>SUM(AE33,+AM33,+BE33)</f>
        <v>0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0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0</v>
      </c>
      <c r="CR33" s="121">
        <f>SUM(AN33,+BP33)</f>
        <v>0</v>
      </c>
      <c r="CS33" s="121">
        <f>SUM(AO33,+BQ33)</f>
        <v>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0</v>
      </c>
      <c r="DC33" s="121">
        <f>SUM(AY33,+CA33)</f>
        <v>0</v>
      </c>
      <c r="DD33" s="121">
        <f>SUM(AZ33,+CB33)</f>
        <v>0</v>
      </c>
      <c r="DE33" s="121">
        <f>SUM(BA33,+CC33)</f>
        <v>0</v>
      </c>
      <c r="DF33" s="121">
        <f>SUM(BB33,+CD33)</f>
        <v>0</v>
      </c>
      <c r="DG33" s="121">
        <f>SUM(BC33,+CE33)</f>
        <v>109800</v>
      </c>
      <c r="DH33" s="121">
        <f>SUM(BD33,+CF33)</f>
        <v>0</v>
      </c>
      <c r="DI33" s="121">
        <f>SUM(BE33,+CG33)</f>
        <v>0</v>
      </c>
      <c r="DJ33" s="121">
        <f>SUM(BF33,+CH33)</f>
        <v>0</v>
      </c>
    </row>
    <row r="34" spans="1:114" s="136" customFormat="1" ht="13.5" customHeight="1" x14ac:dyDescent="0.15">
      <c r="A34" s="119" t="s">
        <v>12</v>
      </c>
      <c r="B34" s="120" t="s">
        <v>400</v>
      </c>
      <c r="C34" s="119" t="s">
        <v>401</v>
      </c>
      <c r="D34" s="121">
        <f>SUM(E34,+L34)</f>
        <v>27579</v>
      </c>
      <c r="E34" s="121">
        <f>SUM(F34:I34,K34)</f>
        <v>2732</v>
      </c>
      <c r="F34" s="121">
        <v>0</v>
      </c>
      <c r="G34" s="121">
        <v>0</v>
      </c>
      <c r="H34" s="121">
        <v>0</v>
      </c>
      <c r="I34" s="121">
        <v>2732</v>
      </c>
      <c r="J34" s="122" t="s">
        <v>421</v>
      </c>
      <c r="K34" s="121">
        <v>0</v>
      </c>
      <c r="L34" s="121">
        <v>24847</v>
      </c>
      <c r="M34" s="121">
        <f>SUM(N34,+U34)</f>
        <v>6576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421</v>
      </c>
      <c r="T34" s="121">
        <v>0</v>
      </c>
      <c r="U34" s="121">
        <v>6576</v>
      </c>
      <c r="V34" s="121">
        <f>+SUM(D34,M34)</f>
        <v>34155</v>
      </c>
      <c r="W34" s="121">
        <f>+SUM(E34,N34)</f>
        <v>2732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2732</v>
      </c>
      <c r="AB34" s="122" t="str">
        <f>IF(+SUM(J34,S34)=0,"-",+SUM(J34,S34))</f>
        <v>-</v>
      </c>
      <c r="AC34" s="121">
        <f>+SUM(K34,T34)</f>
        <v>0</v>
      </c>
      <c r="AD34" s="121">
        <f>+SUM(L34,U34)</f>
        <v>31423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f>SUM(AN34,AS34,AW34,AX34,BD34)</f>
        <v>14387</v>
      </c>
      <c r="AN34" s="121">
        <f>SUM(AO34:AR34)</f>
        <v>0</v>
      </c>
      <c r="AO34" s="121">
        <v>0</v>
      </c>
      <c r="AP34" s="121">
        <v>0</v>
      </c>
      <c r="AQ34" s="121">
        <v>0</v>
      </c>
      <c r="AR34" s="121">
        <v>0</v>
      </c>
      <c r="AS34" s="121">
        <f>SUM(AT34:AV34)</f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f>SUM(AY34:BB34)</f>
        <v>14387</v>
      </c>
      <c r="AY34" s="121">
        <v>14325</v>
      </c>
      <c r="AZ34" s="121">
        <v>0</v>
      </c>
      <c r="BA34" s="121">
        <v>7</v>
      </c>
      <c r="BB34" s="121">
        <v>55</v>
      </c>
      <c r="BC34" s="121">
        <v>13192</v>
      </c>
      <c r="BD34" s="121">
        <v>0</v>
      </c>
      <c r="BE34" s="121">
        <v>0</v>
      </c>
      <c r="BF34" s="121">
        <f>SUM(AE34,+AM34,+BE34)</f>
        <v>14387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6576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0</v>
      </c>
      <c r="CQ34" s="121">
        <f>SUM(AM34,+BO34)</f>
        <v>14387</v>
      </c>
      <c r="CR34" s="121">
        <f>SUM(AN34,+BP34)</f>
        <v>0</v>
      </c>
      <c r="CS34" s="121">
        <f>SUM(AO34,+BQ34)</f>
        <v>0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0</v>
      </c>
      <c r="CX34" s="121">
        <f>SUM(AT34,+BV34)</f>
        <v>0</v>
      </c>
      <c r="CY34" s="121">
        <f>SUM(AU34,+BW34)</f>
        <v>0</v>
      </c>
      <c r="CZ34" s="121">
        <f>SUM(AV34,+BX34)</f>
        <v>0</v>
      </c>
      <c r="DA34" s="121">
        <f>SUM(AW34,+BY34)</f>
        <v>0</v>
      </c>
      <c r="DB34" s="121">
        <f>SUM(AX34,+BZ34)</f>
        <v>14387</v>
      </c>
      <c r="DC34" s="121">
        <f>SUM(AY34,+CA34)</f>
        <v>14325</v>
      </c>
      <c r="DD34" s="121">
        <f>SUM(AZ34,+CB34)</f>
        <v>0</v>
      </c>
      <c r="DE34" s="121">
        <f>SUM(BA34,+CC34)</f>
        <v>7</v>
      </c>
      <c r="DF34" s="121">
        <f>SUM(BB34,+CD34)</f>
        <v>55</v>
      </c>
      <c r="DG34" s="121">
        <f>SUM(BC34,+CE34)</f>
        <v>19768</v>
      </c>
      <c r="DH34" s="121">
        <f>SUM(BD34,+CF34)</f>
        <v>0</v>
      </c>
      <c r="DI34" s="121">
        <f>SUM(BE34,+CG34)</f>
        <v>0</v>
      </c>
      <c r="DJ34" s="121">
        <f>SUM(BF34,+CH34)</f>
        <v>14387</v>
      </c>
    </row>
    <row r="35" spans="1:114" s="136" customFormat="1" ht="13.5" customHeight="1" x14ac:dyDescent="0.15">
      <c r="A35" s="119" t="s">
        <v>12</v>
      </c>
      <c r="B35" s="120" t="s">
        <v>402</v>
      </c>
      <c r="C35" s="119" t="s">
        <v>403</v>
      </c>
      <c r="D35" s="121">
        <f>SUM(E35,+L35)</f>
        <v>36358</v>
      </c>
      <c r="E35" s="121">
        <f>SUM(F35:I35,K35)</f>
        <v>5066</v>
      </c>
      <c r="F35" s="121">
        <v>0</v>
      </c>
      <c r="G35" s="121">
        <v>0</v>
      </c>
      <c r="H35" s="121">
        <v>0</v>
      </c>
      <c r="I35" s="121">
        <v>4965</v>
      </c>
      <c r="J35" s="122" t="s">
        <v>421</v>
      </c>
      <c r="K35" s="121">
        <v>101</v>
      </c>
      <c r="L35" s="121">
        <v>31292</v>
      </c>
      <c r="M35" s="121">
        <f>SUM(N35,+U35)</f>
        <v>11895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421</v>
      </c>
      <c r="T35" s="121">
        <v>0</v>
      </c>
      <c r="U35" s="121">
        <v>11895</v>
      </c>
      <c r="V35" s="121">
        <f>+SUM(D35,M35)</f>
        <v>48253</v>
      </c>
      <c r="W35" s="121">
        <f>+SUM(E35,N35)</f>
        <v>5066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4965</v>
      </c>
      <c r="AB35" s="122" t="str">
        <f>IF(+SUM(J35,S35)=0,"-",+SUM(J35,S35))</f>
        <v>-</v>
      </c>
      <c r="AC35" s="121">
        <f>+SUM(K35,T35)</f>
        <v>101</v>
      </c>
      <c r="AD35" s="121">
        <f>+SUM(L35,U35)</f>
        <v>43187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12519</v>
      </c>
      <c r="AN35" s="121">
        <f>SUM(AO35:AR35)</f>
        <v>0</v>
      </c>
      <c r="AO35" s="121">
        <v>0</v>
      </c>
      <c r="AP35" s="121">
        <v>0</v>
      </c>
      <c r="AQ35" s="121">
        <v>0</v>
      </c>
      <c r="AR35" s="121">
        <v>0</v>
      </c>
      <c r="AS35" s="121">
        <f>SUM(AT35:AV35)</f>
        <v>0</v>
      </c>
      <c r="AT35" s="121">
        <v>0</v>
      </c>
      <c r="AU35" s="121">
        <v>0</v>
      </c>
      <c r="AV35" s="121">
        <v>0</v>
      </c>
      <c r="AW35" s="121">
        <v>0</v>
      </c>
      <c r="AX35" s="121">
        <f>SUM(AY35:BB35)</f>
        <v>12519</v>
      </c>
      <c r="AY35" s="121">
        <v>7411</v>
      </c>
      <c r="AZ35" s="121">
        <v>1394</v>
      </c>
      <c r="BA35" s="121">
        <v>3714</v>
      </c>
      <c r="BB35" s="121">
        <v>0</v>
      </c>
      <c r="BC35" s="121">
        <v>23839</v>
      </c>
      <c r="BD35" s="121">
        <v>0</v>
      </c>
      <c r="BE35" s="121">
        <v>0</v>
      </c>
      <c r="BF35" s="121">
        <f>SUM(AE35,+AM35,+BE35)</f>
        <v>12519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11895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12519</v>
      </c>
      <c r="CR35" s="121">
        <f>SUM(AN35,+BP35)</f>
        <v>0</v>
      </c>
      <c r="CS35" s="121">
        <f>SUM(AO35,+BQ35)</f>
        <v>0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0</v>
      </c>
      <c r="CX35" s="121">
        <f>SUM(AT35,+BV35)</f>
        <v>0</v>
      </c>
      <c r="CY35" s="121">
        <f>SUM(AU35,+BW35)</f>
        <v>0</v>
      </c>
      <c r="CZ35" s="121">
        <f>SUM(AV35,+BX35)</f>
        <v>0</v>
      </c>
      <c r="DA35" s="121">
        <f>SUM(AW35,+BY35)</f>
        <v>0</v>
      </c>
      <c r="DB35" s="121">
        <f>SUM(AX35,+BZ35)</f>
        <v>12519</v>
      </c>
      <c r="DC35" s="121">
        <f>SUM(AY35,+CA35)</f>
        <v>7411</v>
      </c>
      <c r="DD35" s="121">
        <f>SUM(AZ35,+CB35)</f>
        <v>1394</v>
      </c>
      <c r="DE35" s="121">
        <f>SUM(BA35,+CC35)</f>
        <v>3714</v>
      </c>
      <c r="DF35" s="121">
        <f>SUM(BB35,+CD35)</f>
        <v>0</v>
      </c>
      <c r="DG35" s="121">
        <f>SUM(BC35,+CE35)</f>
        <v>35734</v>
      </c>
      <c r="DH35" s="121">
        <f>SUM(BD35,+CF35)</f>
        <v>0</v>
      </c>
      <c r="DI35" s="121">
        <f>SUM(BE35,+CG35)</f>
        <v>0</v>
      </c>
      <c r="DJ35" s="121">
        <f>SUM(BF35,+CH35)</f>
        <v>12519</v>
      </c>
    </row>
    <row r="36" spans="1:114" s="136" customFormat="1" ht="13.5" customHeight="1" x14ac:dyDescent="0.15">
      <c r="A36" s="119" t="s">
        <v>12</v>
      </c>
      <c r="B36" s="120" t="s">
        <v>404</v>
      </c>
      <c r="C36" s="119" t="s">
        <v>405</v>
      </c>
      <c r="D36" s="121">
        <f>SUM(E36,+L36)</f>
        <v>530525</v>
      </c>
      <c r="E36" s="121">
        <f>SUM(F36:I36,K36)</f>
        <v>64889</v>
      </c>
      <c r="F36" s="121">
        <v>0</v>
      </c>
      <c r="G36" s="121">
        <v>0</v>
      </c>
      <c r="H36" s="121">
        <v>0</v>
      </c>
      <c r="I36" s="121">
        <v>59625</v>
      </c>
      <c r="J36" s="122" t="s">
        <v>421</v>
      </c>
      <c r="K36" s="121">
        <v>5264</v>
      </c>
      <c r="L36" s="121">
        <v>465636</v>
      </c>
      <c r="M36" s="121">
        <f>SUM(N36,+U36)</f>
        <v>97106</v>
      </c>
      <c r="N36" s="121">
        <f>SUM(O36:R36,T36)</f>
        <v>4211</v>
      </c>
      <c r="O36" s="121">
        <v>0</v>
      </c>
      <c r="P36" s="121">
        <v>0</v>
      </c>
      <c r="Q36" s="121">
        <v>0</v>
      </c>
      <c r="R36" s="121">
        <v>4211</v>
      </c>
      <c r="S36" s="122" t="s">
        <v>421</v>
      </c>
      <c r="T36" s="121">
        <v>0</v>
      </c>
      <c r="U36" s="121">
        <v>92895</v>
      </c>
      <c r="V36" s="121">
        <f>+SUM(D36,M36)</f>
        <v>627631</v>
      </c>
      <c r="W36" s="121">
        <f>+SUM(E36,N36)</f>
        <v>69100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63836</v>
      </c>
      <c r="AB36" s="122" t="str">
        <f>IF(+SUM(J36,S36)=0,"-",+SUM(J36,S36))</f>
        <v>-</v>
      </c>
      <c r="AC36" s="121">
        <f>+SUM(K36,T36)</f>
        <v>5264</v>
      </c>
      <c r="AD36" s="121">
        <f>+SUM(L36,U36)</f>
        <v>558531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530525</v>
      </c>
      <c r="AN36" s="121">
        <f>SUM(AO36:AR36)</f>
        <v>22075</v>
      </c>
      <c r="AO36" s="121">
        <v>22075</v>
      </c>
      <c r="AP36" s="121">
        <v>0</v>
      </c>
      <c r="AQ36" s="121">
        <v>0</v>
      </c>
      <c r="AR36" s="121">
        <v>0</v>
      </c>
      <c r="AS36" s="121">
        <f>SUM(AT36:AV36)</f>
        <v>54600</v>
      </c>
      <c r="AT36" s="121">
        <v>15131</v>
      </c>
      <c r="AU36" s="121">
        <v>39469</v>
      </c>
      <c r="AV36" s="121">
        <v>0</v>
      </c>
      <c r="AW36" s="121">
        <v>0</v>
      </c>
      <c r="AX36" s="121">
        <f>SUM(AY36:BB36)</f>
        <v>453850</v>
      </c>
      <c r="AY36" s="121">
        <v>89538</v>
      </c>
      <c r="AZ36" s="121">
        <v>269384</v>
      </c>
      <c r="BA36" s="121">
        <v>0</v>
      </c>
      <c r="BB36" s="121">
        <v>94928</v>
      </c>
      <c r="BC36" s="121">
        <v>0</v>
      </c>
      <c r="BD36" s="121">
        <v>0</v>
      </c>
      <c r="BE36" s="121">
        <v>0</v>
      </c>
      <c r="BF36" s="121">
        <f>SUM(AE36,+AM36,+BE36)</f>
        <v>530525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97106</v>
      </c>
      <c r="BP36" s="121">
        <f>SUM(BQ36:BT36)</f>
        <v>5635</v>
      </c>
      <c r="BQ36" s="121">
        <v>5635</v>
      </c>
      <c r="BR36" s="121">
        <v>0</v>
      </c>
      <c r="BS36" s="121">
        <v>0</v>
      </c>
      <c r="BT36" s="121">
        <v>0</v>
      </c>
      <c r="BU36" s="121">
        <f>SUM(BV36:BX36)</f>
        <v>12254</v>
      </c>
      <c r="BV36" s="121">
        <v>0</v>
      </c>
      <c r="BW36" s="121">
        <v>12254</v>
      </c>
      <c r="BX36" s="121">
        <v>0</v>
      </c>
      <c r="BY36" s="121">
        <v>0</v>
      </c>
      <c r="BZ36" s="121">
        <f>SUM(CA36:CD36)</f>
        <v>79217</v>
      </c>
      <c r="CA36" s="121">
        <v>0</v>
      </c>
      <c r="CB36" s="121">
        <v>68110</v>
      </c>
      <c r="CC36" s="121">
        <v>0</v>
      </c>
      <c r="CD36" s="121">
        <v>11107</v>
      </c>
      <c r="CE36" s="121">
        <v>0</v>
      </c>
      <c r="CF36" s="121">
        <v>0</v>
      </c>
      <c r="CG36" s="121">
        <v>0</v>
      </c>
      <c r="CH36" s="121">
        <f>SUM(BG36,+BO36,+CG36)</f>
        <v>97106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627631</v>
      </c>
      <c r="CR36" s="121">
        <f>SUM(AN36,+BP36)</f>
        <v>27710</v>
      </c>
      <c r="CS36" s="121">
        <f>SUM(AO36,+BQ36)</f>
        <v>27710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66854</v>
      </c>
      <c r="CX36" s="121">
        <f>SUM(AT36,+BV36)</f>
        <v>15131</v>
      </c>
      <c r="CY36" s="121">
        <f>SUM(AU36,+BW36)</f>
        <v>51723</v>
      </c>
      <c r="CZ36" s="121">
        <f>SUM(AV36,+BX36)</f>
        <v>0</v>
      </c>
      <c r="DA36" s="121">
        <f>SUM(AW36,+BY36)</f>
        <v>0</v>
      </c>
      <c r="DB36" s="121">
        <f>SUM(AX36,+BZ36)</f>
        <v>533067</v>
      </c>
      <c r="DC36" s="121">
        <f>SUM(AY36,+CA36)</f>
        <v>89538</v>
      </c>
      <c r="DD36" s="121">
        <f>SUM(AZ36,+CB36)</f>
        <v>337494</v>
      </c>
      <c r="DE36" s="121">
        <f>SUM(BA36,+CC36)</f>
        <v>0</v>
      </c>
      <c r="DF36" s="121">
        <f>SUM(BB36,+CD36)</f>
        <v>106035</v>
      </c>
      <c r="DG36" s="121">
        <f>SUM(BC36,+CE36)</f>
        <v>0</v>
      </c>
      <c r="DH36" s="121">
        <f>SUM(BD36,+CF36)</f>
        <v>0</v>
      </c>
      <c r="DI36" s="121">
        <f>SUM(BE36,+CG36)</f>
        <v>0</v>
      </c>
      <c r="DJ36" s="121">
        <f>SUM(BF36,+CH36)</f>
        <v>627631</v>
      </c>
    </row>
    <row r="37" spans="1:114" s="136" customFormat="1" ht="13.5" customHeight="1" x14ac:dyDescent="0.15">
      <c r="A37" s="119" t="s">
        <v>12</v>
      </c>
      <c r="B37" s="120" t="s">
        <v>406</v>
      </c>
      <c r="C37" s="119" t="s">
        <v>407</v>
      </c>
      <c r="D37" s="121">
        <f>SUM(E37,+L37)</f>
        <v>599886</v>
      </c>
      <c r="E37" s="121">
        <f>SUM(F37:I37,K37)</f>
        <v>72887</v>
      </c>
      <c r="F37" s="121">
        <v>0</v>
      </c>
      <c r="G37" s="121">
        <v>0</v>
      </c>
      <c r="H37" s="121">
        <v>0</v>
      </c>
      <c r="I37" s="121">
        <v>54402</v>
      </c>
      <c r="J37" s="122" t="s">
        <v>421</v>
      </c>
      <c r="K37" s="121">
        <v>18485</v>
      </c>
      <c r="L37" s="121">
        <v>526999</v>
      </c>
      <c r="M37" s="121">
        <f>SUM(N37,+U37)</f>
        <v>46283</v>
      </c>
      <c r="N37" s="121">
        <f>SUM(O37:R37,T37)</f>
        <v>18</v>
      </c>
      <c r="O37" s="121">
        <v>0</v>
      </c>
      <c r="P37" s="121">
        <v>0</v>
      </c>
      <c r="Q37" s="121">
        <v>0</v>
      </c>
      <c r="R37" s="121">
        <v>18</v>
      </c>
      <c r="S37" s="122" t="s">
        <v>421</v>
      </c>
      <c r="T37" s="121">
        <v>0</v>
      </c>
      <c r="U37" s="121">
        <v>46265</v>
      </c>
      <c r="V37" s="121">
        <f>+SUM(D37,M37)</f>
        <v>646169</v>
      </c>
      <c r="W37" s="121">
        <f>+SUM(E37,N37)</f>
        <v>72905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54420</v>
      </c>
      <c r="AB37" s="122" t="str">
        <f>IF(+SUM(J37,S37)=0,"-",+SUM(J37,S37))</f>
        <v>-</v>
      </c>
      <c r="AC37" s="121">
        <f>+SUM(K37,T37)</f>
        <v>18485</v>
      </c>
      <c r="AD37" s="121">
        <f>+SUM(L37,U37)</f>
        <v>573264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f>SUM(AN37,AS37,AW37,AX37,BD37)</f>
        <v>596683</v>
      </c>
      <c r="AN37" s="121">
        <f>SUM(AO37:AR37)</f>
        <v>15496</v>
      </c>
      <c r="AO37" s="121">
        <v>15496</v>
      </c>
      <c r="AP37" s="121">
        <v>0</v>
      </c>
      <c r="AQ37" s="121">
        <v>0</v>
      </c>
      <c r="AR37" s="121">
        <v>0</v>
      </c>
      <c r="AS37" s="121">
        <f>SUM(AT37:AV37)</f>
        <v>133799</v>
      </c>
      <c r="AT37" s="121">
        <v>86</v>
      </c>
      <c r="AU37" s="121">
        <v>133713</v>
      </c>
      <c r="AV37" s="121">
        <v>0</v>
      </c>
      <c r="AW37" s="121">
        <v>0</v>
      </c>
      <c r="AX37" s="121">
        <f>SUM(AY37:BB37)</f>
        <v>447388</v>
      </c>
      <c r="AY37" s="121">
        <v>95033</v>
      </c>
      <c r="AZ37" s="121">
        <v>310768</v>
      </c>
      <c r="BA37" s="121">
        <v>41587</v>
      </c>
      <c r="BB37" s="121">
        <v>0</v>
      </c>
      <c r="BC37" s="121">
        <v>0</v>
      </c>
      <c r="BD37" s="121">
        <v>0</v>
      </c>
      <c r="BE37" s="121">
        <v>3203</v>
      </c>
      <c r="BF37" s="121">
        <f>SUM(AE37,+AM37,+BE37)</f>
        <v>599886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46283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46283</v>
      </c>
      <c r="CA37" s="121">
        <v>0</v>
      </c>
      <c r="CB37" s="121">
        <v>46283</v>
      </c>
      <c r="CC37" s="121">
        <v>0</v>
      </c>
      <c r="CD37" s="121">
        <v>0</v>
      </c>
      <c r="CE37" s="121">
        <v>0</v>
      </c>
      <c r="CF37" s="121">
        <v>0</v>
      </c>
      <c r="CG37" s="121">
        <v>0</v>
      </c>
      <c r="CH37" s="121">
        <f>SUM(BG37,+BO37,+CG37)</f>
        <v>46283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0</v>
      </c>
      <c r="CQ37" s="121">
        <f>SUM(AM37,+BO37)</f>
        <v>642966</v>
      </c>
      <c r="CR37" s="121">
        <f>SUM(AN37,+BP37)</f>
        <v>15496</v>
      </c>
      <c r="CS37" s="121">
        <f>SUM(AO37,+BQ37)</f>
        <v>15496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133799</v>
      </c>
      <c r="CX37" s="121">
        <f>SUM(AT37,+BV37)</f>
        <v>86</v>
      </c>
      <c r="CY37" s="121">
        <f>SUM(AU37,+BW37)</f>
        <v>133713</v>
      </c>
      <c r="CZ37" s="121">
        <f>SUM(AV37,+BX37)</f>
        <v>0</v>
      </c>
      <c r="DA37" s="121">
        <f>SUM(AW37,+BY37)</f>
        <v>0</v>
      </c>
      <c r="DB37" s="121">
        <f>SUM(AX37,+BZ37)</f>
        <v>493671</v>
      </c>
      <c r="DC37" s="121">
        <f>SUM(AY37,+CA37)</f>
        <v>95033</v>
      </c>
      <c r="DD37" s="121">
        <f>SUM(AZ37,+CB37)</f>
        <v>357051</v>
      </c>
      <c r="DE37" s="121">
        <f>SUM(BA37,+CC37)</f>
        <v>41587</v>
      </c>
      <c r="DF37" s="121">
        <f>SUM(BB37,+CD37)</f>
        <v>0</v>
      </c>
      <c r="DG37" s="121">
        <f>SUM(BC37,+CE37)</f>
        <v>0</v>
      </c>
      <c r="DH37" s="121">
        <f>SUM(BD37,+CF37)</f>
        <v>0</v>
      </c>
      <c r="DI37" s="121">
        <f>SUM(BE37,+CG37)</f>
        <v>3203</v>
      </c>
      <c r="DJ37" s="121">
        <f>SUM(BF37,+CH37)</f>
        <v>646169</v>
      </c>
    </row>
    <row r="38" spans="1:114" s="136" customFormat="1" ht="13.5" customHeight="1" x14ac:dyDescent="0.15">
      <c r="A38" s="119" t="s">
        <v>12</v>
      </c>
      <c r="B38" s="120" t="s">
        <v>408</v>
      </c>
      <c r="C38" s="119" t="s">
        <v>409</v>
      </c>
      <c r="D38" s="121">
        <f>SUM(E38,+L38)</f>
        <v>180016</v>
      </c>
      <c r="E38" s="121">
        <f>SUM(F38:I38,K38)</f>
        <v>1301</v>
      </c>
      <c r="F38" s="121">
        <v>0</v>
      </c>
      <c r="G38" s="121">
        <v>0</v>
      </c>
      <c r="H38" s="121">
        <v>0</v>
      </c>
      <c r="I38" s="121">
        <v>8</v>
      </c>
      <c r="J38" s="122" t="s">
        <v>421</v>
      </c>
      <c r="K38" s="121">
        <v>1293</v>
      </c>
      <c r="L38" s="121">
        <v>178715</v>
      </c>
      <c r="M38" s="121">
        <f>SUM(N38,+U38)</f>
        <v>44211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421</v>
      </c>
      <c r="T38" s="121">
        <v>0</v>
      </c>
      <c r="U38" s="121">
        <v>44211</v>
      </c>
      <c r="V38" s="121">
        <f>+SUM(D38,M38)</f>
        <v>224227</v>
      </c>
      <c r="W38" s="121">
        <f>+SUM(E38,N38)</f>
        <v>1301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8</v>
      </c>
      <c r="AB38" s="122" t="str">
        <f>IF(+SUM(J38,S38)=0,"-",+SUM(J38,S38))</f>
        <v>-</v>
      </c>
      <c r="AC38" s="121">
        <f>+SUM(K38,T38)</f>
        <v>1293</v>
      </c>
      <c r="AD38" s="121">
        <f>+SUM(L38,U38)</f>
        <v>222926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f>SUM(AN38,AS38,AW38,AX38,BD38)</f>
        <v>109164</v>
      </c>
      <c r="AN38" s="121">
        <f>SUM(AO38:AR38)</f>
        <v>32428</v>
      </c>
      <c r="AO38" s="121">
        <v>32428</v>
      </c>
      <c r="AP38" s="121">
        <v>0</v>
      </c>
      <c r="AQ38" s="121">
        <v>0</v>
      </c>
      <c r="AR38" s="121">
        <v>0</v>
      </c>
      <c r="AS38" s="121">
        <f>SUM(AT38:AV38)</f>
        <v>0</v>
      </c>
      <c r="AT38" s="121">
        <v>0</v>
      </c>
      <c r="AU38" s="121">
        <v>0</v>
      </c>
      <c r="AV38" s="121">
        <v>0</v>
      </c>
      <c r="AW38" s="121">
        <v>0</v>
      </c>
      <c r="AX38" s="121">
        <f>SUM(AY38:BB38)</f>
        <v>76736</v>
      </c>
      <c r="AY38" s="121">
        <v>55347</v>
      </c>
      <c r="AZ38" s="121">
        <v>16193</v>
      </c>
      <c r="BA38" s="121">
        <v>5196</v>
      </c>
      <c r="BB38" s="121">
        <v>0</v>
      </c>
      <c r="BC38" s="121">
        <v>70852</v>
      </c>
      <c r="BD38" s="121">
        <v>0</v>
      </c>
      <c r="BE38" s="121">
        <v>0</v>
      </c>
      <c r="BF38" s="121">
        <f>SUM(AE38,+AM38,+BE38)</f>
        <v>109164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642</v>
      </c>
      <c r="BO38" s="121">
        <f>SUM(BP38,BU38,BY38,BZ38,CF38)</f>
        <v>0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43569</v>
      </c>
      <c r="CF38" s="121">
        <v>0</v>
      </c>
      <c r="CG38" s="121">
        <v>0</v>
      </c>
      <c r="CH38" s="121">
        <f>SUM(BG38,+BO38,+CG38)</f>
        <v>0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642</v>
      </c>
      <c r="CQ38" s="121">
        <f>SUM(AM38,+BO38)</f>
        <v>109164</v>
      </c>
      <c r="CR38" s="121">
        <f>SUM(AN38,+BP38)</f>
        <v>32428</v>
      </c>
      <c r="CS38" s="121">
        <f>SUM(AO38,+BQ38)</f>
        <v>32428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0</v>
      </c>
      <c r="CX38" s="121">
        <f>SUM(AT38,+BV38)</f>
        <v>0</v>
      </c>
      <c r="CY38" s="121">
        <f>SUM(AU38,+BW38)</f>
        <v>0</v>
      </c>
      <c r="CZ38" s="121">
        <f>SUM(AV38,+BX38)</f>
        <v>0</v>
      </c>
      <c r="DA38" s="121">
        <f>SUM(AW38,+BY38)</f>
        <v>0</v>
      </c>
      <c r="DB38" s="121">
        <f>SUM(AX38,+BZ38)</f>
        <v>76736</v>
      </c>
      <c r="DC38" s="121">
        <f>SUM(AY38,+CA38)</f>
        <v>55347</v>
      </c>
      <c r="DD38" s="121">
        <f>SUM(AZ38,+CB38)</f>
        <v>16193</v>
      </c>
      <c r="DE38" s="121">
        <f>SUM(BA38,+CC38)</f>
        <v>5196</v>
      </c>
      <c r="DF38" s="121">
        <f>SUM(BB38,+CD38)</f>
        <v>0</v>
      </c>
      <c r="DG38" s="121">
        <f>SUM(BC38,+CE38)</f>
        <v>114421</v>
      </c>
      <c r="DH38" s="121">
        <f>SUM(BD38,+CF38)</f>
        <v>0</v>
      </c>
      <c r="DI38" s="121">
        <f>SUM(BE38,+CG38)</f>
        <v>0</v>
      </c>
      <c r="DJ38" s="121">
        <f>SUM(BF38,+CH38)</f>
        <v>109164</v>
      </c>
    </row>
    <row r="39" spans="1:114" s="136" customFormat="1" ht="13.5" customHeight="1" x14ac:dyDescent="0.15">
      <c r="A39" s="119" t="s">
        <v>12</v>
      </c>
      <c r="B39" s="120" t="s">
        <v>410</v>
      </c>
      <c r="C39" s="119" t="s">
        <v>411</v>
      </c>
      <c r="D39" s="121">
        <f>SUM(E39,+L39)</f>
        <v>97933</v>
      </c>
      <c r="E39" s="121">
        <f>SUM(F39:I39,K39)</f>
        <v>6703</v>
      </c>
      <c r="F39" s="121">
        <v>0</v>
      </c>
      <c r="G39" s="121">
        <v>0</v>
      </c>
      <c r="H39" s="121">
        <v>0</v>
      </c>
      <c r="I39" s="121">
        <v>6703</v>
      </c>
      <c r="J39" s="122" t="s">
        <v>421</v>
      </c>
      <c r="K39" s="121">
        <v>0</v>
      </c>
      <c r="L39" s="121">
        <v>91230</v>
      </c>
      <c r="M39" s="121">
        <f>SUM(N39,+U39)</f>
        <v>26924</v>
      </c>
      <c r="N39" s="121">
        <f>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421</v>
      </c>
      <c r="T39" s="121">
        <v>0</v>
      </c>
      <c r="U39" s="121">
        <v>26924</v>
      </c>
      <c r="V39" s="121">
        <f>+SUM(D39,M39)</f>
        <v>124857</v>
      </c>
      <c r="W39" s="121">
        <f>+SUM(E39,N39)</f>
        <v>6703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6703</v>
      </c>
      <c r="AB39" s="122" t="str">
        <f>IF(+SUM(J39,S39)=0,"-",+SUM(J39,S39))</f>
        <v>-</v>
      </c>
      <c r="AC39" s="121">
        <f>+SUM(K39,T39)</f>
        <v>0</v>
      </c>
      <c r="AD39" s="121">
        <f>+SUM(L39,U39)</f>
        <v>118154</v>
      </c>
      <c r="AE39" s="121">
        <f>SUM(AF39,+AK39)</f>
        <v>8815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8815</v>
      </c>
      <c r="AL39" s="121">
        <v>0</v>
      </c>
      <c r="AM39" s="121">
        <f>SUM(AN39,AS39,AW39,AX39,BD39)</f>
        <v>30744</v>
      </c>
      <c r="AN39" s="121">
        <f>SUM(AO39:AR39)</f>
        <v>0</v>
      </c>
      <c r="AO39" s="121">
        <v>0</v>
      </c>
      <c r="AP39" s="121">
        <v>0</v>
      </c>
      <c r="AQ39" s="121">
        <v>0</v>
      </c>
      <c r="AR39" s="121">
        <v>0</v>
      </c>
      <c r="AS39" s="121">
        <f>SUM(AT39:AV39)</f>
        <v>0</v>
      </c>
      <c r="AT39" s="121">
        <v>0</v>
      </c>
      <c r="AU39" s="121">
        <v>0</v>
      </c>
      <c r="AV39" s="121">
        <v>0</v>
      </c>
      <c r="AW39" s="121">
        <v>0</v>
      </c>
      <c r="AX39" s="121">
        <f>SUM(AY39:BB39)</f>
        <v>30744</v>
      </c>
      <c r="AY39" s="121">
        <v>14252</v>
      </c>
      <c r="AZ39" s="121">
        <v>4038</v>
      </c>
      <c r="BA39" s="121">
        <v>0</v>
      </c>
      <c r="BB39" s="121">
        <v>12454</v>
      </c>
      <c r="BC39" s="121">
        <v>58374</v>
      </c>
      <c r="BD39" s="121">
        <v>0</v>
      </c>
      <c r="BE39" s="121">
        <v>0</v>
      </c>
      <c r="BF39" s="121">
        <f>SUM(AE39,+AM39,+BE39)</f>
        <v>39559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0</v>
      </c>
      <c r="BP39" s="121">
        <f>SUM(BQ39:BT39)</f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0</v>
      </c>
      <c r="CA39" s="121">
        <v>0</v>
      </c>
      <c r="CB39" s="121">
        <v>0</v>
      </c>
      <c r="CC39" s="121">
        <v>0</v>
      </c>
      <c r="CD39" s="121">
        <v>0</v>
      </c>
      <c r="CE39" s="121">
        <v>26924</v>
      </c>
      <c r="CF39" s="121">
        <v>0</v>
      </c>
      <c r="CG39" s="121">
        <v>0</v>
      </c>
      <c r="CH39" s="121">
        <f>SUM(BG39,+BO39,+CG39)</f>
        <v>0</v>
      </c>
      <c r="CI39" s="121">
        <f>SUM(AE39,+BG39)</f>
        <v>8815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8815</v>
      </c>
      <c r="CP39" s="121">
        <f>SUM(AL39,+BN39)</f>
        <v>0</v>
      </c>
      <c r="CQ39" s="121">
        <f>SUM(AM39,+BO39)</f>
        <v>30744</v>
      </c>
      <c r="CR39" s="121">
        <f>SUM(AN39,+BP39)</f>
        <v>0</v>
      </c>
      <c r="CS39" s="121">
        <f>SUM(AO39,+BQ39)</f>
        <v>0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0</v>
      </c>
      <c r="CX39" s="121">
        <f>SUM(AT39,+BV39)</f>
        <v>0</v>
      </c>
      <c r="CY39" s="121">
        <f>SUM(AU39,+BW39)</f>
        <v>0</v>
      </c>
      <c r="CZ39" s="121">
        <f>SUM(AV39,+BX39)</f>
        <v>0</v>
      </c>
      <c r="DA39" s="121">
        <f>SUM(AW39,+BY39)</f>
        <v>0</v>
      </c>
      <c r="DB39" s="121">
        <f>SUM(AX39,+BZ39)</f>
        <v>30744</v>
      </c>
      <c r="DC39" s="121">
        <f>SUM(AY39,+CA39)</f>
        <v>14252</v>
      </c>
      <c r="DD39" s="121">
        <f>SUM(AZ39,+CB39)</f>
        <v>4038</v>
      </c>
      <c r="DE39" s="121">
        <f>SUM(BA39,+CC39)</f>
        <v>0</v>
      </c>
      <c r="DF39" s="121">
        <f>SUM(BB39,+CD39)</f>
        <v>12454</v>
      </c>
      <c r="DG39" s="121">
        <f>SUM(BC39,+CE39)</f>
        <v>85298</v>
      </c>
      <c r="DH39" s="121">
        <f>SUM(BD39,+CF39)</f>
        <v>0</v>
      </c>
      <c r="DI39" s="121">
        <f>SUM(BE39,+CG39)</f>
        <v>0</v>
      </c>
      <c r="DJ39" s="121">
        <f>SUM(BF39,+CH39)</f>
        <v>39559</v>
      </c>
    </row>
    <row r="40" spans="1:114" s="136" customFormat="1" ht="13.5" customHeight="1" x14ac:dyDescent="0.15">
      <c r="A40" s="119" t="s">
        <v>12</v>
      </c>
      <c r="B40" s="120" t="s">
        <v>412</v>
      </c>
      <c r="C40" s="119" t="s">
        <v>413</v>
      </c>
      <c r="D40" s="121">
        <f>SUM(E40,+L40)</f>
        <v>152362</v>
      </c>
      <c r="E40" s="121">
        <f>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2" t="s">
        <v>421</v>
      </c>
      <c r="K40" s="121">
        <v>0</v>
      </c>
      <c r="L40" s="121">
        <v>152362</v>
      </c>
      <c r="M40" s="121">
        <f>SUM(N40,+U40)</f>
        <v>39249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421</v>
      </c>
      <c r="T40" s="121">
        <v>0</v>
      </c>
      <c r="U40" s="121">
        <v>39249</v>
      </c>
      <c r="V40" s="121">
        <f>+SUM(D40,M40)</f>
        <v>191611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191611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>SUM(AN40,AS40,AW40,AX40,BD40)</f>
        <v>0</v>
      </c>
      <c r="AN40" s="121">
        <f>SUM(AO40:AR40)</f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f>SUM(AT40:AV40)</f>
        <v>0</v>
      </c>
      <c r="AT40" s="121">
        <v>0</v>
      </c>
      <c r="AU40" s="121">
        <v>0</v>
      </c>
      <c r="AV40" s="121">
        <v>0</v>
      </c>
      <c r="AW40" s="121">
        <v>0</v>
      </c>
      <c r="AX40" s="121">
        <f>SUM(AY40:BB40)</f>
        <v>0</v>
      </c>
      <c r="AY40" s="121">
        <v>0</v>
      </c>
      <c r="AZ40" s="121">
        <v>0</v>
      </c>
      <c r="BA40" s="121">
        <v>0</v>
      </c>
      <c r="BB40" s="121">
        <v>0</v>
      </c>
      <c r="BC40" s="121">
        <v>152362</v>
      </c>
      <c r="BD40" s="121">
        <v>0</v>
      </c>
      <c r="BE40" s="121">
        <v>0</v>
      </c>
      <c r="BF40" s="121">
        <f>SUM(AE40,+AM40,+BE40)</f>
        <v>0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569</v>
      </c>
      <c r="BO40" s="121">
        <f>SUM(BP40,BU40,BY40,BZ40,CF40)</f>
        <v>0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38680</v>
      </c>
      <c r="CF40" s="121">
        <v>0</v>
      </c>
      <c r="CG40" s="121">
        <v>0</v>
      </c>
      <c r="CH40" s="121">
        <f>SUM(BG40,+BO40,+CG40)</f>
        <v>0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569</v>
      </c>
      <c r="CQ40" s="121">
        <f>SUM(AM40,+BO40)</f>
        <v>0</v>
      </c>
      <c r="CR40" s="121">
        <f>SUM(AN40,+BP40)</f>
        <v>0</v>
      </c>
      <c r="CS40" s="121">
        <f>SUM(AO40,+BQ40)</f>
        <v>0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0</v>
      </c>
      <c r="CX40" s="121">
        <f>SUM(AT40,+BV40)</f>
        <v>0</v>
      </c>
      <c r="CY40" s="121">
        <f>SUM(AU40,+BW40)</f>
        <v>0</v>
      </c>
      <c r="CZ40" s="121">
        <f>SUM(AV40,+BX40)</f>
        <v>0</v>
      </c>
      <c r="DA40" s="121">
        <f>SUM(AW40,+BY40)</f>
        <v>0</v>
      </c>
      <c r="DB40" s="121">
        <f>SUM(AX40,+BZ40)</f>
        <v>0</v>
      </c>
      <c r="DC40" s="121">
        <f>SUM(AY40,+CA40)</f>
        <v>0</v>
      </c>
      <c r="DD40" s="121">
        <f>SUM(AZ40,+CB40)</f>
        <v>0</v>
      </c>
      <c r="DE40" s="121">
        <f>SUM(BA40,+CC40)</f>
        <v>0</v>
      </c>
      <c r="DF40" s="121">
        <f>SUM(BB40,+CD40)</f>
        <v>0</v>
      </c>
      <c r="DG40" s="121">
        <f>SUM(BC40,+CE40)</f>
        <v>191042</v>
      </c>
      <c r="DH40" s="121">
        <f>SUM(BD40,+CF40)</f>
        <v>0</v>
      </c>
      <c r="DI40" s="121">
        <f>SUM(BE40,+CG40)</f>
        <v>0</v>
      </c>
      <c r="DJ40" s="121">
        <f>SUM(BF40,+CH40)</f>
        <v>0</v>
      </c>
    </row>
    <row r="41" spans="1:114" s="136" customFormat="1" ht="13.5" customHeight="1" x14ac:dyDescent="0.15">
      <c r="A41" s="119" t="s">
        <v>12</v>
      </c>
      <c r="B41" s="120" t="s">
        <v>416</v>
      </c>
      <c r="C41" s="119" t="s">
        <v>417</v>
      </c>
      <c r="D41" s="121">
        <f>SUM(E41,+L41)</f>
        <v>419386</v>
      </c>
      <c r="E41" s="121">
        <f>SUM(F41:I41,K41)</f>
        <v>45</v>
      </c>
      <c r="F41" s="121">
        <v>0</v>
      </c>
      <c r="G41" s="121">
        <v>0</v>
      </c>
      <c r="H41" s="121">
        <v>0</v>
      </c>
      <c r="I41" s="121">
        <v>0</v>
      </c>
      <c r="J41" s="122" t="s">
        <v>421</v>
      </c>
      <c r="K41" s="121">
        <v>45</v>
      </c>
      <c r="L41" s="121">
        <v>419341</v>
      </c>
      <c r="M41" s="121">
        <f>SUM(N41,+U41)</f>
        <v>288185</v>
      </c>
      <c r="N41" s="121">
        <f>SUM(O41:R41,T41)</f>
        <v>106372</v>
      </c>
      <c r="O41" s="121">
        <v>0</v>
      </c>
      <c r="P41" s="121">
        <v>0</v>
      </c>
      <c r="Q41" s="121">
        <v>0</v>
      </c>
      <c r="R41" s="121">
        <v>0</v>
      </c>
      <c r="S41" s="122" t="s">
        <v>421</v>
      </c>
      <c r="T41" s="121">
        <v>106372</v>
      </c>
      <c r="U41" s="121">
        <v>181813</v>
      </c>
      <c r="V41" s="121">
        <f>+SUM(D41,M41)</f>
        <v>707571</v>
      </c>
      <c r="W41" s="121">
        <f>+SUM(E41,N41)</f>
        <v>106417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2" t="str">
        <f>IF(+SUM(J41,S41)=0,"-",+SUM(J41,S41))</f>
        <v>-</v>
      </c>
      <c r="AC41" s="121">
        <f>+SUM(K41,T41)</f>
        <v>106417</v>
      </c>
      <c r="AD41" s="121">
        <f>+SUM(L41,U41)</f>
        <v>601154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f>SUM(AN41,AS41,AW41,AX41,BD41)</f>
        <v>0</v>
      </c>
      <c r="AN41" s="121">
        <f>SUM(AO41:AR41)</f>
        <v>0</v>
      </c>
      <c r="AO41" s="121">
        <v>0</v>
      </c>
      <c r="AP41" s="121">
        <v>0</v>
      </c>
      <c r="AQ41" s="121">
        <v>0</v>
      </c>
      <c r="AR41" s="121">
        <v>0</v>
      </c>
      <c r="AS41" s="121">
        <f>SUM(AT41:AV41)</f>
        <v>0</v>
      </c>
      <c r="AT41" s="121">
        <v>0</v>
      </c>
      <c r="AU41" s="121">
        <v>0</v>
      </c>
      <c r="AV41" s="121">
        <v>0</v>
      </c>
      <c r="AW41" s="121">
        <v>0</v>
      </c>
      <c r="AX41" s="121">
        <f>SUM(AY41:BB41)</f>
        <v>0</v>
      </c>
      <c r="AY41" s="121">
        <v>0</v>
      </c>
      <c r="AZ41" s="121">
        <v>0</v>
      </c>
      <c r="BA41" s="121">
        <v>0</v>
      </c>
      <c r="BB41" s="121">
        <v>0</v>
      </c>
      <c r="BC41" s="121">
        <v>419386</v>
      </c>
      <c r="BD41" s="121">
        <v>0</v>
      </c>
      <c r="BE41" s="121">
        <v>0</v>
      </c>
      <c r="BF41" s="121">
        <f>SUM(AE41,+AM41,+BE41)</f>
        <v>0</v>
      </c>
      <c r="BG41" s="121">
        <f>SUM(BH41,+BM41)</f>
        <v>7533</v>
      </c>
      <c r="BH41" s="121">
        <f>SUM(BI41:BL41)</f>
        <v>7533</v>
      </c>
      <c r="BI41" s="121">
        <v>0</v>
      </c>
      <c r="BJ41" s="121">
        <v>7533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280628</v>
      </c>
      <c r="BP41" s="121">
        <f>SUM(BQ41:BT41)</f>
        <v>9032</v>
      </c>
      <c r="BQ41" s="121">
        <v>9032</v>
      </c>
      <c r="BR41" s="121">
        <v>0</v>
      </c>
      <c r="BS41" s="121">
        <v>0</v>
      </c>
      <c r="BT41" s="121">
        <v>0</v>
      </c>
      <c r="BU41" s="121">
        <f>SUM(BV41:BX41)</f>
        <v>57932</v>
      </c>
      <c r="BV41" s="121">
        <v>0</v>
      </c>
      <c r="BW41" s="121">
        <v>57750</v>
      </c>
      <c r="BX41" s="121">
        <v>182</v>
      </c>
      <c r="BY41" s="121">
        <v>0</v>
      </c>
      <c r="BZ41" s="121">
        <f>SUM(CA41:CD41)</f>
        <v>213664</v>
      </c>
      <c r="CA41" s="121">
        <v>7341</v>
      </c>
      <c r="CB41" s="121">
        <v>205960</v>
      </c>
      <c r="CC41" s="121">
        <v>0</v>
      </c>
      <c r="CD41" s="121">
        <v>363</v>
      </c>
      <c r="CE41" s="121">
        <v>0</v>
      </c>
      <c r="CF41" s="121">
        <v>0</v>
      </c>
      <c r="CG41" s="121">
        <v>24</v>
      </c>
      <c r="CH41" s="121">
        <f>SUM(BG41,+BO41,+CG41)</f>
        <v>288185</v>
      </c>
      <c r="CI41" s="121">
        <f>SUM(AE41,+BG41)</f>
        <v>7533</v>
      </c>
      <c r="CJ41" s="121">
        <f>SUM(AF41,+BH41)</f>
        <v>7533</v>
      </c>
      <c r="CK41" s="121">
        <f>SUM(AG41,+BI41)</f>
        <v>0</v>
      </c>
      <c r="CL41" s="121">
        <f>SUM(AH41,+BJ41)</f>
        <v>7533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0</v>
      </c>
      <c r="CQ41" s="121">
        <f>SUM(AM41,+BO41)</f>
        <v>280628</v>
      </c>
      <c r="CR41" s="121">
        <f>SUM(AN41,+BP41)</f>
        <v>9032</v>
      </c>
      <c r="CS41" s="121">
        <f>SUM(AO41,+BQ41)</f>
        <v>9032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57932</v>
      </c>
      <c r="CX41" s="121">
        <f>SUM(AT41,+BV41)</f>
        <v>0</v>
      </c>
      <c r="CY41" s="121">
        <f>SUM(AU41,+BW41)</f>
        <v>57750</v>
      </c>
      <c r="CZ41" s="121">
        <f>SUM(AV41,+BX41)</f>
        <v>182</v>
      </c>
      <c r="DA41" s="121">
        <f>SUM(AW41,+BY41)</f>
        <v>0</v>
      </c>
      <c r="DB41" s="121">
        <f>SUM(AX41,+BZ41)</f>
        <v>213664</v>
      </c>
      <c r="DC41" s="121">
        <f>SUM(AY41,+CA41)</f>
        <v>7341</v>
      </c>
      <c r="DD41" s="121">
        <f>SUM(AZ41,+CB41)</f>
        <v>205960</v>
      </c>
      <c r="DE41" s="121">
        <f>SUM(BA41,+CC41)</f>
        <v>0</v>
      </c>
      <c r="DF41" s="121">
        <f>SUM(BB41,+CD41)</f>
        <v>363</v>
      </c>
      <c r="DG41" s="121">
        <f>SUM(BC41,+CE41)</f>
        <v>419386</v>
      </c>
      <c r="DH41" s="121">
        <f>SUM(BD41,+CF41)</f>
        <v>0</v>
      </c>
      <c r="DI41" s="121">
        <f>SUM(BE41,+CG41)</f>
        <v>24</v>
      </c>
      <c r="DJ41" s="121">
        <f>SUM(BF41,+CH41)</f>
        <v>288185</v>
      </c>
    </row>
    <row r="42" spans="1:114" s="136" customFormat="1" ht="13.5" customHeight="1" x14ac:dyDescent="0.15">
      <c r="A42" s="119" t="s">
        <v>12</v>
      </c>
      <c r="B42" s="120" t="s">
        <v>419</v>
      </c>
      <c r="C42" s="119" t="s">
        <v>420</v>
      </c>
      <c r="D42" s="121">
        <f>SUM(E42,+L42)</f>
        <v>258364</v>
      </c>
      <c r="E42" s="121">
        <f>SUM(F42:I42,K42)</f>
        <v>0</v>
      </c>
      <c r="F42" s="121">
        <v>0</v>
      </c>
      <c r="G42" s="121">
        <v>0</v>
      </c>
      <c r="H42" s="121">
        <v>0</v>
      </c>
      <c r="I42" s="121">
        <v>0</v>
      </c>
      <c r="J42" s="122" t="s">
        <v>421</v>
      </c>
      <c r="K42" s="121">
        <v>0</v>
      </c>
      <c r="L42" s="121">
        <v>258364</v>
      </c>
      <c r="M42" s="121">
        <f>SUM(N42,+U42)</f>
        <v>149054</v>
      </c>
      <c r="N42" s="121">
        <f>SUM(O42:R42,T42)</f>
        <v>23700</v>
      </c>
      <c r="O42" s="121">
        <v>0</v>
      </c>
      <c r="P42" s="121">
        <v>0</v>
      </c>
      <c r="Q42" s="121">
        <v>0</v>
      </c>
      <c r="R42" s="121">
        <v>23700</v>
      </c>
      <c r="S42" s="122" t="s">
        <v>421</v>
      </c>
      <c r="T42" s="121">
        <v>0</v>
      </c>
      <c r="U42" s="121">
        <v>125354</v>
      </c>
      <c r="V42" s="121">
        <f>+SUM(D42,M42)</f>
        <v>407418</v>
      </c>
      <c r="W42" s="121">
        <f>+SUM(E42,N42)</f>
        <v>23700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23700</v>
      </c>
      <c r="AB42" s="122" t="str">
        <f>IF(+SUM(J42,S42)=0,"-",+SUM(J42,S42))</f>
        <v>-</v>
      </c>
      <c r="AC42" s="121">
        <f>+SUM(K42,T42)</f>
        <v>0</v>
      </c>
      <c r="AD42" s="121">
        <f>+SUM(L42,U42)</f>
        <v>383718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f>SUM(AN42,AS42,AW42,AX42,BD42)</f>
        <v>63046</v>
      </c>
      <c r="AN42" s="121">
        <f>SUM(AO42:AR42)</f>
        <v>19082</v>
      </c>
      <c r="AO42" s="121">
        <v>16972</v>
      </c>
      <c r="AP42" s="121">
        <v>2110</v>
      </c>
      <c r="AQ42" s="121">
        <v>0</v>
      </c>
      <c r="AR42" s="121">
        <v>0</v>
      </c>
      <c r="AS42" s="121">
        <f>SUM(AT42:AV42)</f>
        <v>805</v>
      </c>
      <c r="AT42" s="121">
        <v>805</v>
      </c>
      <c r="AU42" s="121">
        <v>0</v>
      </c>
      <c r="AV42" s="121">
        <v>0</v>
      </c>
      <c r="AW42" s="121">
        <v>0</v>
      </c>
      <c r="AX42" s="121">
        <f>SUM(AY42:BB42)</f>
        <v>43159</v>
      </c>
      <c r="AY42" s="121">
        <v>43159</v>
      </c>
      <c r="AZ42" s="121">
        <v>0</v>
      </c>
      <c r="BA42" s="121">
        <v>0</v>
      </c>
      <c r="BB42" s="121">
        <v>0</v>
      </c>
      <c r="BC42" s="121">
        <v>195318</v>
      </c>
      <c r="BD42" s="121">
        <v>0</v>
      </c>
      <c r="BE42" s="121">
        <v>0</v>
      </c>
      <c r="BF42" s="121">
        <f>SUM(AE42,+AM42,+BE42)</f>
        <v>63046</v>
      </c>
      <c r="BG42" s="121">
        <f>SUM(BH42,+BM42)</f>
        <v>2788</v>
      </c>
      <c r="BH42" s="121">
        <f>SUM(BI42:BL42)</f>
        <v>2788</v>
      </c>
      <c r="BI42" s="121">
        <v>0</v>
      </c>
      <c r="BJ42" s="121">
        <v>2788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146266</v>
      </c>
      <c r="BP42" s="121">
        <f>SUM(BQ42:BT42)</f>
        <v>0</v>
      </c>
      <c r="BQ42" s="121">
        <v>0</v>
      </c>
      <c r="BR42" s="121">
        <v>0</v>
      </c>
      <c r="BS42" s="121">
        <v>0</v>
      </c>
      <c r="BT42" s="121">
        <v>0</v>
      </c>
      <c r="BU42" s="121">
        <f>SUM(BV42:BX42)</f>
        <v>42686</v>
      </c>
      <c r="BV42" s="121">
        <v>42686</v>
      </c>
      <c r="BW42" s="121">
        <v>0</v>
      </c>
      <c r="BX42" s="121">
        <v>0</v>
      </c>
      <c r="BY42" s="121">
        <v>0</v>
      </c>
      <c r="BZ42" s="121">
        <f>SUM(CA42:CD42)</f>
        <v>103580</v>
      </c>
      <c r="CA42" s="121">
        <v>0</v>
      </c>
      <c r="CB42" s="121">
        <v>103580</v>
      </c>
      <c r="CC42" s="121">
        <v>0</v>
      </c>
      <c r="CD42" s="121">
        <v>0</v>
      </c>
      <c r="CE42" s="121">
        <v>0</v>
      </c>
      <c r="CF42" s="121">
        <v>0</v>
      </c>
      <c r="CG42" s="121">
        <v>0</v>
      </c>
      <c r="CH42" s="121">
        <f>SUM(BG42,+BO42,+CG42)</f>
        <v>149054</v>
      </c>
      <c r="CI42" s="121">
        <f>SUM(AE42,+BG42)</f>
        <v>2788</v>
      </c>
      <c r="CJ42" s="121">
        <f>SUM(AF42,+BH42)</f>
        <v>2788</v>
      </c>
      <c r="CK42" s="121">
        <f>SUM(AG42,+BI42)</f>
        <v>0</v>
      </c>
      <c r="CL42" s="121">
        <f>SUM(AH42,+BJ42)</f>
        <v>2788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0</v>
      </c>
      <c r="CQ42" s="121">
        <f>SUM(AM42,+BO42)</f>
        <v>209312</v>
      </c>
      <c r="CR42" s="121">
        <f>SUM(AN42,+BP42)</f>
        <v>19082</v>
      </c>
      <c r="CS42" s="121">
        <f>SUM(AO42,+BQ42)</f>
        <v>16972</v>
      </c>
      <c r="CT42" s="121">
        <f>SUM(AP42,+BR42)</f>
        <v>2110</v>
      </c>
      <c r="CU42" s="121">
        <f>SUM(AQ42,+BS42)</f>
        <v>0</v>
      </c>
      <c r="CV42" s="121">
        <f>SUM(AR42,+BT42)</f>
        <v>0</v>
      </c>
      <c r="CW42" s="121">
        <f>SUM(AS42,+BU42)</f>
        <v>43491</v>
      </c>
      <c r="CX42" s="121">
        <f>SUM(AT42,+BV42)</f>
        <v>43491</v>
      </c>
      <c r="CY42" s="121">
        <f>SUM(AU42,+BW42)</f>
        <v>0</v>
      </c>
      <c r="CZ42" s="121">
        <f>SUM(AV42,+BX42)</f>
        <v>0</v>
      </c>
      <c r="DA42" s="121">
        <f>SUM(AW42,+BY42)</f>
        <v>0</v>
      </c>
      <c r="DB42" s="121">
        <f>SUM(AX42,+BZ42)</f>
        <v>146739</v>
      </c>
      <c r="DC42" s="121">
        <f>SUM(AY42,+CA42)</f>
        <v>43159</v>
      </c>
      <c r="DD42" s="121">
        <f>SUM(AZ42,+CB42)</f>
        <v>103580</v>
      </c>
      <c r="DE42" s="121">
        <f>SUM(BA42,+CC42)</f>
        <v>0</v>
      </c>
      <c r="DF42" s="121">
        <f>SUM(BB42,+CD42)</f>
        <v>0</v>
      </c>
      <c r="DG42" s="121">
        <f>SUM(BC42,+CE42)</f>
        <v>195318</v>
      </c>
      <c r="DH42" s="121">
        <f>SUM(BD42,+CF42)</f>
        <v>0</v>
      </c>
      <c r="DI42" s="121">
        <f>SUM(BE42,+CG42)</f>
        <v>0</v>
      </c>
      <c r="DJ42" s="121">
        <f>SUM(BF42,+CH42)</f>
        <v>212100</v>
      </c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42">
    <sortCondition ref="A8:A42"/>
    <sortCondition ref="B8:B42"/>
    <sortCondition ref="C8:C4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&amp;L廃棄物処理事業経費（市区町村の合計）（令和1年度実績）</oddHeader>
  </headerFooter>
  <colBreaks count="5" manualBreakCount="5">
    <brk id="21" min="1" max="41" man="1"/>
    <brk id="30" min="1" max="41" man="1"/>
    <brk id="38" min="1" max="41" man="1"/>
    <brk id="66" min="1" max="41" man="1"/>
    <brk id="94" min="1" max="4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群馬県</v>
      </c>
      <c r="B7" s="139" t="str">
        <f>'廃棄物事業経費（市町村）'!B7</f>
        <v>10000</v>
      </c>
      <c r="C7" s="138" t="s">
        <v>33</v>
      </c>
      <c r="D7" s="140">
        <f>SUM(E7,+L7)</f>
        <v>939718</v>
      </c>
      <c r="E7" s="140">
        <f>SUM(F7:I7)+K7</f>
        <v>898966</v>
      </c>
      <c r="F7" s="140">
        <f t="shared" ref="F7:L7" si="0">SUM(F$8:F$57)</f>
        <v>5721</v>
      </c>
      <c r="G7" s="140">
        <f t="shared" si="0"/>
        <v>0</v>
      </c>
      <c r="H7" s="140">
        <f t="shared" si="0"/>
        <v>0</v>
      </c>
      <c r="I7" s="140">
        <f t="shared" si="0"/>
        <v>722452</v>
      </c>
      <c r="J7" s="140">
        <f t="shared" si="0"/>
        <v>3528802</v>
      </c>
      <c r="K7" s="140">
        <f t="shared" si="0"/>
        <v>170793</v>
      </c>
      <c r="L7" s="140">
        <f t="shared" si="0"/>
        <v>40752</v>
      </c>
      <c r="M7" s="140">
        <f>SUM(N7,+U7)</f>
        <v>165450</v>
      </c>
      <c r="N7" s="140">
        <f>SUM(O7:R7,T7)</f>
        <v>162641</v>
      </c>
      <c r="O7" s="140">
        <f t="shared" ref="O7:U7" si="1">SUM(O$8:O$57)</f>
        <v>6413</v>
      </c>
      <c r="P7" s="140">
        <f t="shared" si="1"/>
        <v>0</v>
      </c>
      <c r="Q7" s="140">
        <f t="shared" si="1"/>
        <v>0</v>
      </c>
      <c r="R7" s="140">
        <f t="shared" si="1"/>
        <v>103873</v>
      </c>
      <c r="S7" s="140">
        <f t="shared" si="1"/>
        <v>1121768</v>
      </c>
      <c r="T7" s="140">
        <f t="shared" si="1"/>
        <v>52355</v>
      </c>
      <c r="U7" s="140">
        <f t="shared" si="1"/>
        <v>2809</v>
      </c>
      <c r="V7" s="140">
        <f t="shared" ref="V7:AD7" si="2">+SUM(D7,M7)</f>
        <v>1105168</v>
      </c>
      <c r="W7" s="140">
        <f t="shared" si="2"/>
        <v>1061607</v>
      </c>
      <c r="X7" s="140">
        <f t="shared" si="2"/>
        <v>12134</v>
      </c>
      <c r="Y7" s="140">
        <f t="shared" si="2"/>
        <v>0</v>
      </c>
      <c r="Z7" s="140">
        <f t="shared" si="2"/>
        <v>0</v>
      </c>
      <c r="AA7" s="140">
        <f t="shared" si="2"/>
        <v>826325</v>
      </c>
      <c r="AB7" s="140">
        <f t="shared" si="2"/>
        <v>4650570</v>
      </c>
      <c r="AC7" s="140">
        <f t="shared" si="2"/>
        <v>223148</v>
      </c>
      <c r="AD7" s="140">
        <f t="shared" si="2"/>
        <v>43561</v>
      </c>
      <c r="AE7" s="140">
        <f>SUM(AF7,+AK7)</f>
        <v>176248</v>
      </c>
      <c r="AF7" s="140">
        <f>SUM(AG7:AJ7)</f>
        <v>176248</v>
      </c>
      <c r="AG7" s="140">
        <f>SUM(AG$8:AG$57)</f>
        <v>0</v>
      </c>
      <c r="AH7" s="140">
        <f>SUM(AH$8:AH$57)</f>
        <v>165511</v>
      </c>
      <c r="AI7" s="140">
        <f>SUM(AI$8:AI$57)</f>
        <v>10737</v>
      </c>
      <c r="AJ7" s="140">
        <f>SUM(AJ$8:AJ$57)</f>
        <v>0</v>
      </c>
      <c r="AK7" s="140">
        <f>SUM(AK$8:AK$57)</f>
        <v>0</v>
      </c>
      <c r="AL7" s="143" t="s">
        <v>314</v>
      </c>
      <c r="AM7" s="140">
        <f>SUM(AN7,AS7,AW7,AX7,BD7)</f>
        <v>4173853</v>
      </c>
      <c r="AN7" s="140">
        <f>SUM(AO7:AR7)</f>
        <v>570471</v>
      </c>
      <c r="AO7" s="140">
        <f>SUM(AO$8:AO$57)</f>
        <v>292678</v>
      </c>
      <c r="AP7" s="140">
        <f>SUM(AP$8:AP$57)</f>
        <v>0</v>
      </c>
      <c r="AQ7" s="140">
        <f>SUM(AQ$8:AQ$57)</f>
        <v>257031</v>
      </c>
      <c r="AR7" s="140">
        <f>SUM(AR$8:AR$57)</f>
        <v>20762</v>
      </c>
      <c r="AS7" s="140">
        <f>SUM(AT7:AV7)</f>
        <v>1189256</v>
      </c>
      <c r="AT7" s="140">
        <f>SUM(AT$8:AT$57)</f>
        <v>5198</v>
      </c>
      <c r="AU7" s="140">
        <f>SUM(AU$8:AU$57)</f>
        <v>1005308</v>
      </c>
      <c r="AV7" s="140">
        <f>SUM(AV$8:AV$57)</f>
        <v>178750</v>
      </c>
      <c r="AW7" s="140">
        <f>SUM(AW$8:AW$57)</f>
        <v>0</v>
      </c>
      <c r="AX7" s="140">
        <f>SUM(AY7:BB7)</f>
        <v>2408190</v>
      </c>
      <c r="AY7" s="140">
        <f>SUM(AY$8:AY$57)</f>
        <v>458670</v>
      </c>
      <c r="AZ7" s="140">
        <f>SUM(AZ$8:AZ$57)</f>
        <v>1656518</v>
      </c>
      <c r="BA7" s="140">
        <f>SUM(BA$8:BA$57)</f>
        <v>282663</v>
      </c>
      <c r="BB7" s="140">
        <f>SUM(BB$8:BB$57)</f>
        <v>10339</v>
      </c>
      <c r="BC7" s="143" t="s">
        <v>315</v>
      </c>
      <c r="BD7" s="140">
        <f>SUM(BD$8:BD$57)</f>
        <v>5936</v>
      </c>
      <c r="BE7" s="140">
        <f>SUM(BE$8:BE$57)</f>
        <v>118419</v>
      </c>
      <c r="BF7" s="140">
        <f>SUM(AE7,+AM7,+BE7)</f>
        <v>4468520</v>
      </c>
      <c r="BG7" s="140">
        <f>SUM(BH7,+BM7)</f>
        <v>25509</v>
      </c>
      <c r="BH7" s="140">
        <f>SUM(BI7:BL7)</f>
        <v>2475</v>
      </c>
      <c r="BI7" s="140">
        <f>SUM(BI$8:BI$57)</f>
        <v>0</v>
      </c>
      <c r="BJ7" s="140">
        <f>SUM(BJ$8:BJ$57)</f>
        <v>2475</v>
      </c>
      <c r="BK7" s="140">
        <f>SUM(BK$8:BK$57)</f>
        <v>0</v>
      </c>
      <c r="BL7" s="140">
        <f>SUM(BL$8:BL$57)</f>
        <v>0</v>
      </c>
      <c r="BM7" s="140">
        <f>SUM(BM$8:BM$57)</f>
        <v>23034</v>
      </c>
      <c r="BN7" s="143" t="s">
        <v>314</v>
      </c>
      <c r="BO7" s="140">
        <f>SUM(BP7,BU7,BY7,BZ7,CF7)</f>
        <v>1114723</v>
      </c>
      <c r="BP7" s="140">
        <f>SUM(BQ7:BT7)</f>
        <v>279961</v>
      </c>
      <c r="BQ7" s="140">
        <f>SUM(BQ$8:BQ$57)</f>
        <v>204602</v>
      </c>
      <c r="BR7" s="140">
        <f>SUM(BR$8:BR$57)</f>
        <v>0</v>
      </c>
      <c r="BS7" s="140">
        <f>SUM(BS$8:BS$57)</f>
        <v>75359</v>
      </c>
      <c r="BT7" s="140">
        <f>SUM(BT$8:BT$57)</f>
        <v>0</v>
      </c>
      <c r="BU7" s="140">
        <f>SUM(BV7:BX7)</f>
        <v>618545</v>
      </c>
      <c r="BV7" s="140">
        <f>SUM(BV$8:BV$57)</f>
        <v>1057</v>
      </c>
      <c r="BW7" s="140">
        <f>SUM(BW$8:BW$57)</f>
        <v>617226</v>
      </c>
      <c r="BX7" s="140">
        <f>SUM(BX$8:BX$57)</f>
        <v>262</v>
      </c>
      <c r="BY7" s="140">
        <f>SUM(BY$8:BY$57)</f>
        <v>0</v>
      </c>
      <c r="BZ7" s="140">
        <f>SUM(CA7:CD7)</f>
        <v>215307</v>
      </c>
      <c r="CA7" s="140">
        <f>SUM(CA$8:CA$57)</f>
        <v>19727</v>
      </c>
      <c r="CB7" s="140">
        <f>SUM(CB$8:CB$57)</f>
        <v>165622</v>
      </c>
      <c r="CC7" s="140">
        <f>SUM(CC$8:CC$57)</f>
        <v>12638</v>
      </c>
      <c r="CD7" s="140">
        <f>SUM(CD$8:CD$57)</f>
        <v>17320</v>
      </c>
      <c r="CE7" s="143" t="s">
        <v>314</v>
      </c>
      <c r="CF7" s="140">
        <f>SUM(CF$8:CF$57)</f>
        <v>910</v>
      </c>
      <c r="CG7" s="140">
        <f>SUM(CG$8:CG$57)</f>
        <v>146986</v>
      </c>
      <c r="CH7" s="140">
        <f>SUM(BG7,+BO7,+CG7)</f>
        <v>1287218</v>
      </c>
      <c r="CI7" s="140">
        <f t="shared" ref="CI7:CO7" si="3">SUM(AE7,+BG7)</f>
        <v>201757</v>
      </c>
      <c r="CJ7" s="140">
        <f t="shared" si="3"/>
        <v>178723</v>
      </c>
      <c r="CK7" s="140">
        <f t="shared" si="3"/>
        <v>0</v>
      </c>
      <c r="CL7" s="140">
        <f t="shared" si="3"/>
        <v>167986</v>
      </c>
      <c r="CM7" s="140">
        <f t="shared" si="3"/>
        <v>10737</v>
      </c>
      <c r="CN7" s="140">
        <f t="shared" si="3"/>
        <v>0</v>
      </c>
      <c r="CO7" s="140">
        <f t="shared" si="3"/>
        <v>23034</v>
      </c>
      <c r="CP7" s="143" t="s">
        <v>314</v>
      </c>
      <c r="CQ7" s="140">
        <f t="shared" ref="CQ7:DF7" si="4">SUM(AM7,+BO7)</f>
        <v>5288576</v>
      </c>
      <c r="CR7" s="140">
        <f t="shared" si="4"/>
        <v>850432</v>
      </c>
      <c r="CS7" s="140">
        <f t="shared" si="4"/>
        <v>497280</v>
      </c>
      <c r="CT7" s="140">
        <f t="shared" si="4"/>
        <v>0</v>
      </c>
      <c r="CU7" s="140">
        <f t="shared" si="4"/>
        <v>332390</v>
      </c>
      <c r="CV7" s="140">
        <f t="shared" si="4"/>
        <v>20762</v>
      </c>
      <c r="CW7" s="140">
        <f t="shared" si="4"/>
        <v>1807801</v>
      </c>
      <c r="CX7" s="140">
        <f t="shared" si="4"/>
        <v>6255</v>
      </c>
      <c r="CY7" s="140">
        <f t="shared" si="4"/>
        <v>1622534</v>
      </c>
      <c r="CZ7" s="140">
        <f t="shared" si="4"/>
        <v>179012</v>
      </c>
      <c r="DA7" s="140">
        <f t="shared" si="4"/>
        <v>0</v>
      </c>
      <c r="DB7" s="140">
        <f t="shared" si="4"/>
        <v>2623497</v>
      </c>
      <c r="DC7" s="140">
        <f t="shared" si="4"/>
        <v>478397</v>
      </c>
      <c r="DD7" s="140">
        <f t="shared" si="4"/>
        <v>1822140</v>
      </c>
      <c r="DE7" s="140">
        <f t="shared" si="4"/>
        <v>295301</v>
      </c>
      <c r="DF7" s="140">
        <f t="shared" si="4"/>
        <v>27659</v>
      </c>
      <c r="DG7" s="143" t="s">
        <v>314</v>
      </c>
      <c r="DH7" s="140">
        <f>SUM(BD7,+CF7)</f>
        <v>6846</v>
      </c>
      <c r="DI7" s="140">
        <f>SUM(BE7,+CG7)</f>
        <v>265405</v>
      </c>
      <c r="DJ7" s="140">
        <f>SUM(BF7,+CH7)</f>
        <v>5755738</v>
      </c>
    </row>
    <row r="8" spans="1:114" s="136" customFormat="1" ht="13.5" customHeight="1" x14ac:dyDescent="0.15">
      <c r="A8" s="119" t="s">
        <v>12</v>
      </c>
      <c r="B8" s="120" t="s">
        <v>373</v>
      </c>
      <c r="C8" s="119" t="s">
        <v>374</v>
      </c>
      <c r="D8" s="121">
        <f>SUM(E8,+L8)</f>
        <v>14773</v>
      </c>
      <c r="E8" s="121">
        <f>SUM(F8:I8)+K8</f>
        <v>14773</v>
      </c>
      <c r="F8" s="121">
        <v>546</v>
      </c>
      <c r="G8" s="121">
        <v>0</v>
      </c>
      <c r="H8" s="121">
        <v>0</v>
      </c>
      <c r="I8" s="121">
        <v>14227</v>
      </c>
      <c r="J8" s="121">
        <v>148595</v>
      </c>
      <c r="K8" s="121">
        <v>0</v>
      </c>
      <c r="L8" s="121">
        <v>0</v>
      </c>
      <c r="M8" s="121">
        <f>SUM(N8,+U8)</f>
        <v>0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82690</v>
      </c>
      <c r="T8" s="121">
        <v>0</v>
      </c>
      <c r="U8" s="121">
        <v>0</v>
      </c>
      <c r="V8" s="121">
        <f>+SUM(D8,M8)</f>
        <v>14773</v>
      </c>
      <c r="W8" s="121">
        <f>+SUM(E8,N8)</f>
        <v>14773</v>
      </c>
      <c r="X8" s="121">
        <f>+SUM(F8,O8)</f>
        <v>546</v>
      </c>
      <c r="Y8" s="121">
        <f>+SUM(G8,P8)</f>
        <v>0</v>
      </c>
      <c r="Z8" s="121">
        <f>+SUM(H8,Q8)</f>
        <v>0</v>
      </c>
      <c r="AA8" s="121">
        <f>+SUM(I8,R8)</f>
        <v>14227</v>
      </c>
      <c r="AB8" s="121">
        <f>+SUM(J8,S8)</f>
        <v>231285</v>
      </c>
      <c r="AC8" s="121">
        <f>+SUM(K8,T8)</f>
        <v>0</v>
      </c>
      <c r="AD8" s="121">
        <f>+SUM(L8,U8)</f>
        <v>0</v>
      </c>
      <c r="AE8" s="121">
        <f>SUM(AF8,+AK8)</f>
        <v>30549</v>
      </c>
      <c r="AF8" s="121">
        <f>SUM(AG8:AJ8)</f>
        <v>30549</v>
      </c>
      <c r="AG8" s="121">
        <v>0</v>
      </c>
      <c r="AH8" s="121">
        <v>22620</v>
      </c>
      <c r="AI8" s="121">
        <v>7929</v>
      </c>
      <c r="AJ8" s="121">
        <v>0</v>
      </c>
      <c r="AK8" s="121">
        <v>0</v>
      </c>
      <c r="AL8" s="122" t="s">
        <v>421</v>
      </c>
      <c r="AM8" s="121">
        <f>SUM(AN8,AS8,AW8,AX8,BD8)</f>
        <v>132819</v>
      </c>
      <c r="AN8" s="121">
        <f>SUM(AO8:AR8)</f>
        <v>61110</v>
      </c>
      <c r="AO8" s="121">
        <v>17462</v>
      </c>
      <c r="AP8" s="121">
        <v>0</v>
      </c>
      <c r="AQ8" s="121">
        <v>36635</v>
      </c>
      <c r="AR8" s="121">
        <v>7013</v>
      </c>
      <c r="AS8" s="121">
        <f>SUM(AT8:AV8)</f>
        <v>35669</v>
      </c>
      <c r="AT8" s="121">
        <v>0</v>
      </c>
      <c r="AU8" s="121">
        <v>26962</v>
      </c>
      <c r="AV8" s="121">
        <v>8707</v>
      </c>
      <c r="AW8" s="121">
        <v>0</v>
      </c>
      <c r="AX8" s="121">
        <f>SUM(AY8:BB8)</f>
        <v>36040</v>
      </c>
      <c r="AY8" s="121">
        <v>19540</v>
      </c>
      <c r="AZ8" s="121">
        <v>11290</v>
      </c>
      <c r="BA8" s="121">
        <v>5210</v>
      </c>
      <c r="BB8" s="121">
        <v>0</v>
      </c>
      <c r="BC8" s="122" t="s">
        <v>421</v>
      </c>
      <c r="BD8" s="121">
        <v>0</v>
      </c>
      <c r="BE8" s="121">
        <v>0</v>
      </c>
      <c r="BF8" s="121">
        <f>SUM(AE8,+AM8,+BE8)</f>
        <v>163368</v>
      </c>
      <c r="BG8" s="121">
        <f>SUM(BH8,+BM8)</f>
        <v>2475</v>
      </c>
      <c r="BH8" s="121">
        <f>SUM(BI8:BL8)</f>
        <v>2475</v>
      </c>
      <c r="BI8" s="121">
        <v>0</v>
      </c>
      <c r="BJ8" s="121">
        <v>2475</v>
      </c>
      <c r="BK8" s="121">
        <v>0</v>
      </c>
      <c r="BL8" s="121">
        <v>0</v>
      </c>
      <c r="BM8" s="121">
        <v>0</v>
      </c>
      <c r="BN8" s="122" t="s">
        <v>421</v>
      </c>
      <c r="BO8" s="121">
        <f>SUM(BP8,BU8,BY8,BZ8,CF8)</f>
        <v>80215</v>
      </c>
      <c r="BP8" s="121">
        <f>SUM(BQ8:BT8)</f>
        <v>27576</v>
      </c>
      <c r="BQ8" s="121">
        <v>8731</v>
      </c>
      <c r="BR8" s="121">
        <v>0</v>
      </c>
      <c r="BS8" s="121">
        <v>18845</v>
      </c>
      <c r="BT8" s="121">
        <v>0</v>
      </c>
      <c r="BU8" s="121">
        <f>SUM(BV8:BX8)</f>
        <v>34375</v>
      </c>
      <c r="BV8" s="121">
        <v>0</v>
      </c>
      <c r="BW8" s="121">
        <v>34375</v>
      </c>
      <c r="BX8" s="121">
        <v>0</v>
      </c>
      <c r="BY8" s="121">
        <v>0</v>
      </c>
      <c r="BZ8" s="121">
        <f>SUM(CA8:CD8)</f>
        <v>18264</v>
      </c>
      <c r="CA8" s="121">
        <v>0</v>
      </c>
      <c r="CB8" s="121">
        <v>18264</v>
      </c>
      <c r="CC8" s="121">
        <v>0</v>
      </c>
      <c r="CD8" s="121">
        <v>0</v>
      </c>
      <c r="CE8" s="122" t="s">
        <v>421</v>
      </c>
      <c r="CF8" s="121">
        <v>0</v>
      </c>
      <c r="CG8" s="121">
        <v>0</v>
      </c>
      <c r="CH8" s="121">
        <f>SUM(BG8,+BO8,+CG8)</f>
        <v>82690</v>
      </c>
      <c r="CI8" s="121">
        <f>SUM(AE8,+BG8)</f>
        <v>33024</v>
      </c>
      <c r="CJ8" s="121">
        <f>SUM(AF8,+BH8)</f>
        <v>33024</v>
      </c>
      <c r="CK8" s="121">
        <f>SUM(AG8,+BI8)</f>
        <v>0</v>
      </c>
      <c r="CL8" s="121">
        <f>SUM(AH8,+BJ8)</f>
        <v>25095</v>
      </c>
      <c r="CM8" s="121">
        <f>SUM(AI8,+BK8)</f>
        <v>7929</v>
      </c>
      <c r="CN8" s="121">
        <f>SUM(AJ8,+BL8)</f>
        <v>0</v>
      </c>
      <c r="CO8" s="121">
        <f>SUM(AK8,+BM8)</f>
        <v>0</v>
      </c>
      <c r="CP8" s="122" t="s">
        <v>421</v>
      </c>
      <c r="CQ8" s="121">
        <f>SUM(AM8,+BO8)</f>
        <v>213034</v>
      </c>
      <c r="CR8" s="121">
        <f>SUM(AN8,+BP8)</f>
        <v>88686</v>
      </c>
      <c r="CS8" s="121">
        <f>SUM(AO8,+BQ8)</f>
        <v>26193</v>
      </c>
      <c r="CT8" s="121">
        <f>SUM(AP8,+BR8)</f>
        <v>0</v>
      </c>
      <c r="CU8" s="121">
        <f>SUM(AQ8,+BS8)</f>
        <v>55480</v>
      </c>
      <c r="CV8" s="121">
        <f>SUM(AR8,+BT8)</f>
        <v>7013</v>
      </c>
      <c r="CW8" s="121">
        <f>SUM(AS8,+BU8)</f>
        <v>70044</v>
      </c>
      <c r="CX8" s="121">
        <f>SUM(AT8,+BV8)</f>
        <v>0</v>
      </c>
      <c r="CY8" s="121">
        <f>SUM(AU8,+BW8)</f>
        <v>61337</v>
      </c>
      <c r="CZ8" s="121">
        <f>SUM(AV8,+BX8)</f>
        <v>8707</v>
      </c>
      <c r="DA8" s="121">
        <f>SUM(AW8,+BY8)</f>
        <v>0</v>
      </c>
      <c r="DB8" s="121">
        <f>SUM(AX8,+BZ8)</f>
        <v>54304</v>
      </c>
      <c r="DC8" s="121">
        <f>SUM(AY8,+CA8)</f>
        <v>19540</v>
      </c>
      <c r="DD8" s="121">
        <f>SUM(AZ8,+CB8)</f>
        <v>29554</v>
      </c>
      <c r="DE8" s="121">
        <f>SUM(BA8,+CC8)</f>
        <v>5210</v>
      </c>
      <c r="DF8" s="121">
        <f>SUM(BB8,+CD8)</f>
        <v>0</v>
      </c>
      <c r="DG8" s="122" t="s">
        <v>421</v>
      </c>
      <c r="DH8" s="121">
        <f>SUM(BD8,+CF8)</f>
        <v>0</v>
      </c>
      <c r="DI8" s="121">
        <f>SUM(BE8,+CG8)</f>
        <v>0</v>
      </c>
      <c r="DJ8" s="121">
        <f>SUM(BF8,+CH8)</f>
        <v>246058</v>
      </c>
    </row>
    <row r="9" spans="1:114" s="136" customFormat="1" ht="13.5" customHeight="1" x14ac:dyDescent="0.15">
      <c r="A9" s="119" t="s">
        <v>12</v>
      </c>
      <c r="B9" s="120" t="s">
        <v>347</v>
      </c>
      <c r="C9" s="119" t="s">
        <v>348</v>
      </c>
      <c r="D9" s="121">
        <f>SUM(E9,+L9)</f>
        <v>142397</v>
      </c>
      <c r="E9" s="121">
        <f>SUM(F9:I9)+K9</f>
        <v>142397</v>
      </c>
      <c r="F9" s="121">
        <v>0</v>
      </c>
      <c r="G9" s="121">
        <v>0</v>
      </c>
      <c r="H9" s="121">
        <v>0</v>
      </c>
      <c r="I9" s="121">
        <v>142397</v>
      </c>
      <c r="J9" s="121">
        <v>625592</v>
      </c>
      <c r="K9" s="121">
        <v>0</v>
      </c>
      <c r="L9" s="121">
        <v>0</v>
      </c>
      <c r="M9" s="121">
        <f>SUM(N9,+U9)</f>
        <v>20196</v>
      </c>
      <c r="N9" s="121">
        <f>SUM(O9:R9,T9)</f>
        <v>20196</v>
      </c>
      <c r="O9" s="121">
        <v>0</v>
      </c>
      <c r="P9" s="121">
        <v>0</v>
      </c>
      <c r="Q9" s="121">
        <v>0</v>
      </c>
      <c r="R9" s="121">
        <v>20196</v>
      </c>
      <c r="S9" s="121">
        <v>261523</v>
      </c>
      <c r="T9" s="121">
        <v>0</v>
      </c>
      <c r="U9" s="121">
        <v>0</v>
      </c>
      <c r="V9" s="121">
        <f>+SUM(D9,M9)</f>
        <v>162593</v>
      </c>
      <c r="W9" s="121">
        <f>+SUM(E9,N9)</f>
        <v>162593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162593</v>
      </c>
      <c r="AB9" s="121">
        <f>+SUM(J9,S9)</f>
        <v>887115</v>
      </c>
      <c r="AC9" s="121">
        <f>+SUM(K9,T9)</f>
        <v>0</v>
      </c>
      <c r="AD9" s="121">
        <f>+SUM(L9,U9)</f>
        <v>0</v>
      </c>
      <c r="AE9" s="121">
        <f>SUM(AF9,+AK9)</f>
        <v>45859</v>
      </c>
      <c r="AF9" s="121">
        <f>SUM(AG9:AJ9)</f>
        <v>45859</v>
      </c>
      <c r="AG9" s="121">
        <v>0</v>
      </c>
      <c r="AH9" s="121">
        <v>45859</v>
      </c>
      <c r="AI9" s="121">
        <v>0</v>
      </c>
      <c r="AJ9" s="121">
        <v>0</v>
      </c>
      <c r="AK9" s="121">
        <v>0</v>
      </c>
      <c r="AL9" s="122" t="s">
        <v>421</v>
      </c>
      <c r="AM9" s="121">
        <f>SUM(AN9,AS9,AW9,AX9,BD9)</f>
        <v>713239</v>
      </c>
      <c r="AN9" s="121">
        <f>SUM(AO9:AR9)</f>
        <v>35442</v>
      </c>
      <c r="AO9" s="121">
        <v>23694</v>
      </c>
      <c r="AP9" s="121">
        <v>0</v>
      </c>
      <c r="AQ9" s="121">
        <v>11748</v>
      </c>
      <c r="AR9" s="121">
        <v>0</v>
      </c>
      <c r="AS9" s="121">
        <f>SUM(AT9:AV9)</f>
        <v>4366</v>
      </c>
      <c r="AT9" s="121">
        <v>0</v>
      </c>
      <c r="AU9" s="121">
        <v>0</v>
      </c>
      <c r="AV9" s="121">
        <v>4366</v>
      </c>
      <c r="AW9" s="121">
        <v>0</v>
      </c>
      <c r="AX9" s="121">
        <f>SUM(AY9:BB9)</f>
        <v>673431</v>
      </c>
      <c r="AY9" s="121">
        <v>0</v>
      </c>
      <c r="AZ9" s="121">
        <v>651655</v>
      </c>
      <c r="BA9" s="121">
        <v>20419</v>
      </c>
      <c r="BB9" s="121">
        <v>1357</v>
      </c>
      <c r="BC9" s="122" t="s">
        <v>421</v>
      </c>
      <c r="BD9" s="121">
        <v>0</v>
      </c>
      <c r="BE9" s="121">
        <v>8891</v>
      </c>
      <c r="BF9" s="121">
        <f>SUM(AE9,+AM9,+BE9)</f>
        <v>767989</v>
      </c>
      <c r="BG9" s="121">
        <f>SUM(BH9,+BM9)</f>
        <v>3795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3795</v>
      </c>
      <c r="BN9" s="122" t="s">
        <v>421</v>
      </c>
      <c r="BO9" s="121">
        <f>SUM(BP9,BU9,BY9,BZ9,CF9)</f>
        <v>243323</v>
      </c>
      <c r="BP9" s="121">
        <f>SUM(BQ9:BT9)</f>
        <v>57342</v>
      </c>
      <c r="BQ9" s="121">
        <v>57342</v>
      </c>
      <c r="BR9" s="121">
        <v>0</v>
      </c>
      <c r="BS9" s="121">
        <v>0</v>
      </c>
      <c r="BT9" s="121">
        <v>0</v>
      </c>
      <c r="BU9" s="121">
        <f>SUM(BV9:BX9)</f>
        <v>116200</v>
      </c>
      <c r="BV9" s="121">
        <v>1057</v>
      </c>
      <c r="BW9" s="121">
        <v>115143</v>
      </c>
      <c r="BX9" s="121">
        <v>0</v>
      </c>
      <c r="BY9" s="121">
        <v>0</v>
      </c>
      <c r="BZ9" s="121">
        <f>SUM(CA9:CD9)</f>
        <v>69781</v>
      </c>
      <c r="CA9" s="121">
        <v>19727</v>
      </c>
      <c r="CB9" s="121">
        <v>35316</v>
      </c>
      <c r="CC9" s="121">
        <v>3663</v>
      </c>
      <c r="CD9" s="121">
        <v>11075</v>
      </c>
      <c r="CE9" s="122" t="s">
        <v>421</v>
      </c>
      <c r="CF9" s="121">
        <v>0</v>
      </c>
      <c r="CG9" s="121">
        <v>34601</v>
      </c>
      <c r="CH9" s="121">
        <f>SUM(BG9,+BO9,+CG9)</f>
        <v>281719</v>
      </c>
      <c r="CI9" s="121">
        <f>SUM(AE9,+BG9)</f>
        <v>49654</v>
      </c>
      <c r="CJ9" s="121">
        <f>SUM(AF9,+BH9)</f>
        <v>45859</v>
      </c>
      <c r="CK9" s="121">
        <f>SUM(AG9,+BI9)</f>
        <v>0</v>
      </c>
      <c r="CL9" s="121">
        <f>SUM(AH9,+BJ9)</f>
        <v>45859</v>
      </c>
      <c r="CM9" s="121">
        <f>SUM(AI9,+BK9)</f>
        <v>0</v>
      </c>
      <c r="CN9" s="121">
        <f>SUM(AJ9,+BL9)</f>
        <v>0</v>
      </c>
      <c r="CO9" s="121">
        <f>SUM(AK9,+BM9)</f>
        <v>3795</v>
      </c>
      <c r="CP9" s="122" t="s">
        <v>421</v>
      </c>
      <c r="CQ9" s="121">
        <f>SUM(AM9,+BO9)</f>
        <v>956562</v>
      </c>
      <c r="CR9" s="121">
        <f>SUM(AN9,+BP9)</f>
        <v>92784</v>
      </c>
      <c r="CS9" s="121">
        <f>SUM(AO9,+BQ9)</f>
        <v>81036</v>
      </c>
      <c r="CT9" s="121">
        <f>SUM(AP9,+BR9)</f>
        <v>0</v>
      </c>
      <c r="CU9" s="121">
        <f>SUM(AQ9,+BS9)</f>
        <v>11748</v>
      </c>
      <c r="CV9" s="121">
        <f>SUM(AR9,+BT9)</f>
        <v>0</v>
      </c>
      <c r="CW9" s="121">
        <f>SUM(AS9,+BU9)</f>
        <v>120566</v>
      </c>
      <c r="CX9" s="121">
        <f>SUM(AT9,+BV9)</f>
        <v>1057</v>
      </c>
      <c r="CY9" s="121">
        <f>SUM(AU9,+BW9)</f>
        <v>115143</v>
      </c>
      <c r="CZ9" s="121">
        <f>SUM(AV9,+BX9)</f>
        <v>4366</v>
      </c>
      <c r="DA9" s="121">
        <f>SUM(AW9,+BY9)</f>
        <v>0</v>
      </c>
      <c r="DB9" s="121">
        <f>SUM(AX9,+BZ9)</f>
        <v>743212</v>
      </c>
      <c r="DC9" s="121">
        <f>SUM(AY9,+CA9)</f>
        <v>19727</v>
      </c>
      <c r="DD9" s="121">
        <f>SUM(AZ9,+CB9)</f>
        <v>686971</v>
      </c>
      <c r="DE9" s="121">
        <f>SUM(BA9,+CC9)</f>
        <v>24082</v>
      </c>
      <c r="DF9" s="121">
        <f>SUM(BB9,+CD9)</f>
        <v>12432</v>
      </c>
      <c r="DG9" s="122" t="s">
        <v>421</v>
      </c>
      <c r="DH9" s="121">
        <f>SUM(BD9,+CF9)</f>
        <v>0</v>
      </c>
      <c r="DI9" s="121">
        <f>SUM(BE9,+CG9)</f>
        <v>43492</v>
      </c>
      <c r="DJ9" s="121">
        <f>SUM(BF9,+CH9)</f>
        <v>1049708</v>
      </c>
    </row>
    <row r="10" spans="1:114" s="136" customFormat="1" ht="13.5" customHeight="1" x14ac:dyDescent="0.15">
      <c r="A10" s="119" t="s">
        <v>12</v>
      </c>
      <c r="B10" s="120" t="s">
        <v>382</v>
      </c>
      <c r="C10" s="119" t="s">
        <v>383</v>
      </c>
      <c r="D10" s="121">
        <f>SUM(E10,+L10)</f>
        <v>111928</v>
      </c>
      <c r="E10" s="121">
        <f>SUM(F10:I10)+K10</f>
        <v>92837</v>
      </c>
      <c r="F10" s="121">
        <v>2289</v>
      </c>
      <c r="G10" s="121">
        <v>0</v>
      </c>
      <c r="H10" s="121">
        <v>0</v>
      </c>
      <c r="I10" s="121">
        <v>77144</v>
      </c>
      <c r="J10" s="121">
        <v>336686</v>
      </c>
      <c r="K10" s="121">
        <v>13404</v>
      </c>
      <c r="L10" s="121">
        <v>19091</v>
      </c>
      <c r="M10" s="121">
        <f>SUM(N10,+U10)</f>
        <v>3805</v>
      </c>
      <c r="N10" s="121">
        <f>SUM(O10:R10,T10)</f>
        <v>996</v>
      </c>
      <c r="O10" s="121">
        <v>0</v>
      </c>
      <c r="P10" s="121">
        <v>0</v>
      </c>
      <c r="Q10" s="121">
        <v>0</v>
      </c>
      <c r="R10" s="121">
        <v>992</v>
      </c>
      <c r="S10" s="121">
        <v>92517</v>
      </c>
      <c r="T10" s="121">
        <v>4</v>
      </c>
      <c r="U10" s="121">
        <v>2809</v>
      </c>
      <c r="V10" s="121">
        <f>+SUM(D10,M10)</f>
        <v>115733</v>
      </c>
      <c r="W10" s="121">
        <f>+SUM(E10,N10)</f>
        <v>93833</v>
      </c>
      <c r="X10" s="121">
        <f>+SUM(F10,O10)</f>
        <v>2289</v>
      </c>
      <c r="Y10" s="121">
        <f>+SUM(G10,P10)</f>
        <v>0</v>
      </c>
      <c r="Z10" s="121">
        <f>+SUM(H10,Q10)</f>
        <v>0</v>
      </c>
      <c r="AA10" s="121">
        <f>+SUM(I10,R10)</f>
        <v>78136</v>
      </c>
      <c r="AB10" s="121">
        <f>+SUM(J10,S10)</f>
        <v>429203</v>
      </c>
      <c r="AC10" s="121">
        <f>+SUM(K10,T10)</f>
        <v>13408</v>
      </c>
      <c r="AD10" s="121">
        <f>+SUM(L10,U10)</f>
        <v>21900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421</v>
      </c>
      <c r="AM10" s="121">
        <f>SUM(AN10,AS10,AW10,AX10,BD10)</f>
        <v>401520</v>
      </c>
      <c r="AN10" s="121">
        <f>SUM(AO10:AR10)</f>
        <v>116141</v>
      </c>
      <c r="AO10" s="121">
        <v>25052</v>
      </c>
      <c r="AP10" s="121">
        <v>0</v>
      </c>
      <c r="AQ10" s="121">
        <v>91089</v>
      </c>
      <c r="AR10" s="121">
        <v>0</v>
      </c>
      <c r="AS10" s="121">
        <f>SUM(AT10:AV10)</f>
        <v>118035</v>
      </c>
      <c r="AT10" s="121">
        <v>0</v>
      </c>
      <c r="AU10" s="121">
        <v>109565</v>
      </c>
      <c r="AV10" s="121">
        <v>8470</v>
      </c>
      <c r="AW10" s="121">
        <v>0</v>
      </c>
      <c r="AX10" s="121">
        <f>SUM(AY10:BB10)</f>
        <v>161408</v>
      </c>
      <c r="AY10" s="121">
        <v>119135</v>
      </c>
      <c r="AZ10" s="121">
        <v>40588</v>
      </c>
      <c r="BA10" s="121">
        <v>1685</v>
      </c>
      <c r="BB10" s="121">
        <v>0</v>
      </c>
      <c r="BC10" s="122" t="s">
        <v>421</v>
      </c>
      <c r="BD10" s="121">
        <v>5936</v>
      </c>
      <c r="BE10" s="121">
        <v>47094</v>
      </c>
      <c r="BF10" s="121">
        <f>SUM(AE10,+AM10,+BE10)</f>
        <v>448614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421</v>
      </c>
      <c r="BO10" s="121">
        <f>SUM(BP10,BU10,BY10,BZ10,CF10)</f>
        <v>91703</v>
      </c>
      <c r="BP10" s="121">
        <f>SUM(BQ10:BT10)</f>
        <v>14959</v>
      </c>
      <c r="BQ10" s="121">
        <v>6160</v>
      </c>
      <c r="BR10" s="121">
        <v>0</v>
      </c>
      <c r="BS10" s="121">
        <v>8799</v>
      </c>
      <c r="BT10" s="121">
        <v>0</v>
      </c>
      <c r="BU10" s="121">
        <f>SUM(BV10:BX10)</f>
        <v>38351</v>
      </c>
      <c r="BV10" s="121">
        <v>0</v>
      </c>
      <c r="BW10" s="121">
        <v>38089</v>
      </c>
      <c r="BX10" s="121">
        <v>262</v>
      </c>
      <c r="BY10" s="121">
        <v>0</v>
      </c>
      <c r="BZ10" s="121">
        <f>SUM(CA10:CD10)</f>
        <v>37483</v>
      </c>
      <c r="CA10" s="121">
        <v>0</v>
      </c>
      <c r="CB10" s="121">
        <v>37431</v>
      </c>
      <c r="CC10" s="121">
        <v>52</v>
      </c>
      <c r="CD10" s="121">
        <v>0</v>
      </c>
      <c r="CE10" s="122" t="s">
        <v>421</v>
      </c>
      <c r="CF10" s="121">
        <v>910</v>
      </c>
      <c r="CG10" s="121">
        <v>4619</v>
      </c>
      <c r="CH10" s="121">
        <f>SUM(BG10,+BO10,+CG10)</f>
        <v>96322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421</v>
      </c>
      <c r="CQ10" s="121">
        <f>SUM(AM10,+BO10)</f>
        <v>493223</v>
      </c>
      <c r="CR10" s="121">
        <f>SUM(AN10,+BP10)</f>
        <v>131100</v>
      </c>
      <c r="CS10" s="121">
        <f>SUM(AO10,+BQ10)</f>
        <v>31212</v>
      </c>
      <c r="CT10" s="121">
        <f>SUM(AP10,+BR10)</f>
        <v>0</v>
      </c>
      <c r="CU10" s="121">
        <f>SUM(AQ10,+BS10)</f>
        <v>99888</v>
      </c>
      <c r="CV10" s="121">
        <f>SUM(AR10,+BT10)</f>
        <v>0</v>
      </c>
      <c r="CW10" s="121">
        <f>SUM(AS10,+BU10)</f>
        <v>156386</v>
      </c>
      <c r="CX10" s="121">
        <f>SUM(AT10,+BV10)</f>
        <v>0</v>
      </c>
      <c r="CY10" s="121">
        <f>SUM(AU10,+BW10)</f>
        <v>147654</v>
      </c>
      <c r="CZ10" s="121">
        <f>SUM(AV10,+BX10)</f>
        <v>8732</v>
      </c>
      <c r="DA10" s="121">
        <f>SUM(AW10,+BY10)</f>
        <v>0</v>
      </c>
      <c r="DB10" s="121">
        <f>SUM(AX10,+BZ10)</f>
        <v>198891</v>
      </c>
      <c r="DC10" s="121">
        <f>SUM(AY10,+CA10)</f>
        <v>119135</v>
      </c>
      <c r="DD10" s="121">
        <f>SUM(AZ10,+CB10)</f>
        <v>78019</v>
      </c>
      <c r="DE10" s="121">
        <f>SUM(BA10,+CC10)</f>
        <v>1737</v>
      </c>
      <c r="DF10" s="121">
        <f>SUM(BB10,+CD10)</f>
        <v>0</v>
      </c>
      <c r="DG10" s="122" t="s">
        <v>421</v>
      </c>
      <c r="DH10" s="121">
        <f>SUM(BD10,+CF10)</f>
        <v>6846</v>
      </c>
      <c r="DI10" s="121">
        <f>SUM(BE10,+CG10)</f>
        <v>51713</v>
      </c>
      <c r="DJ10" s="121">
        <f>SUM(BF10,+CH10)</f>
        <v>544936</v>
      </c>
    </row>
    <row r="11" spans="1:114" s="136" customFormat="1" ht="13.5" customHeight="1" x14ac:dyDescent="0.15">
      <c r="A11" s="119" t="s">
        <v>12</v>
      </c>
      <c r="B11" s="120" t="s">
        <v>388</v>
      </c>
      <c r="C11" s="119" t="s">
        <v>389</v>
      </c>
      <c r="D11" s="121">
        <f>SUM(E11,+L11)</f>
        <v>0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95400</v>
      </c>
      <c r="T11" s="121">
        <v>0</v>
      </c>
      <c r="U11" s="121">
        <v>0</v>
      </c>
      <c r="V11" s="121">
        <f>+SUM(D11,M11)</f>
        <v>0</v>
      </c>
      <c r="W11" s="121">
        <f>+SUM(E11,N11)</f>
        <v>0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0</v>
      </c>
      <c r="AB11" s="121">
        <f>+SUM(J11,S11)</f>
        <v>95400</v>
      </c>
      <c r="AC11" s="121">
        <f>+SUM(K11,T11)</f>
        <v>0</v>
      </c>
      <c r="AD11" s="121">
        <f>+SUM(L11,U11)</f>
        <v>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421</v>
      </c>
      <c r="AM11" s="121">
        <f>SUM(AN11,AS11,AW11,AX11,BD11)</f>
        <v>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421</v>
      </c>
      <c r="BD11" s="121">
        <v>0</v>
      </c>
      <c r="BE11" s="121">
        <v>0</v>
      </c>
      <c r="BF11" s="121">
        <f>SUM(AE11,+AM11,+BE11)</f>
        <v>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421</v>
      </c>
      <c r="BO11" s="121">
        <f>SUM(BP11,BU11,BY11,BZ11,CF11)</f>
        <v>89638</v>
      </c>
      <c r="BP11" s="121">
        <f>SUM(BQ11:BT11)</f>
        <v>44885</v>
      </c>
      <c r="BQ11" s="121">
        <v>15506</v>
      </c>
      <c r="BR11" s="121">
        <v>0</v>
      </c>
      <c r="BS11" s="121">
        <v>29379</v>
      </c>
      <c r="BT11" s="121">
        <v>0</v>
      </c>
      <c r="BU11" s="121">
        <f>SUM(BV11:BX11)</f>
        <v>44753</v>
      </c>
      <c r="BV11" s="121">
        <v>0</v>
      </c>
      <c r="BW11" s="121">
        <v>44753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421</v>
      </c>
      <c r="CF11" s="121">
        <v>0</v>
      </c>
      <c r="CG11" s="121">
        <v>5762</v>
      </c>
      <c r="CH11" s="121">
        <f>SUM(BG11,+BO11,+CG11)</f>
        <v>95400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421</v>
      </c>
      <c r="CQ11" s="121">
        <f>SUM(AM11,+BO11)</f>
        <v>89638</v>
      </c>
      <c r="CR11" s="121">
        <f>SUM(AN11,+BP11)</f>
        <v>44885</v>
      </c>
      <c r="CS11" s="121">
        <f>SUM(AO11,+BQ11)</f>
        <v>15506</v>
      </c>
      <c r="CT11" s="121">
        <f>SUM(AP11,+BR11)</f>
        <v>0</v>
      </c>
      <c r="CU11" s="121">
        <f>SUM(AQ11,+BS11)</f>
        <v>29379</v>
      </c>
      <c r="CV11" s="121">
        <f>SUM(AR11,+BT11)</f>
        <v>0</v>
      </c>
      <c r="CW11" s="121">
        <f>SUM(AS11,+BU11)</f>
        <v>44753</v>
      </c>
      <c r="CX11" s="121">
        <f>SUM(AT11,+BV11)</f>
        <v>0</v>
      </c>
      <c r="CY11" s="121">
        <f>SUM(AU11,+BW11)</f>
        <v>44753</v>
      </c>
      <c r="CZ11" s="121">
        <f>SUM(AV11,+BX11)</f>
        <v>0</v>
      </c>
      <c r="DA11" s="121">
        <f>SUM(AW11,+BY11)</f>
        <v>0</v>
      </c>
      <c r="DB11" s="121">
        <f>SUM(AX11,+BZ11)</f>
        <v>0</v>
      </c>
      <c r="DC11" s="121">
        <f>SUM(AY11,+CA11)</f>
        <v>0</v>
      </c>
      <c r="DD11" s="121">
        <f>SUM(AZ11,+CB11)</f>
        <v>0</v>
      </c>
      <c r="DE11" s="121">
        <f>SUM(BA11,+CC11)</f>
        <v>0</v>
      </c>
      <c r="DF11" s="121">
        <f>SUM(BB11,+CD11)</f>
        <v>0</v>
      </c>
      <c r="DG11" s="122" t="s">
        <v>421</v>
      </c>
      <c r="DH11" s="121">
        <f>SUM(BD11,+CF11)</f>
        <v>0</v>
      </c>
      <c r="DI11" s="121">
        <f>SUM(BE11,+CG11)</f>
        <v>5762</v>
      </c>
      <c r="DJ11" s="121">
        <f>SUM(BF11,+CH11)</f>
        <v>95400</v>
      </c>
    </row>
    <row r="12" spans="1:114" s="136" customFormat="1" ht="13.5" customHeight="1" x14ac:dyDescent="0.15">
      <c r="A12" s="119" t="s">
        <v>12</v>
      </c>
      <c r="B12" s="120" t="s">
        <v>384</v>
      </c>
      <c r="C12" s="119" t="s">
        <v>385</v>
      </c>
      <c r="D12" s="121">
        <f>SUM(E12,+L12)</f>
        <v>99094</v>
      </c>
      <c r="E12" s="121">
        <f>SUM(F12:I12)+K12</f>
        <v>77433</v>
      </c>
      <c r="F12" s="121">
        <v>2122</v>
      </c>
      <c r="G12" s="121">
        <v>0</v>
      </c>
      <c r="H12" s="121">
        <v>0</v>
      </c>
      <c r="I12" s="121">
        <v>75311</v>
      </c>
      <c r="J12" s="121">
        <v>318177</v>
      </c>
      <c r="K12" s="121">
        <v>0</v>
      </c>
      <c r="L12" s="121">
        <v>21661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99094</v>
      </c>
      <c r="W12" s="121">
        <f>+SUM(E12,N12)</f>
        <v>77433</v>
      </c>
      <c r="X12" s="121">
        <f>+SUM(F12,O12)</f>
        <v>2122</v>
      </c>
      <c r="Y12" s="121">
        <f>+SUM(G12,P12)</f>
        <v>0</v>
      </c>
      <c r="Z12" s="121">
        <f>+SUM(H12,Q12)</f>
        <v>0</v>
      </c>
      <c r="AA12" s="121">
        <f>+SUM(I12,R12)</f>
        <v>75311</v>
      </c>
      <c r="AB12" s="121">
        <f>+SUM(J12,S12)</f>
        <v>318177</v>
      </c>
      <c r="AC12" s="121">
        <f>+SUM(K12,T12)</f>
        <v>0</v>
      </c>
      <c r="AD12" s="121">
        <f>+SUM(L12,U12)</f>
        <v>21661</v>
      </c>
      <c r="AE12" s="121">
        <f>SUM(AF12,+AK12)</f>
        <v>99840</v>
      </c>
      <c r="AF12" s="121">
        <f>SUM(AG12:AJ12)</f>
        <v>99840</v>
      </c>
      <c r="AG12" s="121">
        <v>0</v>
      </c>
      <c r="AH12" s="121">
        <v>97032</v>
      </c>
      <c r="AI12" s="121">
        <v>2808</v>
      </c>
      <c r="AJ12" s="121">
        <v>0</v>
      </c>
      <c r="AK12" s="121">
        <v>0</v>
      </c>
      <c r="AL12" s="122" t="s">
        <v>421</v>
      </c>
      <c r="AM12" s="121">
        <f>SUM(AN12,AS12,AW12,AX12,BD12)</f>
        <v>265231</v>
      </c>
      <c r="AN12" s="121">
        <f>SUM(AO12:AR12)</f>
        <v>87256</v>
      </c>
      <c r="AO12" s="121">
        <v>19955</v>
      </c>
      <c r="AP12" s="121">
        <v>0</v>
      </c>
      <c r="AQ12" s="121">
        <v>53552</v>
      </c>
      <c r="AR12" s="121">
        <v>13749</v>
      </c>
      <c r="AS12" s="121">
        <f>SUM(AT12:AV12)</f>
        <v>46954</v>
      </c>
      <c r="AT12" s="121">
        <v>0</v>
      </c>
      <c r="AU12" s="121">
        <v>38471</v>
      </c>
      <c r="AV12" s="121">
        <v>8483</v>
      </c>
      <c r="AW12" s="121">
        <v>0</v>
      </c>
      <c r="AX12" s="121">
        <f>SUM(AY12:BB12)</f>
        <v>131021</v>
      </c>
      <c r="AY12" s="121">
        <v>97667</v>
      </c>
      <c r="AZ12" s="121">
        <v>29990</v>
      </c>
      <c r="BA12" s="121">
        <v>3364</v>
      </c>
      <c r="BB12" s="121">
        <v>0</v>
      </c>
      <c r="BC12" s="122" t="s">
        <v>421</v>
      </c>
      <c r="BD12" s="121">
        <v>0</v>
      </c>
      <c r="BE12" s="121">
        <v>52200</v>
      </c>
      <c r="BF12" s="121">
        <f>SUM(AE12,+AM12,+BE12)</f>
        <v>417271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421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421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99840</v>
      </c>
      <c r="CJ12" s="121">
        <f>SUM(AF12,+BH12)</f>
        <v>99840</v>
      </c>
      <c r="CK12" s="121">
        <f>SUM(AG12,+BI12)</f>
        <v>0</v>
      </c>
      <c r="CL12" s="121">
        <f>SUM(AH12,+BJ12)</f>
        <v>97032</v>
      </c>
      <c r="CM12" s="121">
        <f>SUM(AI12,+BK12)</f>
        <v>2808</v>
      </c>
      <c r="CN12" s="121">
        <f>SUM(AJ12,+BL12)</f>
        <v>0</v>
      </c>
      <c r="CO12" s="121">
        <f>SUM(AK12,+BM12)</f>
        <v>0</v>
      </c>
      <c r="CP12" s="122" t="s">
        <v>421</v>
      </c>
      <c r="CQ12" s="121">
        <f>SUM(AM12,+BO12)</f>
        <v>265231</v>
      </c>
      <c r="CR12" s="121">
        <f>SUM(AN12,+BP12)</f>
        <v>87256</v>
      </c>
      <c r="CS12" s="121">
        <f>SUM(AO12,+BQ12)</f>
        <v>19955</v>
      </c>
      <c r="CT12" s="121">
        <f>SUM(AP12,+BR12)</f>
        <v>0</v>
      </c>
      <c r="CU12" s="121">
        <f>SUM(AQ12,+BS12)</f>
        <v>53552</v>
      </c>
      <c r="CV12" s="121">
        <f>SUM(AR12,+BT12)</f>
        <v>13749</v>
      </c>
      <c r="CW12" s="121">
        <f>SUM(AS12,+BU12)</f>
        <v>46954</v>
      </c>
      <c r="CX12" s="121">
        <f>SUM(AT12,+BV12)</f>
        <v>0</v>
      </c>
      <c r="CY12" s="121">
        <f>SUM(AU12,+BW12)</f>
        <v>38471</v>
      </c>
      <c r="CZ12" s="121">
        <f>SUM(AV12,+BX12)</f>
        <v>8483</v>
      </c>
      <c r="DA12" s="121">
        <f>SUM(AW12,+BY12)</f>
        <v>0</v>
      </c>
      <c r="DB12" s="121">
        <f>SUM(AX12,+BZ12)</f>
        <v>131021</v>
      </c>
      <c r="DC12" s="121">
        <f>SUM(AY12,+CA12)</f>
        <v>97667</v>
      </c>
      <c r="DD12" s="121">
        <f>SUM(AZ12,+CB12)</f>
        <v>29990</v>
      </c>
      <c r="DE12" s="121">
        <f>SUM(BA12,+CC12)</f>
        <v>3364</v>
      </c>
      <c r="DF12" s="121">
        <f>SUM(BB12,+CD12)</f>
        <v>0</v>
      </c>
      <c r="DG12" s="122" t="s">
        <v>421</v>
      </c>
      <c r="DH12" s="121">
        <f>SUM(BD12,+CF12)</f>
        <v>0</v>
      </c>
      <c r="DI12" s="121">
        <f>SUM(BE12,+CG12)</f>
        <v>52200</v>
      </c>
      <c r="DJ12" s="121">
        <f>SUM(BF12,+CH12)</f>
        <v>417271</v>
      </c>
    </row>
    <row r="13" spans="1:114" s="136" customFormat="1" ht="13.5" customHeight="1" x14ac:dyDescent="0.15">
      <c r="A13" s="119" t="s">
        <v>12</v>
      </c>
      <c r="B13" s="120" t="s">
        <v>351</v>
      </c>
      <c r="C13" s="119" t="s">
        <v>352</v>
      </c>
      <c r="D13" s="121">
        <f>SUM(E13,+L13)</f>
        <v>234847</v>
      </c>
      <c r="E13" s="121">
        <f>SUM(F13:I13)+K13</f>
        <v>234847</v>
      </c>
      <c r="F13" s="121">
        <v>0</v>
      </c>
      <c r="G13" s="121">
        <v>0</v>
      </c>
      <c r="H13" s="121">
        <v>0</v>
      </c>
      <c r="I13" s="121">
        <v>186491</v>
      </c>
      <c r="J13" s="121">
        <v>490752</v>
      </c>
      <c r="K13" s="121">
        <v>48356</v>
      </c>
      <c r="L13" s="121">
        <v>0</v>
      </c>
      <c r="M13" s="121">
        <f>SUM(N13,+U13)</f>
        <v>2621</v>
      </c>
      <c r="N13" s="121">
        <f>SUM(O13:R13,T13)</f>
        <v>2621</v>
      </c>
      <c r="O13" s="121">
        <v>0</v>
      </c>
      <c r="P13" s="121">
        <v>0</v>
      </c>
      <c r="Q13" s="121">
        <v>0</v>
      </c>
      <c r="R13" s="121">
        <v>121</v>
      </c>
      <c r="S13" s="121">
        <v>149574</v>
      </c>
      <c r="T13" s="121">
        <v>2500</v>
      </c>
      <c r="U13" s="121">
        <v>0</v>
      </c>
      <c r="V13" s="121">
        <f>+SUM(D13,M13)</f>
        <v>237468</v>
      </c>
      <c r="W13" s="121">
        <f>+SUM(E13,N13)</f>
        <v>237468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186612</v>
      </c>
      <c r="AB13" s="121">
        <f>+SUM(J13,S13)</f>
        <v>640326</v>
      </c>
      <c r="AC13" s="121">
        <f>+SUM(K13,T13)</f>
        <v>50856</v>
      </c>
      <c r="AD13" s="121">
        <f>+SUM(L13,U13)</f>
        <v>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421</v>
      </c>
      <c r="AM13" s="121">
        <f>SUM(AN13,AS13,AW13,AX13,BD13)</f>
        <v>717599</v>
      </c>
      <c r="AN13" s="121">
        <f>SUM(AO13:AR13)</f>
        <v>40685</v>
      </c>
      <c r="AO13" s="121">
        <v>40685</v>
      </c>
      <c r="AP13" s="121">
        <v>0</v>
      </c>
      <c r="AQ13" s="121">
        <v>0</v>
      </c>
      <c r="AR13" s="121">
        <v>0</v>
      </c>
      <c r="AS13" s="121">
        <f>SUM(AT13:AV13)</f>
        <v>419887</v>
      </c>
      <c r="AT13" s="121">
        <v>0</v>
      </c>
      <c r="AU13" s="121">
        <v>401850</v>
      </c>
      <c r="AV13" s="121">
        <v>18037</v>
      </c>
      <c r="AW13" s="121">
        <v>0</v>
      </c>
      <c r="AX13" s="121">
        <f>SUM(AY13:BB13)</f>
        <v>257027</v>
      </c>
      <c r="AY13" s="121">
        <v>0</v>
      </c>
      <c r="AZ13" s="121">
        <v>186069</v>
      </c>
      <c r="BA13" s="121">
        <v>70958</v>
      </c>
      <c r="BB13" s="121">
        <v>0</v>
      </c>
      <c r="BC13" s="122" t="s">
        <v>421</v>
      </c>
      <c r="BD13" s="121">
        <v>0</v>
      </c>
      <c r="BE13" s="121">
        <v>8000</v>
      </c>
      <c r="BF13" s="121">
        <f>SUM(AE13,+AM13,+BE13)</f>
        <v>725599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421</v>
      </c>
      <c r="BO13" s="121">
        <f>SUM(BP13,BU13,BY13,BZ13,CF13)</f>
        <v>152195</v>
      </c>
      <c r="BP13" s="121">
        <f>SUM(BQ13:BT13)</f>
        <v>16557</v>
      </c>
      <c r="BQ13" s="121">
        <v>16557</v>
      </c>
      <c r="BR13" s="121">
        <v>0</v>
      </c>
      <c r="BS13" s="121">
        <v>0</v>
      </c>
      <c r="BT13" s="121">
        <v>0</v>
      </c>
      <c r="BU13" s="121">
        <f>SUM(BV13:BX13)</f>
        <v>105194</v>
      </c>
      <c r="BV13" s="121">
        <v>0</v>
      </c>
      <c r="BW13" s="121">
        <v>105194</v>
      </c>
      <c r="BX13" s="121">
        <v>0</v>
      </c>
      <c r="BY13" s="121">
        <v>0</v>
      </c>
      <c r="BZ13" s="121">
        <f>SUM(CA13:CD13)</f>
        <v>30444</v>
      </c>
      <c r="CA13" s="121">
        <v>0</v>
      </c>
      <c r="CB13" s="121">
        <v>30444</v>
      </c>
      <c r="CC13" s="121">
        <v>0</v>
      </c>
      <c r="CD13" s="121">
        <v>0</v>
      </c>
      <c r="CE13" s="122" t="s">
        <v>421</v>
      </c>
      <c r="CF13" s="121">
        <v>0</v>
      </c>
      <c r="CG13" s="121">
        <v>0</v>
      </c>
      <c r="CH13" s="121">
        <f>SUM(BG13,+BO13,+CG13)</f>
        <v>152195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421</v>
      </c>
      <c r="CQ13" s="121">
        <f>SUM(AM13,+BO13)</f>
        <v>869794</v>
      </c>
      <c r="CR13" s="121">
        <f>SUM(AN13,+BP13)</f>
        <v>57242</v>
      </c>
      <c r="CS13" s="121">
        <f>SUM(AO13,+BQ13)</f>
        <v>57242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525081</v>
      </c>
      <c r="CX13" s="121">
        <f>SUM(AT13,+BV13)</f>
        <v>0</v>
      </c>
      <c r="CY13" s="121">
        <f>SUM(AU13,+BW13)</f>
        <v>507044</v>
      </c>
      <c r="CZ13" s="121">
        <f>SUM(AV13,+BX13)</f>
        <v>18037</v>
      </c>
      <c r="DA13" s="121">
        <f>SUM(AW13,+BY13)</f>
        <v>0</v>
      </c>
      <c r="DB13" s="121">
        <f>SUM(AX13,+BZ13)</f>
        <v>287471</v>
      </c>
      <c r="DC13" s="121">
        <f>SUM(AY13,+CA13)</f>
        <v>0</v>
      </c>
      <c r="DD13" s="121">
        <f>SUM(AZ13,+CB13)</f>
        <v>216513</v>
      </c>
      <c r="DE13" s="121">
        <f>SUM(BA13,+CC13)</f>
        <v>70958</v>
      </c>
      <c r="DF13" s="121">
        <f>SUM(BB13,+CD13)</f>
        <v>0</v>
      </c>
      <c r="DG13" s="122" t="s">
        <v>421</v>
      </c>
      <c r="DH13" s="121">
        <f>SUM(BD13,+CF13)</f>
        <v>0</v>
      </c>
      <c r="DI13" s="121">
        <f>SUM(BE13,+CG13)</f>
        <v>8000</v>
      </c>
      <c r="DJ13" s="121">
        <f>SUM(BF13,+CH13)</f>
        <v>877794</v>
      </c>
    </row>
    <row r="14" spans="1:114" s="136" customFormat="1" ht="13.5" customHeight="1" x14ac:dyDescent="0.15">
      <c r="A14" s="119" t="s">
        <v>12</v>
      </c>
      <c r="B14" s="120" t="s">
        <v>357</v>
      </c>
      <c r="C14" s="119" t="s">
        <v>358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72551</v>
      </c>
      <c r="N14" s="121">
        <f>SUM(O14:R14,T14)</f>
        <v>72551</v>
      </c>
      <c r="O14" s="121">
        <v>6413</v>
      </c>
      <c r="P14" s="121">
        <v>0</v>
      </c>
      <c r="Q14" s="121">
        <v>0</v>
      </c>
      <c r="R14" s="121">
        <v>32552</v>
      </c>
      <c r="S14" s="121">
        <v>140830</v>
      </c>
      <c r="T14" s="121">
        <v>33586</v>
      </c>
      <c r="U14" s="121">
        <v>0</v>
      </c>
      <c r="V14" s="121">
        <f>+SUM(D14,M14)</f>
        <v>72551</v>
      </c>
      <c r="W14" s="121">
        <f>+SUM(E14,N14)</f>
        <v>72551</v>
      </c>
      <c r="X14" s="121">
        <f>+SUM(F14,O14)</f>
        <v>6413</v>
      </c>
      <c r="Y14" s="121">
        <f>+SUM(G14,P14)</f>
        <v>0</v>
      </c>
      <c r="Z14" s="121">
        <f>+SUM(H14,Q14)</f>
        <v>0</v>
      </c>
      <c r="AA14" s="121">
        <f>+SUM(I14,R14)</f>
        <v>32552</v>
      </c>
      <c r="AB14" s="121">
        <f>+SUM(J14,S14)</f>
        <v>140830</v>
      </c>
      <c r="AC14" s="121">
        <f>+SUM(K14,T14)</f>
        <v>33586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421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421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19239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19239</v>
      </c>
      <c r="BN14" s="122" t="s">
        <v>421</v>
      </c>
      <c r="BO14" s="121">
        <f>SUM(BP14,BU14,BY14,BZ14,CF14)</f>
        <v>92993</v>
      </c>
      <c r="BP14" s="121">
        <f>SUM(BQ14:BT14)</f>
        <v>49535</v>
      </c>
      <c r="BQ14" s="121">
        <v>49535</v>
      </c>
      <c r="BR14" s="121">
        <v>0</v>
      </c>
      <c r="BS14" s="121">
        <v>0</v>
      </c>
      <c r="BT14" s="121">
        <v>0</v>
      </c>
      <c r="BU14" s="121">
        <f>SUM(BV14:BX14)</f>
        <v>43458</v>
      </c>
      <c r="BV14" s="121">
        <v>0</v>
      </c>
      <c r="BW14" s="121">
        <v>43458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421</v>
      </c>
      <c r="CF14" s="121">
        <v>0</v>
      </c>
      <c r="CG14" s="121">
        <v>101149</v>
      </c>
      <c r="CH14" s="121">
        <f>SUM(BG14,+BO14,+CG14)</f>
        <v>213381</v>
      </c>
      <c r="CI14" s="121">
        <f>SUM(AE14,+BG14)</f>
        <v>19239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19239</v>
      </c>
      <c r="CP14" s="122" t="s">
        <v>421</v>
      </c>
      <c r="CQ14" s="121">
        <f>SUM(AM14,+BO14)</f>
        <v>92993</v>
      </c>
      <c r="CR14" s="121">
        <f>SUM(AN14,+BP14)</f>
        <v>49535</v>
      </c>
      <c r="CS14" s="121">
        <f>SUM(AO14,+BQ14)</f>
        <v>49535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43458</v>
      </c>
      <c r="CX14" s="121">
        <f>SUM(AT14,+BV14)</f>
        <v>0</v>
      </c>
      <c r="CY14" s="121">
        <f>SUM(AU14,+BW14)</f>
        <v>43458</v>
      </c>
      <c r="CZ14" s="121">
        <f>SUM(AV14,+BX14)</f>
        <v>0</v>
      </c>
      <c r="DA14" s="121">
        <f>SUM(AW14,+BY14)</f>
        <v>0</v>
      </c>
      <c r="DB14" s="121">
        <f>SUM(AX14,+BZ14)</f>
        <v>0</v>
      </c>
      <c r="DC14" s="121">
        <f>SUM(AY14,+CA14)</f>
        <v>0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2" t="s">
        <v>421</v>
      </c>
      <c r="DH14" s="121">
        <f>SUM(BD14,+CF14)</f>
        <v>0</v>
      </c>
      <c r="DI14" s="121">
        <f>SUM(BE14,+CG14)</f>
        <v>101149</v>
      </c>
      <c r="DJ14" s="121">
        <f>SUM(BF14,+CH14)</f>
        <v>213381</v>
      </c>
    </row>
    <row r="15" spans="1:114" s="136" customFormat="1" ht="13.5" customHeight="1" x14ac:dyDescent="0.15">
      <c r="A15" s="119" t="s">
        <v>12</v>
      </c>
      <c r="B15" s="120" t="s">
        <v>341</v>
      </c>
      <c r="C15" s="119" t="s">
        <v>342</v>
      </c>
      <c r="D15" s="121">
        <f>SUM(E15,+L15)</f>
        <v>89846</v>
      </c>
      <c r="E15" s="121">
        <f>SUM(F15:I15)+K15</f>
        <v>89846</v>
      </c>
      <c r="F15" s="121">
        <v>0</v>
      </c>
      <c r="G15" s="121">
        <v>0</v>
      </c>
      <c r="H15" s="121">
        <v>0</v>
      </c>
      <c r="I15" s="121">
        <v>89846</v>
      </c>
      <c r="J15" s="121">
        <v>203885</v>
      </c>
      <c r="K15" s="121">
        <v>0</v>
      </c>
      <c r="L15" s="121">
        <v>0</v>
      </c>
      <c r="M15" s="121">
        <f>SUM(N15,+U15)</f>
        <v>50043</v>
      </c>
      <c r="N15" s="121">
        <f>SUM(O15:R15,T15)</f>
        <v>50043</v>
      </c>
      <c r="O15" s="121">
        <v>0</v>
      </c>
      <c r="P15" s="121">
        <v>0</v>
      </c>
      <c r="Q15" s="121">
        <v>0</v>
      </c>
      <c r="R15" s="121">
        <v>50012</v>
      </c>
      <c r="S15" s="121">
        <v>87463</v>
      </c>
      <c r="T15" s="121">
        <v>31</v>
      </c>
      <c r="U15" s="121">
        <v>0</v>
      </c>
      <c r="V15" s="121">
        <f>+SUM(D15,M15)</f>
        <v>139889</v>
      </c>
      <c r="W15" s="121">
        <f>+SUM(E15,N15)</f>
        <v>139889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139858</v>
      </c>
      <c r="AB15" s="121">
        <f>+SUM(J15,S15)</f>
        <v>291348</v>
      </c>
      <c r="AC15" s="121">
        <f>+SUM(K15,T15)</f>
        <v>31</v>
      </c>
      <c r="AD15" s="121">
        <f>+SUM(L15,U15)</f>
        <v>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421</v>
      </c>
      <c r="AM15" s="121">
        <f>SUM(AN15,AS15,AW15,AX15,BD15)</f>
        <v>293731</v>
      </c>
      <c r="AN15" s="121">
        <f>SUM(AO15:AR15)</f>
        <v>24859</v>
      </c>
      <c r="AO15" s="121">
        <v>24859</v>
      </c>
      <c r="AP15" s="121">
        <v>0</v>
      </c>
      <c r="AQ15" s="121">
        <v>0</v>
      </c>
      <c r="AR15" s="121">
        <v>0</v>
      </c>
      <c r="AS15" s="121">
        <f>SUM(AT15:AV15)</f>
        <v>138496</v>
      </c>
      <c r="AT15" s="121">
        <v>0</v>
      </c>
      <c r="AU15" s="121">
        <v>138496</v>
      </c>
      <c r="AV15" s="121">
        <v>0</v>
      </c>
      <c r="AW15" s="121">
        <v>0</v>
      </c>
      <c r="AX15" s="121">
        <f>SUM(AY15:BB15)</f>
        <v>130376</v>
      </c>
      <c r="AY15" s="121">
        <v>0</v>
      </c>
      <c r="AZ15" s="121">
        <v>73902</v>
      </c>
      <c r="BA15" s="121">
        <v>47492</v>
      </c>
      <c r="BB15" s="121">
        <v>8982</v>
      </c>
      <c r="BC15" s="122" t="s">
        <v>421</v>
      </c>
      <c r="BD15" s="121">
        <v>0</v>
      </c>
      <c r="BE15" s="121">
        <v>0</v>
      </c>
      <c r="BF15" s="121">
        <f>SUM(AE15,+AM15,+BE15)</f>
        <v>293731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421</v>
      </c>
      <c r="BO15" s="121">
        <f>SUM(BP15,BU15,BY15,BZ15,CF15)</f>
        <v>137506</v>
      </c>
      <c r="BP15" s="121">
        <f>SUM(BQ15:BT15)</f>
        <v>40837</v>
      </c>
      <c r="BQ15" s="121">
        <v>22501</v>
      </c>
      <c r="BR15" s="121">
        <v>0</v>
      </c>
      <c r="BS15" s="121">
        <v>18336</v>
      </c>
      <c r="BT15" s="121">
        <v>0</v>
      </c>
      <c r="BU15" s="121">
        <f>SUM(BV15:BX15)</f>
        <v>89737</v>
      </c>
      <c r="BV15" s="121">
        <v>0</v>
      </c>
      <c r="BW15" s="121">
        <v>89737</v>
      </c>
      <c r="BX15" s="121">
        <v>0</v>
      </c>
      <c r="BY15" s="121">
        <v>0</v>
      </c>
      <c r="BZ15" s="121">
        <f>SUM(CA15:CD15)</f>
        <v>6932</v>
      </c>
      <c r="CA15" s="121">
        <v>0</v>
      </c>
      <c r="CB15" s="121">
        <v>0</v>
      </c>
      <c r="CC15" s="121">
        <v>687</v>
      </c>
      <c r="CD15" s="121">
        <v>6245</v>
      </c>
      <c r="CE15" s="122" t="s">
        <v>421</v>
      </c>
      <c r="CF15" s="121">
        <v>0</v>
      </c>
      <c r="CG15" s="121">
        <v>0</v>
      </c>
      <c r="CH15" s="121">
        <f>SUM(BG15,+BO15,+CG15)</f>
        <v>137506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421</v>
      </c>
      <c r="CQ15" s="121">
        <f>SUM(AM15,+BO15)</f>
        <v>431237</v>
      </c>
      <c r="CR15" s="121">
        <f>SUM(AN15,+BP15)</f>
        <v>65696</v>
      </c>
      <c r="CS15" s="121">
        <f>SUM(AO15,+BQ15)</f>
        <v>47360</v>
      </c>
      <c r="CT15" s="121">
        <f>SUM(AP15,+BR15)</f>
        <v>0</v>
      </c>
      <c r="CU15" s="121">
        <f>SUM(AQ15,+BS15)</f>
        <v>18336</v>
      </c>
      <c r="CV15" s="121">
        <f>SUM(AR15,+BT15)</f>
        <v>0</v>
      </c>
      <c r="CW15" s="121">
        <f>SUM(AS15,+BU15)</f>
        <v>228233</v>
      </c>
      <c r="CX15" s="121">
        <f>SUM(AT15,+BV15)</f>
        <v>0</v>
      </c>
      <c r="CY15" s="121">
        <f>SUM(AU15,+BW15)</f>
        <v>228233</v>
      </c>
      <c r="CZ15" s="121">
        <f>SUM(AV15,+BX15)</f>
        <v>0</v>
      </c>
      <c r="DA15" s="121">
        <f>SUM(AW15,+BY15)</f>
        <v>0</v>
      </c>
      <c r="DB15" s="121">
        <f>SUM(AX15,+BZ15)</f>
        <v>137308</v>
      </c>
      <c r="DC15" s="121">
        <f>SUM(AY15,+CA15)</f>
        <v>0</v>
      </c>
      <c r="DD15" s="121">
        <f>SUM(AZ15,+CB15)</f>
        <v>73902</v>
      </c>
      <c r="DE15" s="121">
        <f>SUM(BA15,+CC15)</f>
        <v>48179</v>
      </c>
      <c r="DF15" s="121">
        <f>SUM(BB15,+CD15)</f>
        <v>15227</v>
      </c>
      <c r="DG15" s="122" t="s">
        <v>421</v>
      </c>
      <c r="DH15" s="121">
        <f>SUM(BD15,+CF15)</f>
        <v>0</v>
      </c>
      <c r="DI15" s="121">
        <f>SUM(BE15,+CG15)</f>
        <v>0</v>
      </c>
      <c r="DJ15" s="121">
        <f>SUM(BF15,+CH15)</f>
        <v>431237</v>
      </c>
    </row>
    <row r="16" spans="1:114" s="136" customFormat="1" ht="13.5" customHeight="1" x14ac:dyDescent="0.15">
      <c r="A16" s="119" t="s">
        <v>12</v>
      </c>
      <c r="B16" s="120" t="s">
        <v>329</v>
      </c>
      <c r="C16" s="119" t="s">
        <v>330</v>
      </c>
      <c r="D16" s="121">
        <f>SUM(E16,+L16)</f>
        <v>0</v>
      </c>
      <c r="E16" s="121">
        <f>SUM(F16:I16)+K16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58687</v>
      </c>
      <c r="K16" s="121">
        <v>0</v>
      </c>
      <c r="L16" s="121">
        <v>0</v>
      </c>
      <c r="M16" s="121">
        <f>SUM(N16,+U16)</f>
        <v>16234</v>
      </c>
      <c r="N16" s="121">
        <f>SUM(O16:R16,T16)</f>
        <v>16234</v>
      </c>
      <c r="O16" s="121">
        <v>0</v>
      </c>
      <c r="P16" s="121">
        <v>0</v>
      </c>
      <c r="Q16" s="121">
        <v>0</v>
      </c>
      <c r="R16" s="121">
        <v>0</v>
      </c>
      <c r="S16" s="121">
        <v>211771</v>
      </c>
      <c r="T16" s="121">
        <v>16234</v>
      </c>
      <c r="U16" s="121">
        <v>0</v>
      </c>
      <c r="V16" s="121">
        <f>+SUM(D16,M16)</f>
        <v>16234</v>
      </c>
      <c r="W16" s="121">
        <f>+SUM(E16,N16)</f>
        <v>16234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270458</v>
      </c>
      <c r="AC16" s="121">
        <f>+SUM(K16,T16)</f>
        <v>16234</v>
      </c>
      <c r="AD16" s="121">
        <f>+SUM(L16,U16)</f>
        <v>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421</v>
      </c>
      <c r="AM16" s="121">
        <f>SUM(AN16,AS16,AW16,AX16,BD16)</f>
        <v>56453</v>
      </c>
      <c r="AN16" s="121">
        <f>SUM(AO16:AR16)</f>
        <v>6847</v>
      </c>
      <c r="AO16" s="121">
        <v>6847</v>
      </c>
      <c r="AP16" s="121">
        <v>0</v>
      </c>
      <c r="AQ16" s="121">
        <v>0</v>
      </c>
      <c r="AR16" s="121">
        <v>0</v>
      </c>
      <c r="AS16" s="121">
        <f>SUM(AT16:AV16)</f>
        <v>23475</v>
      </c>
      <c r="AT16" s="121">
        <v>0</v>
      </c>
      <c r="AU16" s="121">
        <v>0</v>
      </c>
      <c r="AV16" s="121">
        <v>23475</v>
      </c>
      <c r="AW16" s="121">
        <v>0</v>
      </c>
      <c r="AX16" s="121">
        <f>SUM(AY16:BB16)</f>
        <v>26131</v>
      </c>
      <c r="AY16" s="121">
        <v>0</v>
      </c>
      <c r="AZ16" s="121">
        <v>0</v>
      </c>
      <c r="BA16" s="121">
        <v>26131</v>
      </c>
      <c r="BB16" s="121">
        <v>0</v>
      </c>
      <c r="BC16" s="122" t="s">
        <v>421</v>
      </c>
      <c r="BD16" s="121">
        <v>0</v>
      </c>
      <c r="BE16" s="121">
        <v>2234</v>
      </c>
      <c r="BF16" s="121">
        <f>SUM(AE16,+AM16,+BE16)</f>
        <v>58687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421</v>
      </c>
      <c r="BO16" s="121">
        <f>SUM(BP16,BU16,BY16,BZ16,CF16)</f>
        <v>227150</v>
      </c>
      <c r="BP16" s="121">
        <f>SUM(BQ16:BT16)</f>
        <v>28270</v>
      </c>
      <c r="BQ16" s="121">
        <v>28270</v>
      </c>
      <c r="BR16" s="121">
        <v>0</v>
      </c>
      <c r="BS16" s="121">
        <v>0</v>
      </c>
      <c r="BT16" s="121">
        <v>0</v>
      </c>
      <c r="BU16" s="121">
        <f>SUM(BV16:BX16)</f>
        <v>146477</v>
      </c>
      <c r="BV16" s="121">
        <v>0</v>
      </c>
      <c r="BW16" s="121">
        <v>146477</v>
      </c>
      <c r="BX16" s="121">
        <v>0</v>
      </c>
      <c r="BY16" s="121">
        <v>0</v>
      </c>
      <c r="BZ16" s="121">
        <f>SUM(CA16:CD16)</f>
        <v>52403</v>
      </c>
      <c r="CA16" s="121">
        <v>0</v>
      </c>
      <c r="CB16" s="121">
        <v>44167</v>
      </c>
      <c r="CC16" s="121">
        <v>8236</v>
      </c>
      <c r="CD16" s="121">
        <v>0</v>
      </c>
      <c r="CE16" s="122" t="s">
        <v>421</v>
      </c>
      <c r="CF16" s="121">
        <v>0</v>
      </c>
      <c r="CG16" s="121">
        <v>855</v>
      </c>
      <c r="CH16" s="121">
        <f>SUM(BG16,+BO16,+CG16)</f>
        <v>228005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421</v>
      </c>
      <c r="CQ16" s="121">
        <f>SUM(AM16,+BO16)</f>
        <v>283603</v>
      </c>
      <c r="CR16" s="121">
        <f>SUM(AN16,+BP16)</f>
        <v>35117</v>
      </c>
      <c r="CS16" s="121">
        <f>SUM(AO16,+BQ16)</f>
        <v>35117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169952</v>
      </c>
      <c r="CX16" s="121">
        <f>SUM(AT16,+BV16)</f>
        <v>0</v>
      </c>
      <c r="CY16" s="121">
        <f>SUM(AU16,+BW16)</f>
        <v>146477</v>
      </c>
      <c r="CZ16" s="121">
        <f>SUM(AV16,+BX16)</f>
        <v>23475</v>
      </c>
      <c r="DA16" s="121">
        <f>SUM(AW16,+BY16)</f>
        <v>0</v>
      </c>
      <c r="DB16" s="121">
        <f>SUM(AX16,+BZ16)</f>
        <v>78534</v>
      </c>
      <c r="DC16" s="121">
        <f>SUM(AY16,+CA16)</f>
        <v>0</v>
      </c>
      <c r="DD16" s="121">
        <f>SUM(AZ16,+CB16)</f>
        <v>44167</v>
      </c>
      <c r="DE16" s="121">
        <f>SUM(BA16,+CC16)</f>
        <v>34367</v>
      </c>
      <c r="DF16" s="121">
        <f>SUM(BB16,+CD16)</f>
        <v>0</v>
      </c>
      <c r="DG16" s="122" t="s">
        <v>421</v>
      </c>
      <c r="DH16" s="121">
        <f>SUM(BD16,+CF16)</f>
        <v>0</v>
      </c>
      <c r="DI16" s="121">
        <f>SUM(BE16,+CG16)</f>
        <v>3089</v>
      </c>
      <c r="DJ16" s="121">
        <f>SUM(BF16,+CH16)</f>
        <v>286692</v>
      </c>
    </row>
    <row r="17" spans="1:114" s="136" customFormat="1" ht="13.5" customHeight="1" x14ac:dyDescent="0.15">
      <c r="A17" s="119" t="s">
        <v>12</v>
      </c>
      <c r="B17" s="120" t="s">
        <v>414</v>
      </c>
      <c r="C17" s="119" t="s">
        <v>415</v>
      </c>
      <c r="D17" s="121">
        <f>SUM(E17,+L17)</f>
        <v>97211</v>
      </c>
      <c r="E17" s="121">
        <f>SUM(F17:I17)+K17</f>
        <v>97211</v>
      </c>
      <c r="F17" s="121">
        <v>332</v>
      </c>
      <c r="G17" s="121">
        <v>0</v>
      </c>
      <c r="H17" s="121">
        <v>0</v>
      </c>
      <c r="I17" s="121">
        <v>89727</v>
      </c>
      <c r="J17" s="121">
        <v>655627</v>
      </c>
      <c r="K17" s="121">
        <v>7152</v>
      </c>
      <c r="L17" s="121">
        <v>0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97211</v>
      </c>
      <c r="W17" s="121">
        <f>+SUM(E17,N17)</f>
        <v>97211</v>
      </c>
      <c r="X17" s="121">
        <f>+SUM(F17,O17)</f>
        <v>332</v>
      </c>
      <c r="Y17" s="121">
        <f>+SUM(G17,P17)</f>
        <v>0</v>
      </c>
      <c r="Z17" s="121">
        <f>+SUM(H17,Q17)</f>
        <v>0</v>
      </c>
      <c r="AA17" s="121">
        <f>+SUM(I17,R17)</f>
        <v>89727</v>
      </c>
      <c r="AB17" s="121">
        <f>+SUM(J17,S17)</f>
        <v>655627</v>
      </c>
      <c r="AC17" s="121">
        <f>+SUM(K17,T17)</f>
        <v>7152</v>
      </c>
      <c r="AD17" s="121">
        <f>+SUM(L17,U17)</f>
        <v>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421</v>
      </c>
      <c r="AM17" s="121">
        <f>SUM(AN17,AS17,AW17,AX17,BD17)</f>
        <v>752838</v>
      </c>
      <c r="AN17" s="121">
        <f>SUM(AO17:AR17)</f>
        <v>34946</v>
      </c>
      <c r="AO17" s="121">
        <v>34946</v>
      </c>
      <c r="AP17" s="121">
        <v>0</v>
      </c>
      <c r="AQ17" s="121">
        <v>0</v>
      </c>
      <c r="AR17" s="121">
        <v>0</v>
      </c>
      <c r="AS17" s="121">
        <f>SUM(AT17:AV17)</f>
        <v>263711</v>
      </c>
      <c r="AT17" s="121">
        <v>0</v>
      </c>
      <c r="AU17" s="121">
        <v>167295</v>
      </c>
      <c r="AV17" s="121">
        <v>96416</v>
      </c>
      <c r="AW17" s="121">
        <v>0</v>
      </c>
      <c r="AX17" s="121">
        <f>SUM(AY17:BB17)</f>
        <v>454181</v>
      </c>
      <c r="AY17" s="121">
        <v>191765</v>
      </c>
      <c r="AZ17" s="121">
        <v>212415</v>
      </c>
      <c r="BA17" s="121">
        <v>50001</v>
      </c>
      <c r="BB17" s="121">
        <v>0</v>
      </c>
      <c r="BC17" s="122" t="s">
        <v>421</v>
      </c>
      <c r="BD17" s="121">
        <v>0</v>
      </c>
      <c r="BE17" s="121">
        <v>0</v>
      </c>
      <c r="BF17" s="121">
        <f>SUM(AE17,+AM17,+BE17)</f>
        <v>752838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421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421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421</v>
      </c>
      <c r="CQ17" s="121">
        <f>SUM(AM17,+BO17)</f>
        <v>752838</v>
      </c>
      <c r="CR17" s="121">
        <f>SUM(AN17,+BP17)</f>
        <v>34946</v>
      </c>
      <c r="CS17" s="121">
        <f>SUM(AO17,+BQ17)</f>
        <v>34946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263711</v>
      </c>
      <c r="CX17" s="121">
        <f>SUM(AT17,+BV17)</f>
        <v>0</v>
      </c>
      <c r="CY17" s="121">
        <f>SUM(AU17,+BW17)</f>
        <v>167295</v>
      </c>
      <c r="CZ17" s="121">
        <f>SUM(AV17,+BX17)</f>
        <v>96416</v>
      </c>
      <c r="DA17" s="121">
        <f>SUM(AW17,+BY17)</f>
        <v>0</v>
      </c>
      <c r="DB17" s="121">
        <f>SUM(AX17,+BZ17)</f>
        <v>454181</v>
      </c>
      <c r="DC17" s="121">
        <f>SUM(AY17,+CA17)</f>
        <v>191765</v>
      </c>
      <c r="DD17" s="121">
        <f>SUM(AZ17,+CB17)</f>
        <v>212415</v>
      </c>
      <c r="DE17" s="121">
        <f>SUM(BA17,+CC17)</f>
        <v>50001</v>
      </c>
      <c r="DF17" s="121">
        <f>SUM(BB17,+CD17)</f>
        <v>0</v>
      </c>
      <c r="DG17" s="122" t="s">
        <v>421</v>
      </c>
      <c r="DH17" s="121">
        <f>SUM(BD17,+CF17)</f>
        <v>0</v>
      </c>
      <c r="DI17" s="121">
        <f>SUM(BE17,+CG17)</f>
        <v>0</v>
      </c>
      <c r="DJ17" s="121">
        <f>SUM(BF17,+CH17)</f>
        <v>752838</v>
      </c>
    </row>
    <row r="18" spans="1:114" s="136" customFormat="1" ht="13.5" customHeight="1" x14ac:dyDescent="0.15">
      <c r="A18" s="119" t="s">
        <v>12</v>
      </c>
      <c r="B18" s="120" t="s">
        <v>343</v>
      </c>
      <c r="C18" s="119" t="s">
        <v>344</v>
      </c>
      <c r="D18" s="121">
        <f>SUM(E18,+L18)</f>
        <v>26188</v>
      </c>
      <c r="E18" s="121">
        <f>SUM(F18:I18)+K18</f>
        <v>26188</v>
      </c>
      <c r="F18" s="121">
        <v>432</v>
      </c>
      <c r="G18" s="121">
        <v>0</v>
      </c>
      <c r="H18" s="121">
        <v>0</v>
      </c>
      <c r="I18" s="121">
        <v>16565</v>
      </c>
      <c r="J18" s="121">
        <v>219600</v>
      </c>
      <c r="K18" s="121">
        <v>9191</v>
      </c>
      <c r="L18" s="121">
        <v>0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f>+SUM(D18,M18)</f>
        <v>26188</v>
      </c>
      <c r="W18" s="121">
        <f>+SUM(E18,N18)</f>
        <v>26188</v>
      </c>
      <c r="X18" s="121">
        <f>+SUM(F18,O18)</f>
        <v>432</v>
      </c>
      <c r="Y18" s="121">
        <f>+SUM(G18,P18)</f>
        <v>0</v>
      </c>
      <c r="Z18" s="121">
        <f>+SUM(H18,Q18)</f>
        <v>0</v>
      </c>
      <c r="AA18" s="121">
        <f>+SUM(I18,R18)</f>
        <v>16565</v>
      </c>
      <c r="AB18" s="121">
        <f>+SUM(J18,S18)</f>
        <v>219600</v>
      </c>
      <c r="AC18" s="121">
        <f>+SUM(K18,T18)</f>
        <v>9191</v>
      </c>
      <c r="AD18" s="121">
        <f>+SUM(L18,U18)</f>
        <v>0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421</v>
      </c>
      <c r="AM18" s="121">
        <f>SUM(AN18,AS18,AW18,AX18,BD18)</f>
        <v>245788</v>
      </c>
      <c r="AN18" s="121">
        <f>SUM(AO18:AR18)</f>
        <v>84179</v>
      </c>
      <c r="AO18" s="121">
        <v>20172</v>
      </c>
      <c r="AP18" s="121">
        <v>0</v>
      </c>
      <c r="AQ18" s="121">
        <v>64007</v>
      </c>
      <c r="AR18" s="121">
        <v>0</v>
      </c>
      <c r="AS18" s="121">
        <f>SUM(AT18:AV18)</f>
        <v>138663</v>
      </c>
      <c r="AT18" s="121">
        <v>5198</v>
      </c>
      <c r="AU18" s="121">
        <v>122669</v>
      </c>
      <c r="AV18" s="121">
        <v>10796</v>
      </c>
      <c r="AW18" s="121">
        <v>0</v>
      </c>
      <c r="AX18" s="121">
        <f>SUM(AY18:BB18)</f>
        <v>22946</v>
      </c>
      <c r="AY18" s="121">
        <v>18678</v>
      </c>
      <c r="AZ18" s="121">
        <v>0</v>
      </c>
      <c r="BA18" s="121">
        <v>4268</v>
      </c>
      <c r="BB18" s="121">
        <v>0</v>
      </c>
      <c r="BC18" s="122" t="s">
        <v>421</v>
      </c>
      <c r="BD18" s="121">
        <v>0</v>
      </c>
      <c r="BE18" s="121">
        <v>0</v>
      </c>
      <c r="BF18" s="121">
        <f>SUM(AE18,+AM18,+BE18)</f>
        <v>245788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421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421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421</v>
      </c>
      <c r="CQ18" s="121">
        <f>SUM(AM18,+BO18)</f>
        <v>245788</v>
      </c>
      <c r="CR18" s="121">
        <f>SUM(AN18,+BP18)</f>
        <v>84179</v>
      </c>
      <c r="CS18" s="121">
        <f>SUM(AO18,+BQ18)</f>
        <v>20172</v>
      </c>
      <c r="CT18" s="121">
        <f>SUM(AP18,+BR18)</f>
        <v>0</v>
      </c>
      <c r="CU18" s="121">
        <f>SUM(AQ18,+BS18)</f>
        <v>64007</v>
      </c>
      <c r="CV18" s="121">
        <f>SUM(AR18,+BT18)</f>
        <v>0</v>
      </c>
      <c r="CW18" s="121">
        <f>SUM(AS18,+BU18)</f>
        <v>138663</v>
      </c>
      <c r="CX18" s="121">
        <f>SUM(AT18,+BV18)</f>
        <v>5198</v>
      </c>
      <c r="CY18" s="121">
        <f>SUM(AU18,+BW18)</f>
        <v>122669</v>
      </c>
      <c r="CZ18" s="121">
        <f>SUM(AV18,+BX18)</f>
        <v>10796</v>
      </c>
      <c r="DA18" s="121">
        <f>SUM(AW18,+BY18)</f>
        <v>0</v>
      </c>
      <c r="DB18" s="121">
        <f>SUM(AX18,+BZ18)</f>
        <v>22946</v>
      </c>
      <c r="DC18" s="121">
        <f>SUM(AY18,+CA18)</f>
        <v>18678</v>
      </c>
      <c r="DD18" s="121">
        <f>SUM(AZ18,+CB18)</f>
        <v>0</v>
      </c>
      <c r="DE18" s="121">
        <f>SUM(BA18,+CC18)</f>
        <v>4268</v>
      </c>
      <c r="DF18" s="121">
        <f>SUM(BB18,+CD18)</f>
        <v>0</v>
      </c>
      <c r="DG18" s="122" t="s">
        <v>421</v>
      </c>
      <c r="DH18" s="121">
        <f>SUM(BD18,+CF18)</f>
        <v>0</v>
      </c>
      <c r="DI18" s="121">
        <f>SUM(BE18,+CG18)</f>
        <v>0</v>
      </c>
      <c r="DJ18" s="121">
        <f>SUM(BF18,+CH18)</f>
        <v>245788</v>
      </c>
    </row>
    <row r="19" spans="1:114" s="136" customFormat="1" ht="13.5" customHeight="1" x14ac:dyDescent="0.15">
      <c r="A19" s="119" t="s">
        <v>12</v>
      </c>
      <c r="B19" s="120" t="s">
        <v>337</v>
      </c>
      <c r="C19" s="119" t="s">
        <v>338</v>
      </c>
      <c r="D19" s="121">
        <f>SUM(E19,+L19)</f>
        <v>123434</v>
      </c>
      <c r="E19" s="121">
        <f>SUM(F19:I19)+K19</f>
        <v>123434</v>
      </c>
      <c r="F19" s="121">
        <v>0</v>
      </c>
      <c r="G19" s="121">
        <v>0</v>
      </c>
      <c r="H19" s="121">
        <v>0</v>
      </c>
      <c r="I19" s="121">
        <v>30744</v>
      </c>
      <c r="J19" s="121">
        <v>471201</v>
      </c>
      <c r="K19" s="121">
        <v>92690</v>
      </c>
      <c r="L19" s="121">
        <v>0</v>
      </c>
      <c r="M19" s="121">
        <f>SUM(N19,+U19)</f>
        <v>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>
        <v>0</v>
      </c>
      <c r="T19" s="121">
        <v>0</v>
      </c>
      <c r="U19" s="121">
        <v>0</v>
      </c>
      <c r="V19" s="121">
        <f>+SUM(D19,M19)</f>
        <v>123434</v>
      </c>
      <c r="W19" s="121">
        <f>+SUM(E19,N19)</f>
        <v>123434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30744</v>
      </c>
      <c r="AB19" s="121">
        <f>+SUM(J19,S19)</f>
        <v>471201</v>
      </c>
      <c r="AC19" s="121">
        <f>+SUM(K19,T19)</f>
        <v>92690</v>
      </c>
      <c r="AD19" s="121">
        <f>+SUM(L19,U19)</f>
        <v>0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2" t="s">
        <v>421</v>
      </c>
      <c r="AM19" s="121">
        <f>SUM(AN19,AS19,AW19,AX19,BD19)</f>
        <v>594635</v>
      </c>
      <c r="AN19" s="121">
        <f>SUM(AO19:AR19)</f>
        <v>79006</v>
      </c>
      <c r="AO19" s="121">
        <v>79006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515629</v>
      </c>
      <c r="AY19" s="121">
        <v>11885</v>
      </c>
      <c r="AZ19" s="121">
        <v>450609</v>
      </c>
      <c r="BA19" s="121">
        <v>53135</v>
      </c>
      <c r="BB19" s="121">
        <v>0</v>
      </c>
      <c r="BC19" s="122" t="s">
        <v>421</v>
      </c>
      <c r="BD19" s="121">
        <v>0</v>
      </c>
      <c r="BE19" s="121">
        <v>0</v>
      </c>
      <c r="BF19" s="121">
        <f>SUM(AE19,+AM19,+BE19)</f>
        <v>594635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421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2" t="s">
        <v>421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2" t="s">
        <v>421</v>
      </c>
      <c r="CQ19" s="121">
        <f>SUM(AM19,+BO19)</f>
        <v>594635</v>
      </c>
      <c r="CR19" s="121">
        <f>SUM(AN19,+BP19)</f>
        <v>79006</v>
      </c>
      <c r="CS19" s="121">
        <f>SUM(AO19,+BQ19)</f>
        <v>79006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515629</v>
      </c>
      <c r="DC19" s="121">
        <f>SUM(AY19,+CA19)</f>
        <v>11885</v>
      </c>
      <c r="DD19" s="121">
        <f>SUM(AZ19,+CB19)</f>
        <v>450609</v>
      </c>
      <c r="DE19" s="121">
        <f>SUM(BA19,+CC19)</f>
        <v>53135</v>
      </c>
      <c r="DF19" s="121">
        <f>SUM(BB19,+CD19)</f>
        <v>0</v>
      </c>
      <c r="DG19" s="122" t="s">
        <v>421</v>
      </c>
      <c r="DH19" s="121">
        <f>SUM(BD19,+CF19)</f>
        <v>0</v>
      </c>
      <c r="DI19" s="121">
        <f>SUM(BE19,+CG19)</f>
        <v>0</v>
      </c>
      <c r="DJ19" s="121">
        <f>SUM(BF19,+CH19)</f>
        <v>594635</v>
      </c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9">
    <sortCondition ref="A8:A19"/>
    <sortCondition ref="B8:B19"/>
    <sortCondition ref="C8:C19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&amp;L廃棄物処理事業経費（一部事務組合・広域連合の合計）（令和1年度実績）</oddHeader>
  </headerFooter>
  <colBreaks count="5" manualBreakCount="5">
    <brk id="21" min="1" max="18" man="1"/>
    <brk id="30" min="1" max="18" man="1"/>
    <brk id="38" min="1" max="18" man="1"/>
    <brk id="66" min="1" max="18" man="1"/>
    <brk id="94" min="1" max="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群馬県</v>
      </c>
      <c r="B7" s="139" t="str">
        <f>'廃棄物事業経費（市町村）'!B7</f>
        <v>10000</v>
      </c>
      <c r="C7" s="138" t="s">
        <v>33</v>
      </c>
      <c r="D7" s="140">
        <f>SUM(E7,+L7)</f>
        <v>29882303</v>
      </c>
      <c r="E7" s="140">
        <f>+SUM(F7:I7,K7)</f>
        <v>10974962</v>
      </c>
      <c r="F7" s="140">
        <f t="shared" ref="F7:L7" si="0">SUM(F$8:F$257)</f>
        <v>2027958</v>
      </c>
      <c r="G7" s="140">
        <f t="shared" si="0"/>
        <v>24242</v>
      </c>
      <c r="H7" s="140">
        <f t="shared" si="0"/>
        <v>3714300</v>
      </c>
      <c r="I7" s="140">
        <f t="shared" si="0"/>
        <v>3436868</v>
      </c>
      <c r="J7" s="140">
        <f t="shared" si="0"/>
        <v>3528802</v>
      </c>
      <c r="K7" s="140">
        <f t="shared" si="0"/>
        <v>1771594</v>
      </c>
      <c r="L7" s="140">
        <f t="shared" si="0"/>
        <v>18907341</v>
      </c>
      <c r="M7" s="140">
        <f>SUM(N7,+U7)</f>
        <v>4774720</v>
      </c>
      <c r="N7" s="140">
        <f>+SUM(O7:R7,T7)</f>
        <v>912580</v>
      </c>
      <c r="O7" s="140">
        <f t="shared" ref="O7:U7" si="1">SUM(O$8:O$257)</f>
        <v>6413</v>
      </c>
      <c r="P7" s="140">
        <f t="shared" si="1"/>
        <v>7724</v>
      </c>
      <c r="Q7" s="140">
        <f t="shared" si="1"/>
        <v>0</v>
      </c>
      <c r="R7" s="140">
        <f t="shared" si="1"/>
        <v>495955</v>
      </c>
      <c r="S7" s="140">
        <f t="shared" si="1"/>
        <v>1121768</v>
      </c>
      <c r="T7" s="140">
        <f t="shared" si="1"/>
        <v>402488</v>
      </c>
      <c r="U7" s="140">
        <f t="shared" si="1"/>
        <v>3862140</v>
      </c>
      <c r="V7" s="140">
        <f t="shared" ref="V7:AB7" si="2">+SUM(D7,M7)</f>
        <v>34657023</v>
      </c>
      <c r="W7" s="140">
        <f t="shared" si="2"/>
        <v>11887542</v>
      </c>
      <c r="X7" s="140">
        <f t="shared" si="2"/>
        <v>2034371</v>
      </c>
      <c r="Y7" s="140">
        <f t="shared" si="2"/>
        <v>31966</v>
      </c>
      <c r="Z7" s="140">
        <f t="shared" si="2"/>
        <v>3714300</v>
      </c>
      <c r="AA7" s="140">
        <f t="shared" si="2"/>
        <v>3932823</v>
      </c>
      <c r="AB7" s="140">
        <f t="shared" si="2"/>
        <v>4650570</v>
      </c>
      <c r="AC7" s="140">
        <f>+SUM(K7,T7)</f>
        <v>2174082</v>
      </c>
      <c r="AD7" s="140">
        <f>+SUM(L7,U7)</f>
        <v>22769481</v>
      </c>
      <c r="AE7" s="208"/>
      <c r="AF7" s="208"/>
    </row>
    <row r="8" spans="1:32" s="136" customFormat="1" ht="13.5" customHeight="1" x14ac:dyDescent="0.15">
      <c r="A8" s="119" t="s">
        <v>12</v>
      </c>
      <c r="B8" s="120" t="s">
        <v>324</v>
      </c>
      <c r="C8" s="119" t="s">
        <v>325</v>
      </c>
      <c r="D8" s="121">
        <f>SUM(E8,+L8)</f>
        <v>8522267</v>
      </c>
      <c r="E8" s="121">
        <f>+SUM(F8:I8,K8)</f>
        <v>5091986</v>
      </c>
      <c r="F8" s="121">
        <v>1902643</v>
      </c>
      <c r="G8" s="121">
        <v>23182</v>
      </c>
      <c r="H8" s="121">
        <v>2419100</v>
      </c>
      <c r="I8" s="121">
        <v>439045</v>
      </c>
      <c r="J8" s="121"/>
      <c r="K8" s="121">
        <v>308016</v>
      </c>
      <c r="L8" s="121">
        <v>3430281</v>
      </c>
      <c r="M8" s="121">
        <f>SUM(N8,+U8)</f>
        <v>875357</v>
      </c>
      <c r="N8" s="121">
        <f>+SUM(O8:R8,T8)</f>
        <v>334902</v>
      </c>
      <c r="O8" s="121">
        <v>0</v>
      </c>
      <c r="P8" s="121">
        <v>0</v>
      </c>
      <c r="Q8" s="121">
        <v>0</v>
      </c>
      <c r="R8" s="121">
        <v>334783</v>
      </c>
      <c r="S8" s="121"/>
      <c r="T8" s="121">
        <v>119</v>
      </c>
      <c r="U8" s="121">
        <v>540455</v>
      </c>
      <c r="V8" s="121">
        <f>+SUM(D8,M8)</f>
        <v>9397624</v>
      </c>
      <c r="W8" s="121">
        <f>+SUM(E8,N8)</f>
        <v>5426888</v>
      </c>
      <c r="X8" s="121">
        <f>+SUM(F8,O8)</f>
        <v>1902643</v>
      </c>
      <c r="Y8" s="121">
        <f>+SUM(G8,P8)</f>
        <v>23182</v>
      </c>
      <c r="Z8" s="121">
        <f>+SUM(H8,Q8)</f>
        <v>2419100</v>
      </c>
      <c r="AA8" s="121">
        <f>+SUM(I8,R8)</f>
        <v>773828</v>
      </c>
      <c r="AB8" s="121">
        <f>+SUM(J8,S8)</f>
        <v>0</v>
      </c>
      <c r="AC8" s="121">
        <f>+SUM(K8,T8)</f>
        <v>308135</v>
      </c>
      <c r="AD8" s="121">
        <f>+SUM(L8,U8)</f>
        <v>3970736</v>
      </c>
      <c r="AE8" s="209" t="s">
        <v>326</v>
      </c>
      <c r="AF8" s="208"/>
    </row>
    <row r="9" spans="1:32" s="136" customFormat="1" ht="13.5" customHeight="1" x14ac:dyDescent="0.15">
      <c r="A9" s="119" t="s">
        <v>12</v>
      </c>
      <c r="B9" s="120" t="s">
        <v>327</v>
      </c>
      <c r="C9" s="119" t="s">
        <v>328</v>
      </c>
      <c r="D9" s="121">
        <f>SUM(E9,+L9)</f>
        <v>3513786</v>
      </c>
      <c r="E9" s="121">
        <f>+SUM(F9:I9,K9)</f>
        <v>713790</v>
      </c>
      <c r="F9" s="121">
        <v>24401</v>
      </c>
      <c r="G9" s="121">
        <v>0</v>
      </c>
      <c r="H9" s="121">
        <v>0</v>
      </c>
      <c r="I9" s="121">
        <v>474201</v>
      </c>
      <c r="J9" s="121"/>
      <c r="K9" s="121">
        <v>215188</v>
      </c>
      <c r="L9" s="121">
        <v>2799996</v>
      </c>
      <c r="M9" s="121">
        <f>SUM(N9,+U9)</f>
        <v>364517</v>
      </c>
      <c r="N9" s="121">
        <f>+SUM(O9:R9,T9)</f>
        <v>19816</v>
      </c>
      <c r="O9" s="121">
        <v>0</v>
      </c>
      <c r="P9" s="121">
        <v>7724</v>
      </c>
      <c r="Q9" s="121">
        <v>0</v>
      </c>
      <c r="R9" s="121">
        <v>11821</v>
      </c>
      <c r="S9" s="121"/>
      <c r="T9" s="121">
        <v>271</v>
      </c>
      <c r="U9" s="121">
        <v>344701</v>
      </c>
      <c r="V9" s="121">
        <f>+SUM(D9,M9)</f>
        <v>3878303</v>
      </c>
      <c r="W9" s="121">
        <f>+SUM(E9,N9)</f>
        <v>733606</v>
      </c>
      <c r="X9" s="121">
        <f>+SUM(F9,O9)</f>
        <v>24401</v>
      </c>
      <c r="Y9" s="121">
        <f>+SUM(G9,P9)</f>
        <v>7724</v>
      </c>
      <c r="Z9" s="121">
        <f>+SUM(H9,Q9)</f>
        <v>0</v>
      </c>
      <c r="AA9" s="121">
        <f>+SUM(I9,R9)</f>
        <v>486022</v>
      </c>
      <c r="AB9" s="121">
        <f>+SUM(J9,S9)</f>
        <v>0</v>
      </c>
      <c r="AC9" s="121">
        <f>+SUM(K9,T9)</f>
        <v>215459</v>
      </c>
      <c r="AD9" s="121">
        <f>+SUM(L9,U9)</f>
        <v>3144697</v>
      </c>
      <c r="AE9" s="209" t="s">
        <v>326</v>
      </c>
      <c r="AF9" s="208"/>
    </row>
    <row r="10" spans="1:32" s="136" customFormat="1" ht="13.5" customHeight="1" x14ac:dyDescent="0.15">
      <c r="A10" s="119" t="s">
        <v>12</v>
      </c>
      <c r="B10" s="120" t="s">
        <v>331</v>
      </c>
      <c r="C10" s="119" t="s">
        <v>332</v>
      </c>
      <c r="D10" s="121">
        <f>SUM(E10,+L10)</f>
        <v>1647092</v>
      </c>
      <c r="E10" s="121">
        <f>+SUM(F10:I10,K10)</f>
        <v>972474</v>
      </c>
      <c r="F10" s="121">
        <v>0</v>
      </c>
      <c r="G10" s="121">
        <v>0</v>
      </c>
      <c r="H10" s="121">
        <v>0</v>
      </c>
      <c r="I10" s="121">
        <v>336087</v>
      </c>
      <c r="J10" s="121"/>
      <c r="K10" s="121">
        <v>636387</v>
      </c>
      <c r="L10" s="121">
        <v>674618</v>
      </c>
      <c r="M10" s="121">
        <f>SUM(N10,+U10)</f>
        <v>397720</v>
      </c>
      <c r="N10" s="121">
        <f>+SUM(O10:R10,T10)</f>
        <v>224656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224656</v>
      </c>
      <c r="U10" s="121">
        <v>173064</v>
      </c>
      <c r="V10" s="121">
        <f>+SUM(D10,M10)</f>
        <v>2044812</v>
      </c>
      <c r="W10" s="121">
        <f>+SUM(E10,N10)</f>
        <v>1197130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336087</v>
      </c>
      <c r="AB10" s="121">
        <f>+SUM(J10,S10)</f>
        <v>0</v>
      </c>
      <c r="AC10" s="121">
        <f>+SUM(K10,T10)</f>
        <v>861043</v>
      </c>
      <c r="AD10" s="121">
        <f>+SUM(L10,U10)</f>
        <v>847682</v>
      </c>
      <c r="AE10" s="209" t="s">
        <v>326</v>
      </c>
      <c r="AF10" s="208"/>
    </row>
    <row r="11" spans="1:32" s="136" customFormat="1" ht="13.5" customHeight="1" x14ac:dyDescent="0.15">
      <c r="A11" s="119" t="s">
        <v>12</v>
      </c>
      <c r="B11" s="120" t="s">
        <v>333</v>
      </c>
      <c r="C11" s="119" t="s">
        <v>334</v>
      </c>
      <c r="D11" s="121">
        <f>SUM(E11,+L11)</f>
        <v>2779224</v>
      </c>
      <c r="E11" s="121">
        <f>+SUM(F11:I11,K11)</f>
        <v>1387823</v>
      </c>
      <c r="F11" s="121">
        <v>4196</v>
      </c>
      <c r="G11" s="121">
        <v>0</v>
      </c>
      <c r="H11" s="121">
        <v>945300</v>
      </c>
      <c r="I11" s="121">
        <v>299952</v>
      </c>
      <c r="J11" s="121"/>
      <c r="K11" s="121">
        <v>138375</v>
      </c>
      <c r="L11" s="121">
        <v>1391401</v>
      </c>
      <c r="M11" s="121">
        <f>SUM(N11,+U11)</f>
        <v>403172</v>
      </c>
      <c r="N11" s="121">
        <f>+SUM(O11:R11,T11)</f>
        <v>17357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17357</v>
      </c>
      <c r="U11" s="121">
        <v>385815</v>
      </c>
      <c r="V11" s="121">
        <f>+SUM(D11,M11)</f>
        <v>3182396</v>
      </c>
      <c r="W11" s="121">
        <f>+SUM(E11,N11)</f>
        <v>1405180</v>
      </c>
      <c r="X11" s="121">
        <f>+SUM(F11,O11)</f>
        <v>4196</v>
      </c>
      <c r="Y11" s="121">
        <f>+SUM(G11,P11)</f>
        <v>0</v>
      </c>
      <c r="Z11" s="121">
        <f>+SUM(H11,Q11)</f>
        <v>945300</v>
      </c>
      <c r="AA11" s="121">
        <f>+SUM(I11,R11)</f>
        <v>299952</v>
      </c>
      <c r="AB11" s="121">
        <f>+SUM(J11,S11)</f>
        <v>0</v>
      </c>
      <c r="AC11" s="121">
        <f>+SUM(K11,T11)</f>
        <v>155732</v>
      </c>
      <c r="AD11" s="121">
        <f>+SUM(L11,U11)</f>
        <v>1777216</v>
      </c>
      <c r="AE11" s="209" t="s">
        <v>326</v>
      </c>
      <c r="AF11" s="208"/>
    </row>
    <row r="12" spans="1:32" s="136" customFormat="1" ht="13.5" customHeight="1" x14ac:dyDescent="0.15">
      <c r="A12" s="119" t="s">
        <v>12</v>
      </c>
      <c r="B12" s="120" t="s">
        <v>335</v>
      </c>
      <c r="C12" s="119" t="s">
        <v>336</v>
      </c>
      <c r="D12" s="121">
        <f>SUM(E12,+L12)</f>
        <v>2286042</v>
      </c>
      <c r="E12" s="121">
        <f>+SUM(F12:I12,K12)</f>
        <v>719117</v>
      </c>
      <c r="F12" s="121">
        <v>2983</v>
      </c>
      <c r="G12" s="121">
        <v>0</v>
      </c>
      <c r="H12" s="121">
        <v>0</v>
      </c>
      <c r="I12" s="121">
        <v>715140</v>
      </c>
      <c r="J12" s="121"/>
      <c r="K12" s="121">
        <v>994</v>
      </c>
      <c r="L12" s="121">
        <v>1566925</v>
      </c>
      <c r="M12" s="121">
        <f>SUM(N12,+U12)</f>
        <v>375601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375601</v>
      </c>
      <c r="V12" s="121">
        <f>+SUM(D12,M12)</f>
        <v>2661643</v>
      </c>
      <c r="W12" s="121">
        <f>+SUM(E12,N12)</f>
        <v>719117</v>
      </c>
      <c r="X12" s="121">
        <f>+SUM(F12,O12)</f>
        <v>2983</v>
      </c>
      <c r="Y12" s="121">
        <f>+SUM(G12,P12)</f>
        <v>0</v>
      </c>
      <c r="Z12" s="121">
        <f>+SUM(H12,Q12)</f>
        <v>0</v>
      </c>
      <c r="AA12" s="121">
        <f>+SUM(I12,R12)</f>
        <v>715140</v>
      </c>
      <c r="AB12" s="121">
        <f>+SUM(J12,S12)</f>
        <v>0</v>
      </c>
      <c r="AC12" s="121">
        <f>+SUM(K12,T12)</f>
        <v>994</v>
      </c>
      <c r="AD12" s="121">
        <f>+SUM(L12,U12)</f>
        <v>1942526</v>
      </c>
      <c r="AE12" s="209" t="s">
        <v>326</v>
      </c>
      <c r="AF12" s="208"/>
    </row>
    <row r="13" spans="1:32" s="136" customFormat="1" ht="13.5" customHeight="1" x14ac:dyDescent="0.15">
      <c r="A13" s="119" t="s">
        <v>12</v>
      </c>
      <c r="B13" s="120" t="s">
        <v>339</v>
      </c>
      <c r="C13" s="119" t="s">
        <v>340</v>
      </c>
      <c r="D13" s="121">
        <f>SUM(E13,+L13)</f>
        <v>602080</v>
      </c>
      <c r="E13" s="121">
        <f>+SUM(F13:I13,K13)</f>
        <v>26360</v>
      </c>
      <c r="F13" s="121">
        <v>0</v>
      </c>
      <c r="G13" s="121">
        <v>363</v>
      </c>
      <c r="H13" s="121">
        <v>0</v>
      </c>
      <c r="I13" s="121">
        <v>3032</v>
      </c>
      <c r="J13" s="121"/>
      <c r="K13" s="121">
        <v>22965</v>
      </c>
      <c r="L13" s="121">
        <v>575720</v>
      </c>
      <c r="M13" s="121">
        <f>SUM(N13,+U13)</f>
        <v>84525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84525</v>
      </c>
      <c r="V13" s="121">
        <f>+SUM(D13,M13)</f>
        <v>686605</v>
      </c>
      <c r="W13" s="121">
        <f>+SUM(E13,N13)</f>
        <v>26360</v>
      </c>
      <c r="X13" s="121">
        <f>+SUM(F13,O13)</f>
        <v>0</v>
      </c>
      <c r="Y13" s="121">
        <f>+SUM(G13,P13)</f>
        <v>363</v>
      </c>
      <c r="Z13" s="121">
        <f>+SUM(H13,Q13)</f>
        <v>0</v>
      </c>
      <c r="AA13" s="121">
        <f>+SUM(I13,R13)</f>
        <v>3032</v>
      </c>
      <c r="AB13" s="121">
        <f>+SUM(J13,S13)</f>
        <v>0</v>
      </c>
      <c r="AC13" s="121">
        <f>+SUM(K13,T13)</f>
        <v>22965</v>
      </c>
      <c r="AD13" s="121">
        <f>+SUM(L13,U13)</f>
        <v>660245</v>
      </c>
      <c r="AE13" s="209" t="s">
        <v>326</v>
      </c>
      <c r="AF13" s="208"/>
    </row>
    <row r="14" spans="1:32" s="136" customFormat="1" ht="13.5" customHeight="1" x14ac:dyDescent="0.15">
      <c r="A14" s="119" t="s">
        <v>12</v>
      </c>
      <c r="B14" s="120" t="s">
        <v>345</v>
      </c>
      <c r="C14" s="119" t="s">
        <v>346</v>
      </c>
      <c r="D14" s="121">
        <f>SUM(E14,+L14)</f>
        <v>1217451</v>
      </c>
      <c r="E14" s="121">
        <f>+SUM(F14:I14,K14)</f>
        <v>326510</v>
      </c>
      <c r="F14" s="121">
        <v>87386</v>
      </c>
      <c r="G14" s="121">
        <v>0</v>
      </c>
      <c r="H14" s="121">
        <v>213100</v>
      </c>
      <c r="I14" s="121">
        <v>0</v>
      </c>
      <c r="J14" s="121"/>
      <c r="K14" s="121">
        <v>26024</v>
      </c>
      <c r="L14" s="121">
        <v>890941</v>
      </c>
      <c r="M14" s="121">
        <f>SUM(N14,+U14)</f>
        <v>151139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151139</v>
      </c>
      <c r="V14" s="121">
        <f>+SUM(D14,M14)</f>
        <v>1368590</v>
      </c>
      <c r="W14" s="121">
        <f>+SUM(E14,N14)</f>
        <v>326510</v>
      </c>
      <c r="X14" s="121">
        <f>+SUM(F14,O14)</f>
        <v>87386</v>
      </c>
      <c r="Y14" s="121">
        <f>+SUM(G14,P14)</f>
        <v>0</v>
      </c>
      <c r="Z14" s="121">
        <f>+SUM(H14,Q14)</f>
        <v>213100</v>
      </c>
      <c r="AA14" s="121">
        <f>+SUM(I14,R14)</f>
        <v>0</v>
      </c>
      <c r="AB14" s="121">
        <f>+SUM(J14,S14)</f>
        <v>0</v>
      </c>
      <c r="AC14" s="121">
        <f>+SUM(K14,T14)</f>
        <v>26024</v>
      </c>
      <c r="AD14" s="121">
        <f>+SUM(L14,U14)</f>
        <v>1042080</v>
      </c>
      <c r="AE14" s="209" t="s">
        <v>326</v>
      </c>
      <c r="AF14" s="208"/>
    </row>
    <row r="15" spans="1:32" s="136" customFormat="1" ht="13.5" customHeight="1" x14ac:dyDescent="0.15">
      <c r="A15" s="119" t="s">
        <v>12</v>
      </c>
      <c r="B15" s="120" t="s">
        <v>349</v>
      </c>
      <c r="C15" s="119" t="s">
        <v>350</v>
      </c>
      <c r="D15" s="121">
        <f>SUM(E15,+L15)</f>
        <v>737989</v>
      </c>
      <c r="E15" s="121">
        <f>+SUM(F15:I15,K15)</f>
        <v>77243</v>
      </c>
      <c r="F15" s="121">
        <v>0</v>
      </c>
      <c r="G15" s="121">
        <v>597</v>
      </c>
      <c r="H15" s="121">
        <v>0</v>
      </c>
      <c r="I15" s="121">
        <v>0</v>
      </c>
      <c r="J15" s="121"/>
      <c r="K15" s="121">
        <v>76646</v>
      </c>
      <c r="L15" s="121">
        <v>660746</v>
      </c>
      <c r="M15" s="121">
        <f>SUM(N15,+U15)</f>
        <v>168016</v>
      </c>
      <c r="N15" s="121">
        <f>+SUM(O15:R15,T15)</f>
        <v>18777</v>
      </c>
      <c r="O15" s="121">
        <v>0</v>
      </c>
      <c r="P15" s="121">
        <v>0</v>
      </c>
      <c r="Q15" s="121">
        <v>0</v>
      </c>
      <c r="R15" s="121">
        <v>17522</v>
      </c>
      <c r="S15" s="121"/>
      <c r="T15" s="121">
        <v>1255</v>
      </c>
      <c r="U15" s="121">
        <v>149239</v>
      </c>
      <c r="V15" s="121">
        <f>+SUM(D15,M15)</f>
        <v>906005</v>
      </c>
      <c r="W15" s="121">
        <f>+SUM(E15,N15)</f>
        <v>96020</v>
      </c>
      <c r="X15" s="121">
        <f>+SUM(F15,O15)</f>
        <v>0</v>
      </c>
      <c r="Y15" s="121">
        <f>+SUM(G15,P15)</f>
        <v>597</v>
      </c>
      <c r="Z15" s="121">
        <f>+SUM(H15,Q15)</f>
        <v>0</v>
      </c>
      <c r="AA15" s="121">
        <f>+SUM(I15,R15)</f>
        <v>17522</v>
      </c>
      <c r="AB15" s="121">
        <f>+SUM(J15,S15)</f>
        <v>0</v>
      </c>
      <c r="AC15" s="121">
        <f>+SUM(K15,T15)</f>
        <v>77901</v>
      </c>
      <c r="AD15" s="121">
        <f>+SUM(L15,U15)</f>
        <v>809985</v>
      </c>
      <c r="AE15" s="209" t="s">
        <v>326</v>
      </c>
      <c r="AF15" s="208"/>
    </row>
    <row r="16" spans="1:32" s="136" customFormat="1" ht="13.5" customHeight="1" x14ac:dyDescent="0.15">
      <c r="A16" s="119" t="s">
        <v>12</v>
      </c>
      <c r="B16" s="120" t="s">
        <v>353</v>
      </c>
      <c r="C16" s="119" t="s">
        <v>354</v>
      </c>
      <c r="D16" s="121">
        <f>SUM(E16,+L16)</f>
        <v>977741</v>
      </c>
      <c r="E16" s="121">
        <f>+SUM(F16:I16,K16)</f>
        <v>287556</v>
      </c>
      <c r="F16" s="121">
        <v>0</v>
      </c>
      <c r="G16" s="121">
        <v>0</v>
      </c>
      <c r="H16" s="121">
        <v>136800</v>
      </c>
      <c r="I16" s="121">
        <v>130789</v>
      </c>
      <c r="J16" s="121"/>
      <c r="K16" s="121">
        <v>19967</v>
      </c>
      <c r="L16" s="121">
        <v>690185</v>
      </c>
      <c r="M16" s="121">
        <f>SUM(N16,+U16)</f>
        <v>157244</v>
      </c>
      <c r="N16" s="121">
        <f>+SUM(O16:R16,T16)</f>
        <v>27</v>
      </c>
      <c r="O16" s="121">
        <v>0</v>
      </c>
      <c r="P16" s="121">
        <v>0</v>
      </c>
      <c r="Q16" s="121">
        <v>0</v>
      </c>
      <c r="R16" s="121">
        <v>27</v>
      </c>
      <c r="S16" s="121"/>
      <c r="T16" s="121">
        <v>0</v>
      </c>
      <c r="U16" s="121">
        <v>157217</v>
      </c>
      <c r="V16" s="121">
        <f>+SUM(D16,M16)</f>
        <v>1134985</v>
      </c>
      <c r="W16" s="121">
        <f>+SUM(E16,N16)</f>
        <v>287583</v>
      </c>
      <c r="X16" s="121">
        <f>+SUM(F16,O16)</f>
        <v>0</v>
      </c>
      <c r="Y16" s="121">
        <f>+SUM(G16,P16)</f>
        <v>0</v>
      </c>
      <c r="Z16" s="121">
        <f>+SUM(H16,Q16)</f>
        <v>136800</v>
      </c>
      <c r="AA16" s="121">
        <f>+SUM(I16,R16)</f>
        <v>130816</v>
      </c>
      <c r="AB16" s="121">
        <f>+SUM(J16,S16)</f>
        <v>0</v>
      </c>
      <c r="AC16" s="121">
        <f>+SUM(K16,T16)</f>
        <v>19967</v>
      </c>
      <c r="AD16" s="121">
        <f>+SUM(L16,U16)</f>
        <v>847402</v>
      </c>
      <c r="AE16" s="209" t="s">
        <v>326</v>
      </c>
      <c r="AF16" s="208"/>
    </row>
    <row r="17" spans="1:32" s="136" customFormat="1" ht="13.5" customHeight="1" x14ac:dyDescent="0.15">
      <c r="A17" s="119" t="s">
        <v>12</v>
      </c>
      <c r="B17" s="120" t="s">
        <v>355</v>
      </c>
      <c r="C17" s="119" t="s">
        <v>356</v>
      </c>
      <c r="D17" s="121">
        <f>SUM(E17,+L17)</f>
        <v>1913853</v>
      </c>
      <c r="E17" s="121">
        <f>+SUM(F17:I17,K17)</f>
        <v>194613</v>
      </c>
      <c r="F17" s="121">
        <v>628</v>
      </c>
      <c r="G17" s="121">
        <v>0</v>
      </c>
      <c r="H17" s="121">
        <v>0</v>
      </c>
      <c r="I17" s="121">
        <v>79114</v>
      </c>
      <c r="J17" s="121"/>
      <c r="K17" s="121">
        <v>114871</v>
      </c>
      <c r="L17" s="121">
        <v>1719240</v>
      </c>
      <c r="M17" s="121">
        <f>SUM(N17,+U17)</f>
        <v>123892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123892</v>
      </c>
      <c r="V17" s="121">
        <f>+SUM(D17,M17)</f>
        <v>2037745</v>
      </c>
      <c r="W17" s="121">
        <f>+SUM(E17,N17)</f>
        <v>194613</v>
      </c>
      <c r="X17" s="121">
        <f>+SUM(F17,O17)</f>
        <v>628</v>
      </c>
      <c r="Y17" s="121">
        <f>+SUM(G17,P17)</f>
        <v>0</v>
      </c>
      <c r="Z17" s="121">
        <f>+SUM(H17,Q17)</f>
        <v>0</v>
      </c>
      <c r="AA17" s="121">
        <f>+SUM(I17,R17)</f>
        <v>79114</v>
      </c>
      <c r="AB17" s="121">
        <f>+SUM(J17,S17)</f>
        <v>0</v>
      </c>
      <c r="AC17" s="121">
        <f>+SUM(K17,T17)</f>
        <v>114871</v>
      </c>
      <c r="AD17" s="121">
        <f>+SUM(L17,U17)</f>
        <v>1843132</v>
      </c>
      <c r="AE17" s="209" t="s">
        <v>326</v>
      </c>
      <c r="AF17" s="208"/>
    </row>
    <row r="18" spans="1:32" s="136" customFormat="1" ht="13.5" customHeight="1" x14ac:dyDescent="0.15">
      <c r="A18" s="119" t="s">
        <v>12</v>
      </c>
      <c r="B18" s="120" t="s">
        <v>359</v>
      </c>
      <c r="C18" s="119" t="s">
        <v>360</v>
      </c>
      <c r="D18" s="121">
        <f>SUM(E18,+L18)</f>
        <v>582432</v>
      </c>
      <c r="E18" s="121">
        <f>+SUM(F18:I18,K18)</f>
        <v>74045</v>
      </c>
      <c r="F18" s="121">
        <v>0</v>
      </c>
      <c r="G18" s="121">
        <v>0</v>
      </c>
      <c r="H18" s="121">
        <v>0</v>
      </c>
      <c r="I18" s="121">
        <v>62025</v>
      </c>
      <c r="J18" s="121"/>
      <c r="K18" s="121">
        <v>12020</v>
      </c>
      <c r="L18" s="121">
        <v>508387</v>
      </c>
      <c r="M18" s="121">
        <f>SUM(N18,+U18)</f>
        <v>145301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145301</v>
      </c>
      <c r="V18" s="121">
        <f>+SUM(D18,M18)</f>
        <v>727733</v>
      </c>
      <c r="W18" s="121">
        <f>+SUM(E18,N18)</f>
        <v>74045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62025</v>
      </c>
      <c r="AB18" s="121">
        <f>+SUM(J18,S18)</f>
        <v>0</v>
      </c>
      <c r="AC18" s="121">
        <f>+SUM(K18,T18)</f>
        <v>12020</v>
      </c>
      <c r="AD18" s="121">
        <f>+SUM(L18,U18)</f>
        <v>653688</v>
      </c>
      <c r="AE18" s="209" t="s">
        <v>326</v>
      </c>
      <c r="AF18" s="208"/>
    </row>
    <row r="19" spans="1:32" s="136" customFormat="1" ht="13.5" customHeight="1" x14ac:dyDescent="0.15">
      <c r="A19" s="119" t="s">
        <v>12</v>
      </c>
      <c r="B19" s="120" t="s">
        <v>361</v>
      </c>
      <c r="C19" s="119" t="s">
        <v>362</v>
      </c>
      <c r="D19" s="121">
        <f>SUM(E19,+L19)</f>
        <v>252085</v>
      </c>
      <c r="E19" s="121">
        <f>+SUM(F19:I19,K19)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0</v>
      </c>
      <c r="L19" s="121">
        <v>252085</v>
      </c>
      <c r="M19" s="121">
        <f>SUM(N19,+U19)</f>
        <v>295357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295357</v>
      </c>
      <c r="V19" s="121">
        <f>+SUM(D19,M19)</f>
        <v>547442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0</v>
      </c>
      <c r="AD19" s="121">
        <f>+SUM(L19,U19)</f>
        <v>547442</v>
      </c>
      <c r="AE19" s="209" t="s">
        <v>326</v>
      </c>
      <c r="AF19" s="208"/>
    </row>
    <row r="20" spans="1:32" s="136" customFormat="1" ht="13.5" customHeight="1" x14ac:dyDescent="0.15">
      <c r="A20" s="119" t="s">
        <v>12</v>
      </c>
      <c r="B20" s="120" t="s">
        <v>363</v>
      </c>
      <c r="C20" s="119" t="s">
        <v>364</v>
      </c>
      <c r="D20" s="121">
        <f>SUM(E20,+L20)</f>
        <v>88182</v>
      </c>
      <c r="E20" s="121">
        <f>+SUM(F20:I20,K20)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0</v>
      </c>
      <c r="L20" s="121">
        <v>88182</v>
      </c>
      <c r="M20" s="121">
        <f>SUM(N20,+U20)</f>
        <v>17936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17936</v>
      </c>
      <c r="V20" s="121">
        <f>+SUM(D20,M20)</f>
        <v>106118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0</v>
      </c>
      <c r="AC20" s="121">
        <f>+SUM(K20,T20)</f>
        <v>0</v>
      </c>
      <c r="AD20" s="121">
        <f>+SUM(L20,U20)</f>
        <v>106118</v>
      </c>
      <c r="AE20" s="209" t="s">
        <v>326</v>
      </c>
      <c r="AF20" s="208"/>
    </row>
    <row r="21" spans="1:32" s="136" customFormat="1" ht="13.5" customHeight="1" x14ac:dyDescent="0.15">
      <c r="A21" s="119" t="s">
        <v>12</v>
      </c>
      <c r="B21" s="120" t="s">
        <v>365</v>
      </c>
      <c r="C21" s="119" t="s">
        <v>366</v>
      </c>
      <c r="D21" s="121">
        <f>SUM(E21,+L21)</f>
        <v>136134</v>
      </c>
      <c r="E21" s="121">
        <f>+SUM(F21:I21,K21)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0</v>
      </c>
      <c r="L21" s="121">
        <v>136134</v>
      </c>
      <c r="M21" s="121">
        <f>SUM(N21,+U21)</f>
        <v>27056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27056</v>
      </c>
      <c r="V21" s="121">
        <f>+SUM(D21,M21)</f>
        <v>163190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0</v>
      </c>
      <c r="AD21" s="121">
        <f>+SUM(L21,U21)</f>
        <v>163190</v>
      </c>
      <c r="AE21" s="209" t="s">
        <v>326</v>
      </c>
      <c r="AF21" s="208"/>
    </row>
    <row r="22" spans="1:32" s="136" customFormat="1" ht="13.5" customHeight="1" x14ac:dyDescent="0.15">
      <c r="A22" s="119" t="s">
        <v>12</v>
      </c>
      <c r="B22" s="120" t="s">
        <v>367</v>
      </c>
      <c r="C22" s="119" t="s">
        <v>368</v>
      </c>
      <c r="D22" s="121">
        <f>SUM(E22,+L22)</f>
        <v>36931</v>
      </c>
      <c r="E22" s="121">
        <f>+SUM(F22:I22,K22)</f>
        <v>1418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1418</v>
      </c>
      <c r="L22" s="121">
        <v>35513</v>
      </c>
      <c r="M22" s="121">
        <f>SUM(N22,+U22)</f>
        <v>12712</v>
      </c>
      <c r="N22" s="121">
        <f>+SUM(O22:R22,T22)</f>
        <v>103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103</v>
      </c>
      <c r="U22" s="121">
        <v>12609</v>
      </c>
      <c r="V22" s="121">
        <f>+SUM(D22,M22)</f>
        <v>49643</v>
      </c>
      <c r="W22" s="121">
        <f>+SUM(E22,N22)</f>
        <v>1521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1521</v>
      </c>
      <c r="AD22" s="121">
        <f>+SUM(L22,U22)</f>
        <v>48122</v>
      </c>
      <c r="AE22" s="209" t="s">
        <v>326</v>
      </c>
      <c r="AF22" s="208"/>
    </row>
    <row r="23" spans="1:32" s="136" customFormat="1" ht="13.5" customHeight="1" x14ac:dyDescent="0.15">
      <c r="A23" s="119" t="s">
        <v>12</v>
      </c>
      <c r="B23" s="120" t="s">
        <v>369</v>
      </c>
      <c r="C23" s="119" t="s">
        <v>370</v>
      </c>
      <c r="D23" s="121">
        <f>SUM(E23,+L23)</f>
        <v>64711</v>
      </c>
      <c r="E23" s="121">
        <f>+SUM(F23:I23,K23)</f>
        <v>3422</v>
      </c>
      <c r="F23" s="121">
        <v>0</v>
      </c>
      <c r="G23" s="121">
        <v>0</v>
      </c>
      <c r="H23" s="121">
        <v>0</v>
      </c>
      <c r="I23" s="121">
        <v>2702</v>
      </c>
      <c r="J23" s="121"/>
      <c r="K23" s="121">
        <v>720</v>
      </c>
      <c r="L23" s="121">
        <v>61289</v>
      </c>
      <c r="M23" s="121">
        <f>SUM(N23,+U23)</f>
        <v>12697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12697</v>
      </c>
      <c r="V23" s="121">
        <f>+SUM(D23,M23)</f>
        <v>77408</v>
      </c>
      <c r="W23" s="121">
        <f>+SUM(E23,N23)</f>
        <v>3422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2702</v>
      </c>
      <c r="AB23" s="121">
        <f>+SUM(J23,S23)</f>
        <v>0</v>
      </c>
      <c r="AC23" s="121">
        <f>+SUM(K23,T23)</f>
        <v>720</v>
      </c>
      <c r="AD23" s="121">
        <f>+SUM(L23,U23)</f>
        <v>73986</v>
      </c>
      <c r="AE23" s="209" t="s">
        <v>326</v>
      </c>
      <c r="AF23" s="208"/>
    </row>
    <row r="24" spans="1:32" s="136" customFormat="1" ht="13.5" customHeight="1" x14ac:dyDescent="0.15">
      <c r="A24" s="119" t="s">
        <v>12</v>
      </c>
      <c r="B24" s="120" t="s">
        <v>371</v>
      </c>
      <c r="C24" s="119" t="s">
        <v>372</v>
      </c>
      <c r="D24" s="121">
        <f>SUM(E24,+L24)</f>
        <v>107003</v>
      </c>
      <c r="E24" s="121">
        <f>+SUM(F24:I24,K24)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0</v>
      </c>
      <c r="L24" s="121">
        <v>107003</v>
      </c>
      <c r="M24" s="121">
        <f>SUM(N24,+U24)</f>
        <v>59545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59545</v>
      </c>
      <c r="V24" s="121">
        <f>+SUM(D24,M24)</f>
        <v>166548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1">
        <f>+SUM(J24,S24)</f>
        <v>0</v>
      </c>
      <c r="AC24" s="121">
        <f>+SUM(K24,T24)</f>
        <v>0</v>
      </c>
      <c r="AD24" s="121">
        <f>+SUM(L24,U24)</f>
        <v>166548</v>
      </c>
      <c r="AE24" s="209" t="s">
        <v>326</v>
      </c>
      <c r="AF24" s="208"/>
    </row>
    <row r="25" spans="1:32" s="136" customFormat="1" ht="13.5" customHeight="1" x14ac:dyDescent="0.15">
      <c r="A25" s="119" t="s">
        <v>12</v>
      </c>
      <c r="B25" s="120" t="s">
        <v>375</v>
      </c>
      <c r="C25" s="119" t="s">
        <v>376</v>
      </c>
      <c r="D25" s="121">
        <f>SUM(E25,+L25)</f>
        <v>41592</v>
      </c>
      <c r="E25" s="121">
        <f>+SUM(F25:I25,K25)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1"/>
      <c r="K25" s="121">
        <v>0</v>
      </c>
      <c r="L25" s="121">
        <v>41592</v>
      </c>
      <c r="M25" s="121">
        <f>SUM(N25,+U25)</f>
        <v>23145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23145</v>
      </c>
      <c r="V25" s="121">
        <f>+SUM(D25,M25)</f>
        <v>64737</v>
      </c>
      <c r="W25" s="121">
        <f>+SUM(E25,N25)</f>
        <v>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1">
        <f>+SUM(J25,S25)</f>
        <v>0</v>
      </c>
      <c r="AC25" s="121">
        <f>+SUM(K25,T25)</f>
        <v>0</v>
      </c>
      <c r="AD25" s="121">
        <f>+SUM(L25,U25)</f>
        <v>64737</v>
      </c>
      <c r="AE25" s="209" t="s">
        <v>326</v>
      </c>
      <c r="AF25" s="208"/>
    </row>
    <row r="26" spans="1:32" s="136" customFormat="1" ht="13.5" customHeight="1" x14ac:dyDescent="0.15">
      <c r="A26" s="119" t="s">
        <v>12</v>
      </c>
      <c r="B26" s="120" t="s">
        <v>378</v>
      </c>
      <c r="C26" s="119" t="s">
        <v>379</v>
      </c>
      <c r="D26" s="121">
        <f>SUM(E26,+L26)</f>
        <v>140212</v>
      </c>
      <c r="E26" s="121">
        <f>+SUM(F26:I26,K26)</f>
        <v>27326</v>
      </c>
      <c r="F26" s="121">
        <v>0</v>
      </c>
      <c r="G26" s="121">
        <v>100</v>
      </c>
      <c r="H26" s="121">
        <v>0</v>
      </c>
      <c r="I26" s="121">
        <v>25204</v>
      </c>
      <c r="J26" s="121"/>
      <c r="K26" s="121">
        <v>2022</v>
      </c>
      <c r="L26" s="121">
        <v>112886</v>
      </c>
      <c r="M26" s="121">
        <f>SUM(N26,+U26)</f>
        <v>16938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16938</v>
      </c>
      <c r="V26" s="121">
        <f>+SUM(D26,M26)</f>
        <v>157150</v>
      </c>
      <c r="W26" s="121">
        <f>+SUM(E26,N26)</f>
        <v>27326</v>
      </c>
      <c r="X26" s="121">
        <f>+SUM(F26,O26)</f>
        <v>0</v>
      </c>
      <c r="Y26" s="121">
        <f>+SUM(G26,P26)</f>
        <v>100</v>
      </c>
      <c r="Z26" s="121">
        <f>+SUM(H26,Q26)</f>
        <v>0</v>
      </c>
      <c r="AA26" s="121">
        <f>+SUM(I26,R26)</f>
        <v>25204</v>
      </c>
      <c r="AB26" s="121">
        <f>+SUM(J26,S26)</f>
        <v>0</v>
      </c>
      <c r="AC26" s="121">
        <f>+SUM(K26,T26)</f>
        <v>2022</v>
      </c>
      <c r="AD26" s="121">
        <f>+SUM(L26,U26)</f>
        <v>129824</v>
      </c>
      <c r="AE26" s="209" t="s">
        <v>326</v>
      </c>
      <c r="AF26" s="208"/>
    </row>
    <row r="27" spans="1:32" s="136" customFormat="1" ht="13.5" customHeight="1" x14ac:dyDescent="0.15">
      <c r="A27" s="119" t="s">
        <v>12</v>
      </c>
      <c r="B27" s="120" t="s">
        <v>380</v>
      </c>
      <c r="C27" s="119" t="s">
        <v>381</v>
      </c>
      <c r="D27" s="121">
        <f>SUM(E27,+L27)</f>
        <v>177446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177446</v>
      </c>
      <c r="M27" s="121">
        <f>SUM(N27,+U27)</f>
        <v>33588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33588</v>
      </c>
      <c r="V27" s="121">
        <f>+SUM(D27,M27)</f>
        <v>211034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0</v>
      </c>
      <c r="AC27" s="121">
        <f>+SUM(K27,T27)</f>
        <v>0</v>
      </c>
      <c r="AD27" s="121">
        <f>+SUM(L27,U27)</f>
        <v>211034</v>
      </c>
      <c r="AE27" s="209" t="s">
        <v>326</v>
      </c>
      <c r="AF27" s="208"/>
    </row>
    <row r="28" spans="1:32" s="136" customFormat="1" ht="13.5" customHeight="1" x14ac:dyDescent="0.15">
      <c r="A28" s="119" t="s">
        <v>12</v>
      </c>
      <c r="B28" s="120" t="s">
        <v>386</v>
      </c>
      <c r="C28" s="119" t="s">
        <v>387</v>
      </c>
      <c r="D28" s="121">
        <f>SUM(E28,+L28)</f>
        <v>116031</v>
      </c>
      <c r="E28" s="121">
        <f>+SUM(F28:I28,K28)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1"/>
      <c r="K28" s="121">
        <v>0</v>
      </c>
      <c r="L28" s="121">
        <v>116031</v>
      </c>
      <c r="M28" s="121">
        <f>SUM(N28,+U28)</f>
        <v>29680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29680</v>
      </c>
      <c r="V28" s="121">
        <f>+SUM(D28,M28)</f>
        <v>145711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1">
        <f>+SUM(J28,S28)</f>
        <v>0</v>
      </c>
      <c r="AC28" s="121">
        <f>+SUM(K28,T28)</f>
        <v>0</v>
      </c>
      <c r="AD28" s="121">
        <f>+SUM(L28,U28)</f>
        <v>145711</v>
      </c>
      <c r="AE28" s="209" t="s">
        <v>326</v>
      </c>
      <c r="AF28" s="208"/>
    </row>
    <row r="29" spans="1:32" s="136" customFormat="1" ht="13.5" customHeight="1" x14ac:dyDescent="0.15">
      <c r="A29" s="119" t="s">
        <v>12</v>
      </c>
      <c r="B29" s="120" t="s">
        <v>390</v>
      </c>
      <c r="C29" s="119" t="s">
        <v>391</v>
      </c>
      <c r="D29" s="121">
        <f>SUM(E29,+L29)</f>
        <v>181424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/>
      <c r="K29" s="121">
        <v>0</v>
      </c>
      <c r="L29" s="121">
        <v>181424</v>
      </c>
      <c r="M29" s="121">
        <f>SUM(N29,+U29)</f>
        <v>43422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43422</v>
      </c>
      <c r="V29" s="121">
        <f>+SUM(D29,M29)</f>
        <v>224846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0</v>
      </c>
      <c r="AC29" s="121">
        <f>+SUM(K29,T29)</f>
        <v>0</v>
      </c>
      <c r="AD29" s="121">
        <f>+SUM(L29,U29)</f>
        <v>224846</v>
      </c>
      <c r="AE29" s="209" t="s">
        <v>326</v>
      </c>
      <c r="AF29" s="208"/>
    </row>
    <row r="30" spans="1:32" s="136" customFormat="1" ht="13.5" customHeight="1" x14ac:dyDescent="0.15">
      <c r="A30" s="119" t="s">
        <v>12</v>
      </c>
      <c r="B30" s="120" t="s">
        <v>392</v>
      </c>
      <c r="C30" s="119" t="s">
        <v>393</v>
      </c>
      <c r="D30" s="121">
        <f>SUM(E30,+L30)</f>
        <v>228706</v>
      </c>
      <c r="E30" s="121">
        <f>+SUM(F30:I30,K30)</f>
        <v>18690</v>
      </c>
      <c r="F30" s="121">
        <v>0</v>
      </c>
      <c r="G30" s="121">
        <v>0</v>
      </c>
      <c r="H30" s="121">
        <v>0</v>
      </c>
      <c r="I30" s="121">
        <v>18690</v>
      </c>
      <c r="J30" s="121"/>
      <c r="K30" s="121">
        <v>0</v>
      </c>
      <c r="L30" s="121">
        <v>210016</v>
      </c>
      <c r="M30" s="121">
        <f>SUM(N30,+U30)</f>
        <v>22298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22298</v>
      </c>
      <c r="V30" s="121">
        <f>+SUM(D30,M30)</f>
        <v>251004</v>
      </c>
      <c r="W30" s="121">
        <f>+SUM(E30,N30)</f>
        <v>18690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18690</v>
      </c>
      <c r="AB30" s="121">
        <f>+SUM(J30,S30)</f>
        <v>0</v>
      </c>
      <c r="AC30" s="121">
        <f>+SUM(K30,T30)</f>
        <v>0</v>
      </c>
      <c r="AD30" s="121">
        <f>+SUM(L30,U30)</f>
        <v>232314</v>
      </c>
      <c r="AE30" s="209" t="s">
        <v>326</v>
      </c>
      <c r="AF30" s="208"/>
    </row>
    <row r="31" spans="1:32" s="136" customFormat="1" ht="13.5" customHeight="1" x14ac:dyDescent="0.15">
      <c r="A31" s="119" t="s">
        <v>12</v>
      </c>
      <c r="B31" s="120" t="s">
        <v>394</v>
      </c>
      <c r="C31" s="119" t="s">
        <v>395</v>
      </c>
      <c r="D31" s="121">
        <f>SUM(E31,+L31)</f>
        <v>41530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/>
      <c r="K31" s="121">
        <v>0</v>
      </c>
      <c r="L31" s="121">
        <v>41530</v>
      </c>
      <c r="M31" s="121">
        <f>SUM(N31,+U31)</f>
        <v>13279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13279</v>
      </c>
      <c r="V31" s="121">
        <f>+SUM(D31,M31)</f>
        <v>54809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1">
        <f>+SUM(J31,S31)</f>
        <v>0</v>
      </c>
      <c r="AC31" s="121">
        <f>+SUM(K31,T31)</f>
        <v>0</v>
      </c>
      <c r="AD31" s="121">
        <f>+SUM(L31,U31)</f>
        <v>54809</v>
      </c>
      <c r="AE31" s="209" t="s">
        <v>326</v>
      </c>
      <c r="AF31" s="208"/>
    </row>
    <row r="32" spans="1:32" s="136" customFormat="1" ht="13.5" customHeight="1" x14ac:dyDescent="0.15">
      <c r="A32" s="119" t="s">
        <v>12</v>
      </c>
      <c r="B32" s="120" t="s">
        <v>396</v>
      </c>
      <c r="C32" s="119" t="s">
        <v>397</v>
      </c>
      <c r="D32" s="121">
        <f>SUM(E32,+L32)</f>
        <v>138432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138432</v>
      </c>
      <c r="M32" s="121">
        <f>SUM(N32,+U32)</f>
        <v>45650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45650</v>
      </c>
      <c r="V32" s="121">
        <f>+SUM(D32,M32)</f>
        <v>184082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184082</v>
      </c>
      <c r="AE32" s="209" t="s">
        <v>326</v>
      </c>
      <c r="AF32" s="208"/>
    </row>
    <row r="33" spans="1:32" s="136" customFormat="1" ht="13.5" customHeight="1" x14ac:dyDescent="0.15">
      <c r="A33" s="119" t="s">
        <v>12</v>
      </c>
      <c r="B33" s="120" t="s">
        <v>398</v>
      </c>
      <c r="C33" s="119" t="s">
        <v>399</v>
      </c>
      <c r="D33" s="121">
        <f>SUM(E33,+L33)</f>
        <v>109800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/>
      <c r="K33" s="121">
        <v>0</v>
      </c>
      <c r="L33" s="121">
        <v>109800</v>
      </c>
      <c r="M33" s="121">
        <f>SUM(N33,+U33)</f>
        <v>0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0</v>
      </c>
      <c r="V33" s="121">
        <f>+SUM(D33,M33)</f>
        <v>109800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0</v>
      </c>
      <c r="AC33" s="121">
        <f>+SUM(K33,T33)</f>
        <v>0</v>
      </c>
      <c r="AD33" s="121">
        <f>+SUM(L33,U33)</f>
        <v>109800</v>
      </c>
      <c r="AE33" s="209" t="s">
        <v>326</v>
      </c>
      <c r="AF33" s="208"/>
    </row>
    <row r="34" spans="1:32" s="136" customFormat="1" ht="13.5" customHeight="1" x14ac:dyDescent="0.15">
      <c r="A34" s="119" t="s">
        <v>12</v>
      </c>
      <c r="B34" s="120" t="s">
        <v>400</v>
      </c>
      <c r="C34" s="119" t="s">
        <v>401</v>
      </c>
      <c r="D34" s="121">
        <f>SUM(E34,+L34)</f>
        <v>27579</v>
      </c>
      <c r="E34" s="121">
        <f>+SUM(F34:I34,K34)</f>
        <v>2732</v>
      </c>
      <c r="F34" s="121">
        <v>0</v>
      </c>
      <c r="G34" s="121">
        <v>0</v>
      </c>
      <c r="H34" s="121">
        <v>0</v>
      </c>
      <c r="I34" s="121">
        <v>2732</v>
      </c>
      <c r="J34" s="121"/>
      <c r="K34" s="121">
        <v>0</v>
      </c>
      <c r="L34" s="121">
        <v>24847</v>
      </c>
      <c r="M34" s="121">
        <f>SUM(N34,+U34)</f>
        <v>6576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6576</v>
      </c>
      <c r="V34" s="121">
        <f>+SUM(D34,M34)</f>
        <v>34155</v>
      </c>
      <c r="W34" s="121">
        <f>+SUM(E34,N34)</f>
        <v>2732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2732</v>
      </c>
      <c r="AB34" s="121">
        <f>+SUM(J34,S34)</f>
        <v>0</v>
      </c>
      <c r="AC34" s="121">
        <f>+SUM(K34,T34)</f>
        <v>0</v>
      </c>
      <c r="AD34" s="121">
        <f>+SUM(L34,U34)</f>
        <v>31423</v>
      </c>
      <c r="AE34" s="209" t="s">
        <v>326</v>
      </c>
      <c r="AF34" s="208"/>
    </row>
    <row r="35" spans="1:32" s="136" customFormat="1" ht="13.5" customHeight="1" x14ac:dyDescent="0.15">
      <c r="A35" s="119" t="s">
        <v>12</v>
      </c>
      <c r="B35" s="120" t="s">
        <v>402</v>
      </c>
      <c r="C35" s="119" t="s">
        <v>403</v>
      </c>
      <c r="D35" s="121">
        <f>SUM(E35,+L35)</f>
        <v>36358</v>
      </c>
      <c r="E35" s="121">
        <f>+SUM(F35:I35,K35)</f>
        <v>5066</v>
      </c>
      <c r="F35" s="121">
        <v>0</v>
      </c>
      <c r="G35" s="121">
        <v>0</v>
      </c>
      <c r="H35" s="121">
        <v>0</v>
      </c>
      <c r="I35" s="121">
        <v>4965</v>
      </c>
      <c r="J35" s="121"/>
      <c r="K35" s="121">
        <v>101</v>
      </c>
      <c r="L35" s="121">
        <v>31292</v>
      </c>
      <c r="M35" s="121">
        <f>SUM(N35,+U35)</f>
        <v>11895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11895</v>
      </c>
      <c r="V35" s="121">
        <f>+SUM(D35,M35)</f>
        <v>48253</v>
      </c>
      <c r="W35" s="121">
        <f>+SUM(E35,N35)</f>
        <v>5066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4965</v>
      </c>
      <c r="AB35" s="121">
        <f>+SUM(J35,S35)</f>
        <v>0</v>
      </c>
      <c r="AC35" s="121">
        <f>+SUM(K35,T35)</f>
        <v>101</v>
      </c>
      <c r="AD35" s="121">
        <f>+SUM(L35,U35)</f>
        <v>43187</v>
      </c>
      <c r="AE35" s="209" t="s">
        <v>326</v>
      </c>
      <c r="AF35" s="208"/>
    </row>
    <row r="36" spans="1:32" s="136" customFormat="1" ht="13.5" customHeight="1" x14ac:dyDescent="0.15">
      <c r="A36" s="119" t="s">
        <v>12</v>
      </c>
      <c r="B36" s="120" t="s">
        <v>404</v>
      </c>
      <c r="C36" s="119" t="s">
        <v>405</v>
      </c>
      <c r="D36" s="121">
        <f>SUM(E36,+L36)</f>
        <v>530525</v>
      </c>
      <c r="E36" s="121">
        <f>+SUM(F36:I36,K36)</f>
        <v>64889</v>
      </c>
      <c r="F36" s="121">
        <v>0</v>
      </c>
      <c r="G36" s="121">
        <v>0</v>
      </c>
      <c r="H36" s="121">
        <v>0</v>
      </c>
      <c r="I36" s="121">
        <v>59625</v>
      </c>
      <c r="J36" s="121"/>
      <c r="K36" s="121">
        <v>5264</v>
      </c>
      <c r="L36" s="121">
        <v>465636</v>
      </c>
      <c r="M36" s="121">
        <f>SUM(N36,+U36)</f>
        <v>97106</v>
      </c>
      <c r="N36" s="121">
        <f>+SUM(O36:R36,T36)</f>
        <v>4211</v>
      </c>
      <c r="O36" s="121">
        <v>0</v>
      </c>
      <c r="P36" s="121">
        <v>0</v>
      </c>
      <c r="Q36" s="121">
        <v>0</v>
      </c>
      <c r="R36" s="121">
        <v>4211</v>
      </c>
      <c r="S36" s="121"/>
      <c r="T36" s="121">
        <v>0</v>
      </c>
      <c r="U36" s="121">
        <v>92895</v>
      </c>
      <c r="V36" s="121">
        <f>+SUM(D36,M36)</f>
        <v>627631</v>
      </c>
      <c r="W36" s="121">
        <f>+SUM(E36,N36)</f>
        <v>69100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63836</v>
      </c>
      <c r="AB36" s="121">
        <f>+SUM(J36,S36)</f>
        <v>0</v>
      </c>
      <c r="AC36" s="121">
        <f>+SUM(K36,T36)</f>
        <v>5264</v>
      </c>
      <c r="AD36" s="121">
        <f>+SUM(L36,U36)</f>
        <v>558531</v>
      </c>
      <c r="AE36" s="209" t="s">
        <v>326</v>
      </c>
      <c r="AF36" s="208"/>
    </row>
    <row r="37" spans="1:32" s="136" customFormat="1" ht="13.5" customHeight="1" x14ac:dyDescent="0.15">
      <c r="A37" s="119" t="s">
        <v>12</v>
      </c>
      <c r="B37" s="120" t="s">
        <v>406</v>
      </c>
      <c r="C37" s="119" t="s">
        <v>407</v>
      </c>
      <c r="D37" s="121">
        <f>SUM(E37,+L37)</f>
        <v>599886</v>
      </c>
      <c r="E37" s="121">
        <f>+SUM(F37:I37,K37)</f>
        <v>72887</v>
      </c>
      <c r="F37" s="121">
        <v>0</v>
      </c>
      <c r="G37" s="121">
        <v>0</v>
      </c>
      <c r="H37" s="121">
        <v>0</v>
      </c>
      <c r="I37" s="121">
        <v>54402</v>
      </c>
      <c r="J37" s="121"/>
      <c r="K37" s="121">
        <v>18485</v>
      </c>
      <c r="L37" s="121">
        <v>526999</v>
      </c>
      <c r="M37" s="121">
        <f>SUM(N37,+U37)</f>
        <v>46283</v>
      </c>
      <c r="N37" s="121">
        <f>+SUM(O37:R37,T37)</f>
        <v>18</v>
      </c>
      <c r="O37" s="121">
        <v>0</v>
      </c>
      <c r="P37" s="121">
        <v>0</v>
      </c>
      <c r="Q37" s="121">
        <v>0</v>
      </c>
      <c r="R37" s="121">
        <v>18</v>
      </c>
      <c r="S37" s="121"/>
      <c r="T37" s="121">
        <v>0</v>
      </c>
      <c r="U37" s="121">
        <v>46265</v>
      </c>
      <c r="V37" s="121">
        <f>+SUM(D37,M37)</f>
        <v>646169</v>
      </c>
      <c r="W37" s="121">
        <f>+SUM(E37,N37)</f>
        <v>72905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54420</v>
      </c>
      <c r="AB37" s="121">
        <f>+SUM(J37,S37)</f>
        <v>0</v>
      </c>
      <c r="AC37" s="121">
        <f>+SUM(K37,T37)</f>
        <v>18485</v>
      </c>
      <c r="AD37" s="121">
        <f>+SUM(L37,U37)</f>
        <v>573264</v>
      </c>
      <c r="AE37" s="209" t="s">
        <v>326</v>
      </c>
      <c r="AF37" s="208"/>
    </row>
    <row r="38" spans="1:32" s="136" customFormat="1" ht="13.5" customHeight="1" x14ac:dyDescent="0.15">
      <c r="A38" s="119" t="s">
        <v>12</v>
      </c>
      <c r="B38" s="120" t="s">
        <v>408</v>
      </c>
      <c r="C38" s="119" t="s">
        <v>409</v>
      </c>
      <c r="D38" s="121">
        <f>SUM(E38,+L38)</f>
        <v>180016</v>
      </c>
      <c r="E38" s="121">
        <f>+SUM(F38:I38,K38)</f>
        <v>1301</v>
      </c>
      <c r="F38" s="121">
        <v>0</v>
      </c>
      <c r="G38" s="121">
        <v>0</v>
      </c>
      <c r="H38" s="121">
        <v>0</v>
      </c>
      <c r="I38" s="121">
        <v>8</v>
      </c>
      <c r="J38" s="121"/>
      <c r="K38" s="121">
        <v>1293</v>
      </c>
      <c r="L38" s="121">
        <v>178715</v>
      </c>
      <c r="M38" s="121">
        <f>SUM(N38,+U38)</f>
        <v>44211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44211</v>
      </c>
      <c r="V38" s="121">
        <f>+SUM(D38,M38)</f>
        <v>224227</v>
      </c>
      <c r="W38" s="121">
        <f>+SUM(E38,N38)</f>
        <v>1301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8</v>
      </c>
      <c r="AB38" s="121">
        <f>+SUM(J38,S38)</f>
        <v>0</v>
      </c>
      <c r="AC38" s="121">
        <f>+SUM(K38,T38)</f>
        <v>1293</v>
      </c>
      <c r="AD38" s="121">
        <f>+SUM(L38,U38)</f>
        <v>222926</v>
      </c>
      <c r="AE38" s="209" t="s">
        <v>326</v>
      </c>
      <c r="AF38" s="208"/>
    </row>
    <row r="39" spans="1:32" s="136" customFormat="1" ht="13.5" customHeight="1" x14ac:dyDescent="0.15">
      <c r="A39" s="119" t="s">
        <v>12</v>
      </c>
      <c r="B39" s="120" t="s">
        <v>410</v>
      </c>
      <c r="C39" s="119" t="s">
        <v>411</v>
      </c>
      <c r="D39" s="121">
        <f>SUM(E39,+L39)</f>
        <v>97933</v>
      </c>
      <c r="E39" s="121">
        <f>+SUM(F39:I39,K39)</f>
        <v>6703</v>
      </c>
      <c r="F39" s="121">
        <v>0</v>
      </c>
      <c r="G39" s="121">
        <v>0</v>
      </c>
      <c r="H39" s="121">
        <v>0</v>
      </c>
      <c r="I39" s="121">
        <v>6703</v>
      </c>
      <c r="J39" s="121"/>
      <c r="K39" s="121">
        <v>0</v>
      </c>
      <c r="L39" s="121">
        <v>91230</v>
      </c>
      <c r="M39" s="121">
        <f>SUM(N39,+U39)</f>
        <v>26924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26924</v>
      </c>
      <c r="V39" s="121">
        <f>+SUM(D39,M39)</f>
        <v>124857</v>
      </c>
      <c r="W39" s="121">
        <f>+SUM(E39,N39)</f>
        <v>6703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6703</v>
      </c>
      <c r="AB39" s="121">
        <f>+SUM(J39,S39)</f>
        <v>0</v>
      </c>
      <c r="AC39" s="121">
        <f>+SUM(K39,T39)</f>
        <v>0</v>
      </c>
      <c r="AD39" s="121">
        <f>+SUM(L39,U39)</f>
        <v>118154</v>
      </c>
      <c r="AE39" s="209" t="s">
        <v>326</v>
      </c>
      <c r="AF39" s="208"/>
    </row>
    <row r="40" spans="1:32" s="136" customFormat="1" ht="13.5" customHeight="1" x14ac:dyDescent="0.15">
      <c r="A40" s="119" t="s">
        <v>12</v>
      </c>
      <c r="B40" s="120" t="s">
        <v>412</v>
      </c>
      <c r="C40" s="119" t="s">
        <v>413</v>
      </c>
      <c r="D40" s="121">
        <f>SUM(E40,+L40)</f>
        <v>152362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/>
      <c r="K40" s="121">
        <v>0</v>
      </c>
      <c r="L40" s="121">
        <v>152362</v>
      </c>
      <c r="M40" s="121">
        <f>SUM(N40,+U40)</f>
        <v>39249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39249</v>
      </c>
      <c r="V40" s="121">
        <f>+SUM(D40,M40)</f>
        <v>191611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1">
        <f>+SUM(J40,S40)</f>
        <v>0</v>
      </c>
      <c r="AC40" s="121">
        <f>+SUM(K40,T40)</f>
        <v>0</v>
      </c>
      <c r="AD40" s="121">
        <f>+SUM(L40,U40)</f>
        <v>191611</v>
      </c>
      <c r="AE40" s="209" t="s">
        <v>326</v>
      </c>
      <c r="AF40" s="208"/>
    </row>
    <row r="41" spans="1:32" s="136" customFormat="1" ht="13.5" customHeight="1" x14ac:dyDescent="0.15">
      <c r="A41" s="119" t="s">
        <v>12</v>
      </c>
      <c r="B41" s="120" t="s">
        <v>416</v>
      </c>
      <c r="C41" s="119" t="s">
        <v>417</v>
      </c>
      <c r="D41" s="121">
        <f>SUM(E41,+L41)</f>
        <v>419386</v>
      </c>
      <c r="E41" s="121">
        <f>+SUM(F41:I41,K41)</f>
        <v>45</v>
      </c>
      <c r="F41" s="121">
        <v>0</v>
      </c>
      <c r="G41" s="121">
        <v>0</v>
      </c>
      <c r="H41" s="121">
        <v>0</v>
      </c>
      <c r="I41" s="121">
        <v>0</v>
      </c>
      <c r="J41" s="121"/>
      <c r="K41" s="121">
        <v>45</v>
      </c>
      <c r="L41" s="121">
        <v>419341</v>
      </c>
      <c r="M41" s="121">
        <f>SUM(N41,+U41)</f>
        <v>288185</v>
      </c>
      <c r="N41" s="121">
        <f>+SUM(O41:R41,T41)</f>
        <v>106372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106372</v>
      </c>
      <c r="U41" s="121">
        <v>181813</v>
      </c>
      <c r="V41" s="121">
        <f>+SUM(D41,M41)</f>
        <v>707571</v>
      </c>
      <c r="W41" s="121">
        <f>+SUM(E41,N41)</f>
        <v>106417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1">
        <f>+SUM(J41,S41)</f>
        <v>0</v>
      </c>
      <c r="AC41" s="121">
        <f>+SUM(K41,T41)</f>
        <v>106417</v>
      </c>
      <c r="AD41" s="121">
        <f>+SUM(L41,U41)</f>
        <v>601154</v>
      </c>
      <c r="AE41" s="209" t="s">
        <v>326</v>
      </c>
      <c r="AF41" s="208"/>
    </row>
    <row r="42" spans="1:32" s="136" customFormat="1" ht="13.5" customHeight="1" x14ac:dyDescent="0.15">
      <c r="A42" s="119" t="s">
        <v>12</v>
      </c>
      <c r="B42" s="120" t="s">
        <v>419</v>
      </c>
      <c r="C42" s="119" t="s">
        <v>420</v>
      </c>
      <c r="D42" s="121">
        <f>SUM(E42,+L42)</f>
        <v>258364</v>
      </c>
      <c r="E42" s="121">
        <f>+SUM(F42:I42,K42)</f>
        <v>0</v>
      </c>
      <c r="F42" s="121">
        <v>0</v>
      </c>
      <c r="G42" s="121">
        <v>0</v>
      </c>
      <c r="H42" s="121">
        <v>0</v>
      </c>
      <c r="I42" s="121">
        <v>0</v>
      </c>
      <c r="J42" s="121"/>
      <c r="K42" s="121">
        <v>0</v>
      </c>
      <c r="L42" s="121">
        <v>258364</v>
      </c>
      <c r="M42" s="121">
        <f>SUM(N42,+U42)</f>
        <v>149054</v>
      </c>
      <c r="N42" s="121">
        <f>+SUM(O42:R42,T42)</f>
        <v>23700</v>
      </c>
      <c r="O42" s="121">
        <v>0</v>
      </c>
      <c r="P42" s="121">
        <v>0</v>
      </c>
      <c r="Q42" s="121">
        <v>0</v>
      </c>
      <c r="R42" s="121">
        <v>23700</v>
      </c>
      <c r="S42" s="121"/>
      <c r="T42" s="121">
        <v>0</v>
      </c>
      <c r="U42" s="121">
        <v>125354</v>
      </c>
      <c r="V42" s="121">
        <f>+SUM(D42,M42)</f>
        <v>407418</v>
      </c>
      <c r="W42" s="121">
        <f>+SUM(E42,N42)</f>
        <v>23700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23700</v>
      </c>
      <c r="AB42" s="121">
        <f>+SUM(J42,S42)</f>
        <v>0</v>
      </c>
      <c r="AC42" s="121">
        <f>+SUM(K42,T42)</f>
        <v>0</v>
      </c>
      <c r="AD42" s="121">
        <f>+SUM(L42,U42)</f>
        <v>383718</v>
      </c>
      <c r="AE42" s="209" t="s">
        <v>326</v>
      </c>
      <c r="AF42" s="208"/>
    </row>
    <row r="43" spans="1:32" s="136" customFormat="1" ht="13.5" customHeight="1" x14ac:dyDescent="0.15">
      <c r="A43" s="119" t="s">
        <v>12</v>
      </c>
      <c r="B43" s="120" t="s">
        <v>373</v>
      </c>
      <c r="C43" s="119" t="s">
        <v>374</v>
      </c>
      <c r="D43" s="121">
        <f>SUM(E43,+L43)</f>
        <v>14773</v>
      </c>
      <c r="E43" s="121">
        <f>+SUM(F43:I43,K43)</f>
        <v>14773</v>
      </c>
      <c r="F43" s="121">
        <v>546</v>
      </c>
      <c r="G43" s="121">
        <v>0</v>
      </c>
      <c r="H43" s="121">
        <v>0</v>
      </c>
      <c r="I43" s="121">
        <v>14227</v>
      </c>
      <c r="J43" s="121">
        <v>148595</v>
      </c>
      <c r="K43" s="121">
        <v>0</v>
      </c>
      <c r="L43" s="121">
        <v>0</v>
      </c>
      <c r="M43" s="121">
        <f>SUM(N43,+U43)</f>
        <v>0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>
        <v>82690</v>
      </c>
      <c r="T43" s="121">
        <v>0</v>
      </c>
      <c r="U43" s="121">
        <v>0</v>
      </c>
      <c r="V43" s="121">
        <f>+SUM(D43,M43)</f>
        <v>14773</v>
      </c>
      <c r="W43" s="121">
        <f>+SUM(E43,N43)</f>
        <v>14773</v>
      </c>
      <c r="X43" s="121">
        <f>+SUM(F43,O43)</f>
        <v>546</v>
      </c>
      <c r="Y43" s="121">
        <f>+SUM(G43,P43)</f>
        <v>0</v>
      </c>
      <c r="Z43" s="121">
        <f>+SUM(H43,Q43)</f>
        <v>0</v>
      </c>
      <c r="AA43" s="121">
        <f>+SUM(I43,R43)</f>
        <v>14227</v>
      </c>
      <c r="AB43" s="121">
        <f>+SUM(J43,S43)</f>
        <v>231285</v>
      </c>
      <c r="AC43" s="121">
        <f>+SUM(K43,T43)</f>
        <v>0</v>
      </c>
      <c r="AD43" s="121">
        <f>+SUM(L43,U43)</f>
        <v>0</v>
      </c>
      <c r="AE43" s="209" t="s">
        <v>326</v>
      </c>
      <c r="AF43" s="208"/>
    </row>
    <row r="44" spans="1:32" s="136" customFormat="1" ht="13.5" customHeight="1" x14ac:dyDescent="0.15">
      <c r="A44" s="119" t="s">
        <v>12</v>
      </c>
      <c r="B44" s="120" t="s">
        <v>347</v>
      </c>
      <c r="C44" s="119" t="s">
        <v>348</v>
      </c>
      <c r="D44" s="121">
        <f>SUM(E44,+L44)</f>
        <v>142397</v>
      </c>
      <c r="E44" s="121">
        <f>+SUM(F44:I44,K44)</f>
        <v>142397</v>
      </c>
      <c r="F44" s="121">
        <v>0</v>
      </c>
      <c r="G44" s="121">
        <v>0</v>
      </c>
      <c r="H44" s="121">
        <v>0</v>
      </c>
      <c r="I44" s="121">
        <v>142397</v>
      </c>
      <c r="J44" s="121">
        <v>625592</v>
      </c>
      <c r="K44" s="121">
        <v>0</v>
      </c>
      <c r="L44" s="121">
        <v>0</v>
      </c>
      <c r="M44" s="121">
        <f>SUM(N44,+U44)</f>
        <v>20196</v>
      </c>
      <c r="N44" s="121">
        <f>+SUM(O44:R44,T44)</f>
        <v>20196</v>
      </c>
      <c r="O44" s="121">
        <v>0</v>
      </c>
      <c r="P44" s="121">
        <v>0</v>
      </c>
      <c r="Q44" s="121">
        <v>0</v>
      </c>
      <c r="R44" s="121">
        <v>20196</v>
      </c>
      <c r="S44" s="121">
        <v>261523</v>
      </c>
      <c r="T44" s="121">
        <v>0</v>
      </c>
      <c r="U44" s="121">
        <v>0</v>
      </c>
      <c r="V44" s="121">
        <f>+SUM(D44,M44)</f>
        <v>162593</v>
      </c>
      <c r="W44" s="121">
        <f>+SUM(E44,N44)</f>
        <v>162593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162593</v>
      </c>
      <c r="AB44" s="121">
        <f>+SUM(J44,S44)</f>
        <v>887115</v>
      </c>
      <c r="AC44" s="121">
        <f>+SUM(K44,T44)</f>
        <v>0</v>
      </c>
      <c r="AD44" s="121">
        <f>+SUM(L44,U44)</f>
        <v>0</v>
      </c>
      <c r="AE44" s="209" t="s">
        <v>326</v>
      </c>
      <c r="AF44" s="208"/>
    </row>
    <row r="45" spans="1:32" s="136" customFormat="1" ht="13.5" customHeight="1" x14ac:dyDescent="0.15">
      <c r="A45" s="119" t="s">
        <v>12</v>
      </c>
      <c r="B45" s="120" t="s">
        <v>382</v>
      </c>
      <c r="C45" s="119" t="s">
        <v>383</v>
      </c>
      <c r="D45" s="121">
        <f>SUM(E45,+L45)</f>
        <v>111928</v>
      </c>
      <c r="E45" s="121">
        <f>+SUM(F45:I45,K45)</f>
        <v>92837</v>
      </c>
      <c r="F45" s="121">
        <v>2289</v>
      </c>
      <c r="G45" s="121">
        <v>0</v>
      </c>
      <c r="H45" s="121">
        <v>0</v>
      </c>
      <c r="I45" s="121">
        <v>77144</v>
      </c>
      <c r="J45" s="121">
        <v>336686</v>
      </c>
      <c r="K45" s="121">
        <v>13404</v>
      </c>
      <c r="L45" s="121">
        <v>19091</v>
      </c>
      <c r="M45" s="121">
        <f>SUM(N45,+U45)</f>
        <v>3805</v>
      </c>
      <c r="N45" s="121">
        <f>+SUM(O45:R45,T45)</f>
        <v>996</v>
      </c>
      <c r="O45" s="121">
        <v>0</v>
      </c>
      <c r="P45" s="121">
        <v>0</v>
      </c>
      <c r="Q45" s="121">
        <v>0</v>
      </c>
      <c r="R45" s="121">
        <v>992</v>
      </c>
      <c r="S45" s="121">
        <v>92517</v>
      </c>
      <c r="T45" s="121">
        <v>4</v>
      </c>
      <c r="U45" s="121">
        <v>2809</v>
      </c>
      <c r="V45" s="121">
        <f>+SUM(D45,M45)</f>
        <v>115733</v>
      </c>
      <c r="W45" s="121">
        <f>+SUM(E45,N45)</f>
        <v>93833</v>
      </c>
      <c r="X45" s="121">
        <f>+SUM(F45,O45)</f>
        <v>2289</v>
      </c>
      <c r="Y45" s="121">
        <f>+SUM(G45,P45)</f>
        <v>0</v>
      </c>
      <c r="Z45" s="121">
        <f>+SUM(H45,Q45)</f>
        <v>0</v>
      </c>
      <c r="AA45" s="121">
        <f>+SUM(I45,R45)</f>
        <v>78136</v>
      </c>
      <c r="AB45" s="121">
        <f>+SUM(J45,S45)</f>
        <v>429203</v>
      </c>
      <c r="AC45" s="121">
        <f>+SUM(K45,T45)</f>
        <v>13408</v>
      </c>
      <c r="AD45" s="121">
        <f>+SUM(L45,U45)</f>
        <v>21900</v>
      </c>
      <c r="AE45" s="209" t="s">
        <v>326</v>
      </c>
      <c r="AF45" s="208"/>
    </row>
    <row r="46" spans="1:32" s="136" customFormat="1" ht="13.5" customHeight="1" x14ac:dyDescent="0.15">
      <c r="A46" s="119" t="s">
        <v>12</v>
      </c>
      <c r="B46" s="120" t="s">
        <v>388</v>
      </c>
      <c r="C46" s="119" t="s">
        <v>389</v>
      </c>
      <c r="D46" s="121">
        <f>SUM(E46,+L46)</f>
        <v>0</v>
      </c>
      <c r="E46" s="121">
        <f>+SUM(F46:I46,K46)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v>0</v>
      </c>
      <c r="M46" s="121">
        <f>SUM(N46,+U46)</f>
        <v>0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>
        <v>95400</v>
      </c>
      <c r="T46" s="121">
        <v>0</v>
      </c>
      <c r="U46" s="121">
        <v>0</v>
      </c>
      <c r="V46" s="121">
        <f>+SUM(D46,M46)</f>
        <v>0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1">
        <f>+SUM(J46,S46)</f>
        <v>95400</v>
      </c>
      <c r="AC46" s="121">
        <f>+SUM(K46,T46)</f>
        <v>0</v>
      </c>
      <c r="AD46" s="121">
        <f>+SUM(L46,U46)</f>
        <v>0</v>
      </c>
      <c r="AE46" s="209" t="s">
        <v>326</v>
      </c>
      <c r="AF46" s="208"/>
    </row>
    <row r="47" spans="1:32" s="136" customFormat="1" ht="13.5" customHeight="1" x14ac:dyDescent="0.15">
      <c r="A47" s="119" t="s">
        <v>12</v>
      </c>
      <c r="B47" s="120" t="s">
        <v>384</v>
      </c>
      <c r="C47" s="119" t="s">
        <v>385</v>
      </c>
      <c r="D47" s="121">
        <f>SUM(E47,+L47)</f>
        <v>99094</v>
      </c>
      <c r="E47" s="121">
        <f>+SUM(F47:I47,K47)</f>
        <v>77433</v>
      </c>
      <c r="F47" s="121">
        <v>2122</v>
      </c>
      <c r="G47" s="121">
        <v>0</v>
      </c>
      <c r="H47" s="121">
        <v>0</v>
      </c>
      <c r="I47" s="121">
        <v>75311</v>
      </c>
      <c r="J47" s="121">
        <v>318177</v>
      </c>
      <c r="K47" s="121">
        <v>0</v>
      </c>
      <c r="L47" s="121">
        <v>21661</v>
      </c>
      <c r="M47" s="121">
        <f>SUM(N47,+U47)</f>
        <v>0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>
        <v>0</v>
      </c>
      <c r="T47" s="121">
        <v>0</v>
      </c>
      <c r="U47" s="121">
        <v>0</v>
      </c>
      <c r="V47" s="121">
        <f>+SUM(D47,M47)</f>
        <v>99094</v>
      </c>
      <c r="W47" s="121">
        <f>+SUM(E47,N47)</f>
        <v>77433</v>
      </c>
      <c r="X47" s="121">
        <f>+SUM(F47,O47)</f>
        <v>2122</v>
      </c>
      <c r="Y47" s="121">
        <f>+SUM(G47,P47)</f>
        <v>0</v>
      </c>
      <c r="Z47" s="121">
        <f>+SUM(H47,Q47)</f>
        <v>0</v>
      </c>
      <c r="AA47" s="121">
        <f>+SUM(I47,R47)</f>
        <v>75311</v>
      </c>
      <c r="AB47" s="121">
        <f>+SUM(J47,S47)</f>
        <v>318177</v>
      </c>
      <c r="AC47" s="121">
        <f>+SUM(K47,T47)</f>
        <v>0</v>
      </c>
      <c r="AD47" s="121">
        <f>+SUM(L47,U47)</f>
        <v>21661</v>
      </c>
      <c r="AE47" s="209" t="s">
        <v>326</v>
      </c>
      <c r="AF47" s="208"/>
    </row>
    <row r="48" spans="1:32" s="136" customFormat="1" ht="13.5" customHeight="1" x14ac:dyDescent="0.15">
      <c r="A48" s="119" t="s">
        <v>12</v>
      </c>
      <c r="B48" s="120" t="s">
        <v>351</v>
      </c>
      <c r="C48" s="119" t="s">
        <v>352</v>
      </c>
      <c r="D48" s="121">
        <f>SUM(E48,+L48)</f>
        <v>234847</v>
      </c>
      <c r="E48" s="121">
        <f>+SUM(F48:I48,K48)</f>
        <v>234847</v>
      </c>
      <c r="F48" s="121">
        <v>0</v>
      </c>
      <c r="G48" s="121">
        <v>0</v>
      </c>
      <c r="H48" s="121">
        <v>0</v>
      </c>
      <c r="I48" s="121">
        <v>186491</v>
      </c>
      <c r="J48" s="121">
        <v>490752</v>
      </c>
      <c r="K48" s="121">
        <v>48356</v>
      </c>
      <c r="L48" s="121">
        <v>0</v>
      </c>
      <c r="M48" s="121">
        <f>SUM(N48,+U48)</f>
        <v>2621</v>
      </c>
      <c r="N48" s="121">
        <f>+SUM(O48:R48,T48)</f>
        <v>2621</v>
      </c>
      <c r="O48" s="121">
        <v>0</v>
      </c>
      <c r="P48" s="121">
        <v>0</v>
      </c>
      <c r="Q48" s="121">
        <v>0</v>
      </c>
      <c r="R48" s="121">
        <v>121</v>
      </c>
      <c r="S48" s="121">
        <v>149574</v>
      </c>
      <c r="T48" s="121">
        <v>2500</v>
      </c>
      <c r="U48" s="121">
        <v>0</v>
      </c>
      <c r="V48" s="121">
        <f>+SUM(D48,M48)</f>
        <v>237468</v>
      </c>
      <c r="W48" s="121">
        <f>+SUM(E48,N48)</f>
        <v>237468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186612</v>
      </c>
      <c r="AB48" s="121">
        <f>+SUM(J48,S48)</f>
        <v>640326</v>
      </c>
      <c r="AC48" s="121">
        <f>+SUM(K48,T48)</f>
        <v>50856</v>
      </c>
      <c r="AD48" s="121">
        <f>+SUM(L48,U48)</f>
        <v>0</v>
      </c>
      <c r="AE48" s="209" t="s">
        <v>326</v>
      </c>
      <c r="AF48" s="208"/>
    </row>
    <row r="49" spans="1:32" s="136" customFormat="1" ht="13.5" customHeight="1" x14ac:dyDescent="0.15">
      <c r="A49" s="119" t="s">
        <v>12</v>
      </c>
      <c r="B49" s="120" t="s">
        <v>357</v>
      </c>
      <c r="C49" s="119" t="s">
        <v>358</v>
      </c>
      <c r="D49" s="121">
        <f>SUM(E49,+L49)</f>
        <v>0</v>
      </c>
      <c r="E49" s="121">
        <f>+SUM(F49:I49,K49)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v>0</v>
      </c>
      <c r="M49" s="121">
        <f>SUM(N49,+U49)</f>
        <v>72551</v>
      </c>
      <c r="N49" s="121">
        <f>+SUM(O49:R49,T49)</f>
        <v>72551</v>
      </c>
      <c r="O49" s="121">
        <v>6413</v>
      </c>
      <c r="P49" s="121">
        <v>0</v>
      </c>
      <c r="Q49" s="121">
        <v>0</v>
      </c>
      <c r="R49" s="121">
        <v>32552</v>
      </c>
      <c r="S49" s="121">
        <v>140830</v>
      </c>
      <c r="T49" s="121">
        <v>33586</v>
      </c>
      <c r="U49" s="121">
        <v>0</v>
      </c>
      <c r="V49" s="121">
        <f>+SUM(D49,M49)</f>
        <v>72551</v>
      </c>
      <c r="W49" s="121">
        <f>+SUM(E49,N49)</f>
        <v>72551</v>
      </c>
      <c r="X49" s="121">
        <f>+SUM(F49,O49)</f>
        <v>6413</v>
      </c>
      <c r="Y49" s="121">
        <f>+SUM(G49,P49)</f>
        <v>0</v>
      </c>
      <c r="Z49" s="121">
        <f>+SUM(H49,Q49)</f>
        <v>0</v>
      </c>
      <c r="AA49" s="121">
        <f>+SUM(I49,R49)</f>
        <v>32552</v>
      </c>
      <c r="AB49" s="121">
        <f>+SUM(J49,S49)</f>
        <v>140830</v>
      </c>
      <c r="AC49" s="121">
        <f>+SUM(K49,T49)</f>
        <v>33586</v>
      </c>
      <c r="AD49" s="121">
        <f>+SUM(L49,U49)</f>
        <v>0</v>
      </c>
      <c r="AE49" s="209" t="s">
        <v>326</v>
      </c>
      <c r="AF49" s="208"/>
    </row>
    <row r="50" spans="1:32" s="136" customFormat="1" ht="13.5" customHeight="1" x14ac:dyDescent="0.15">
      <c r="A50" s="119" t="s">
        <v>12</v>
      </c>
      <c r="B50" s="120" t="s">
        <v>341</v>
      </c>
      <c r="C50" s="119" t="s">
        <v>342</v>
      </c>
      <c r="D50" s="121">
        <f>SUM(E50,+L50)</f>
        <v>89846</v>
      </c>
      <c r="E50" s="121">
        <f>+SUM(F50:I50,K50)</f>
        <v>89846</v>
      </c>
      <c r="F50" s="121">
        <v>0</v>
      </c>
      <c r="G50" s="121">
        <v>0</v>
      </c>
      <c r="H50" s="121">
        <v>0</v>
      </c>
      <c r="I50" s="121">
        <v>89846</v>
      </c>
      <c r="J50" s="121">
        <v>203885</v>
      </c>
      <c r="K50" s="121">
        <v>0</v>
      </c>
      <c r="L50" s="121">
        <v>0</v>
      </c>
      <c r="M50" s="121">
        <f>SUM(N50,+U50)</f>
        <v>50043</v>
      </c>
      <c r="N50" s="121">
        <f>+SUM(O50:R50,T50)</f>
        <v>50043</v>
      </c>
      <c r="O50" s="121">
        <v>0</v>
      </c>
      <c r="P50" s="121">
        <v>0</v>
      </c>
      <c r="Q50" s="121">
        <v>0</v>
      </c>
      <c r="R50" s="121">
        <v>50012</v>
      </c>
      <c r="S50" s="121">
        <v>87463</v>
      </c>
      <c r="T50" s="121">
        <v>31</v>
      </c>
      <c r="U50" s="121">
        <v>0</v>
      </c>
      <c r="V50" s="121">
        <f>+SUM(D50,M50)</f>
        <v>139889</v>
      </c>
      <c r="W50" s="121">
        <f>+SUM(E50,N50)</f>
        <v>139889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139858</v>
      </c>
      <c r="AB50" s="121">
        <f>+SUM(J50,S50)</f>
        <v>291348</v>
      </c>
      <c r="AC50" s="121">
        <f>+SUM(K50,T50)</f>
        <v>31</v>
      </c>
      <c r="AD50" s="121">
        <f>+SUM(L50,U50)</f>
        <v>0</v>
      </c>
      <c r="AE50" s="209" t="s">
        <v>326</v>
      </c>
      <c r="AF50" s="208"/>
    </row>
    <row r="51" spans="1:32" s="136" customFormat="1" ht="13.5" customHeight="1" x14ac:dyDescent="0.15">
      <c r="A51" s="119" t="s">
        <v>12</v>
      </c>
      <c r="B51" s="120" t="s">
        <v>329</v>
      </c>
      <c r="C51" s="119" t="s">
        <v>330</v>
      </c>
      <c r="D51" s="121">
        <f>SUM(E51,+L51)</f>
        <v>0</v>
      </c>
      <c r="E51" s="121">
        <f>+SUM(F51:I51,K51)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58687</v>
      </c>
      <c r="K51" s="121">
        <v>0</v>
      </c>
      <c r="L51" s="121">
        <v>0</v>
      </c>
      <c r="M51" s="121">
        <f>SUM(N51,+U51)</f>
        <v>16234</v>
      </c>
      <c r="N51" s="121">
        <f>+SUM(O51:R51,T51)</f>
        <v>16234</v>
      </c>
      <c r="O51" s="121">
        <v>0</v>
      </c>
      <c r="P51" s="121">
        <v>0</v>
      </c>
      <c r="Q51" s="121">
        <v>0</v>
      </c>
      <c r="R51" s="121">
        <v>0</v>
      </c>
      <c r="S51" s="121">
        <v>211771</v>
      </c>
      <c r="T51" s="121">
        <v>16234</v>
      </c>
      <c r="U51" s="121">
        <v>0</v>
      </c>
      <c r="V51" s="121">
        <f>+SUM(D51,M51)</f>
        <v>16234</v>
      </c>
      <c r="W51" s="121">
        <f>+SUM(E51,N51)</f>
        <v>16234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0</v>
      </c>
      <c r="AB51" s="121">
        <f>+SUM(J51,S51)</f>
        <v>270458</v>
      </c>
      <c r="AC51" s="121">
        <f>+SUM(K51,T51)</f>
        <v>16234</v>
      </c>
      <c r="AD51" s="121">
        <f>+SUM(L51,U51)</f>
        <v>0</v>
      </c>
      <c r="AE51" s="209" t="s">
        <v>326</v>
      </c>
      <c r="AF51" s="208"/>
    </row>
    <row r="52" spans="1:32" s="136" customFormat="1" ht="13.5" customHeight="1" x14ac:dyDescent="0.15">
      <c r="A52" s="119" t="s">
        <v>12</v>
      </c>
      <c r="B52" s="120" t="s">
        <v>414</v>
      </c>
      <c r="C52" s="119" t="s">
        <v>415</v>
      </c>
      <c r="D52" s="121">
        <f>SUM(E52,+L52)</f>
        <v>97211</v>
      </c>
      <c r="E52" s="121">
        <f>+SUM(F52:I52,K52)</f>
        <v>97211</v>
      </c>
      <c r="F52" s="121">
        <v>332</v>
      </c>
      <c r="G52" s="121">
        <v>0</v>
      </c>
      <c r="H52" s="121">
        <v>0</v>
      </c>
      <c r="I52" s="121">
        <v>89727</v>
      </c>
      <c r="J52" s="121">
        <v>655627</v>
      </c>
      <c r="K52" s="121">
        <v>7152</v>
      </c>
      <c r="L52" s="121">
        <v>0</v>
      </c>
      <c r="M52" s="121">
        <f>SUM(N52,+U52)</f>
        <v>0</v>
      </c>
      <c r="N52" s="121">
        <f>+SUM(O52:R52,T52)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1">
        <v>0</v>
      </c>
      <c r="T52" s="121">
        <v>0</v>
      </c>
      <c r="U52" s="121">
        <v>0</v>
      </c>
      <c r="V52" s="121">
        <f>+SUM(D52,M52)</f>
        <v>97211</v>
      </c>
      <c r="W52" s="121">
        <f>+SUM(E52,N52)</f>
        <v>97211</v>
      </c>
      <c r="X52" s="121">
        <f>+SUM(F52,O52)</f>
        <v>332</v>
      </c>
      <c r="Y52" s="121">
        <f>+SUM(G52,P52)</f>
        <v>0</v>
      </c>
      <c r="Z52" s="121">
        <f>+SUM(H52,Q52)</f>
        <v>0</v>
      </c>
      <c r="AA52" s="121">
        <f>+SUM(I52,R52)</f>
        <v>89727</v>
      </c>
      <c r="AB52" s="121">
        <f>+SUM(J52,S52)</f>
        <v>655627</v>
      </c>
      <c r="AC52" s="121">
        <f>+SUM(K52,T52)</f>
        <v>7152</v>
      </c>
      <c r="AD52" s="121">
        <f>+SUM(L52,U52)</f>
        <v>0</v>
      </c>
      <c r="AE52" s="209" t="s">
        <v>326</v>
      </c>
      <c r="AF52" s="208"/>
    </row>
    <row r="53" spans="1:32" s="136" customFormat="1" ht="13.5" customHeight="1" x14ac:dyDescent="0.15">
      <c r="A53" s="119" t="s">
        <v>12</v>
      </c>
      <c r="B53" s="120" t="s">
        <v>343</v>
      </c>
      <c r="C53" s="119" t="s">
        <v>344</v>
      </c>
      <c r="D53" s="121">
        <f>SUM(E53,+L53)</f>
        <v>26188</v>
      </c>
      <c r="E53" s="121">
        <f>+SUM(F53:I53,K53)</f>
        <v>26188</v>
      </c>
      <c r="F53" s="121">
        <v>432</v>
      </c>
      <c r="G53" s="121">
        <v>0</v>
      </c>
      <c r="H53" s="121">
        <v>0</v>
      </c>
      <c r="I53" s="121">
        <v>16565</v>
      </c>
      <c r="J53" s="121">
        <v>219600</v>
      </c>
      <c r="K53" s="121">
        <v>9191</v>
      </c>
      <c r="L53" s="121">
        <v>0</v>
      </c>
      <c r="M53" s="121">
        <f>SUM(N53,+U53)</f>
        <v>0</v>
      </c>
      <c r="N53" s="121">
        <f>+SUM(O53:R53,T53)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1">
        <v>0</v>
      </c>
      <c r="T53" s="121">
        <v>0</v>
      </c>
      <c r="U53" s="121">
        <v>0</v>
      </c>
      <c r="V53" s="121">
        <f>+SUM(D53,M53)</f>
        <v>26188</v>
      </c>
      <c r="W53" s="121">
        <f>+SUM(E53,N53)</f>
        <v>26188</v>
      </c>
      <c r="X53" s="121">
        <f>+SUM(F53,O53)</f>
        <v>432</v>
      </c>
      <c r="Y53" s="121">
        <f>+SUM(G53,P53)</f>
        <v>0</v>
      </c>
      <c r="Z53" s="121">
        <f>+SUM(H53,Q53)</f>
        <v>0</v>
      </c>
      <c r="AA53" s="121">
        <f>+SUM(I53,R53)</f>
        <v>16565</v>
      </c>
      <c r="AB53" s="121">
        <f>+SUM(J53,S53)</f>
        <v>219600</v>
      </c>
      <c r="AC53" s="121">
        <f>+SUM(K53,T53)</f>
        <v>9191</v>
      </c>
      <c r="AD53" s="121">
        <f>+SUM(L53,U53)</f>
        <v>0</v>
      </c>
      <c r="AE53" s="209" t="s">
        <v>326</v>
      </c>
      <c r="AF53" s="208"/>
    </row>
    <row r="54" spans="1:32" s="136" customFormat="1" ht="13.5" customHeight="1" x14ac:dyDescent="0.15">
      <c r="A54" s="119" t="s">
        <v>12</v>
      </c>
      <c r="B54" s="120" t="s">
        <v>337</v>
      </c>
      <c r="C54" s="119" t="s">
        <v>338</v>
      </c>
      <c r="D54" s="121">
        <f>SUM(E54,+L54)</f>
        <v>123434</v>
      </c>
      <c r="E54" s="121">
        <f>+SUM(F54:I54,K54)</f>
        <v>123434</v>
      </c>
      <c r="F54" s="121">
        <v>0</v>
      </c>
      <c r="G54" s="121">
        <v>0</v>
      </c>
      <c r="H54" s="121">
        <v>0</v>
      </c>
      <c r="I54" s="121">
        <v>30744</v>
      </c>
      <c r="J54" s="121">
        <v>471201</v>
      </c>
      <c r="K54" s="121">
        <v>92690</v>
      </c>
      <c r="L54" s="121">
        <v>0</v>
      </c>
      <c r="M54" s="121">
        <f>SUM(N54,+U54)</f>
        <v>0</v>
      </c>
      <c r="N54" s="121">
        <f>+SUM(O54:R54,T54)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1">
        <v>0</v>
      </c>
      <c r="T54" s="121">
        <v>0</v>
      </c>
      <c r="U54" s="121">
        <v>0</v>
      </c>
      <c r="V54" s="121">
        <f>+SUM(D54,M54)</f>
        <v>123434</v>
      </c>
      <c r="W54" s="121">
        <f>+SUM(E54,N54)</f>
        <v>123434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30744</v>
      </c>
      <c r="AB54" s="121">
        <f>+SUM(J54,S54)</f>
        <v>471201</v>
      </c>
      <c r="AC54" s="121">
        <f>+SUM(K54,T54)</f>
        <v>92690</v>
      </c>
      <c r="AD54" s="121">
        <f>+SUM(L54,U54)</f>
        <v>0</v>
      </c>
      <c r="AE54" s="209" t="s">
        <v>326</v>
      </c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54">
    <sortCondition ref="A8:A54"/>
    <sortCondition ref="B8:B54"/>
    <sortCondition ref="C8:C54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&amp;L廃棄物処理事業経費（市区町村及び一部事務組合・広域連合の合計）【歳入】（令和1年度実績）</oddHeader>
  </headerFooter>
  <colBreaks count="2" manualBreakCount="2">
    <brk id="12" min="1" max="53" man="1"/>
    <brk id="21" min="1" max="5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群馬県</v>
      </c>
      <c r="B7" s="139" t="str">
        <f>'廃棄物事業経費（市町村）'!B7</f>
        <v>10000</v>
      </c>
      <c r="C7" s="138" t="s">
        <v>275</v>
      </c>
      <c r="D7" s="140">
        <f>+SUM(E7,J7)</f>
        <v>7858809</v>
      </c>
      <c r="E7" s="140">
        <f>+SUM(F7:I7)</f>
        <v>7837794</v>
      </c>
      <c r="F7" s="140">
        <f t="shared" ref="F7:K7" si="0">SUM(F$8:F$257)</f>
        <v>0</v>
      </c>
      <c r="G7" s="140">
        <f t="shared" si="0"/>
        <v>6811947</v>
      </c>
      <c r="H7" s="140">
        <f t="shared" si="0"/>
        <v>1025165</v>
      </c>
      <c r="I7" s="140">
        <f t="shared" si="0"/>
        <v>682</v>
      </c>
      <c r="J7" s="140">
        <f t="shared" si="0"/>
        <v>21015</v>
      </c>
      <c r="K7" s="140">
        <f t="shared" si="0"/>
        <v>114062</v>
      </c>
      <c r="L7" s="140">
        <f>+SUM(M7,R7,V7,W7,AC7)</f>
        <v>21207282</v>
      </c>
      <c r="M7" s="140">
        <f>+SUM(N7:Q7)</f>
        <v>3036265</v>
      </c>
      <c r="N7" s="140">
        <f>SUM(N$8:N$257)</f>
        <v>1574226</v>
      </c>
      <c r="O7" s="140">
        <f>SUM(O$8:O$257)</f>
        <v>600382</v>
      </c>
      <c r="P7" s="140">
        <f>SUM(P$8:P$257)</f>
        <v>765220</v>
      </c>
      <c r="Q7" s="140">
        <f>SUM(Q$8:Q$257)</f>
        <v>96437</v>
      </c>
      <c r="R7" s="140">
        <f>+SUM(S7:U7)</f>
        <v>5367904</v>
      </c>
      <c r="S7" s="140">
        <f>SUM(S$8:S$257)</f>
        <v>1084082</v>
      </c>
      <c r="T7" s="140">
        <f>SUM(T$8:T$257)</f>
        <v>3808633</v>
      </c>
      <c r="U7" s="140">
        <f>SUM(U$8:U$257)</f>
        <v>475189</v>
      </c>
      <c r="V7" s="140">
        <f>SUM(V$8:V$257)</f>
        <v>6424</v>
      </c>
      <c r="W7" s="140">
        <f>+SUM(X7:AA7)</f>
        <v>12787536</v>
      </c>
      <c r="X7" s="140">
        <f t="shared" ref="X7:AD7" si="1">SUM(X$8:X$257)</f>
        <v>5723622</v>
      </c>
      <c r="Y7" s="140">
        <f t="shared" si="1"/>
        <v>6062553</v>
      </c>
      <c r="Z7" s="140">
        <f t="shared" si="1"/>
        <v>715518</v>
      </c>
      <c r="AA7" s="140">
        <f t="shared" si="1"/>
        <v>285843</v>
      </c>
      <c r="AB7" s="140">
        <f t="shared" si="1"/>
        <v>3414740</v>
      </c>
      <c r="AC7" s="140">
        <f t="shared" si="1"/>
        <v>9153</v>
      </c>
      <c r="AD7" s="140">
        <f t="shared" si="1"/>
        <v>816212</v>
      </c>
      <c r="AE7" s="140">
        <f>+SUM(D7,L7,AD7)</f>
        <v>29882303</v>
      </c>
      <c r="AF7" s="140">
        <f>+SUM(AG7,AL7)</f>
        <v>450509</v>
      </c>
      <c r="AG7" s="140">
        <f>+SUM(AH7:AK7)</f>
        <v>408247</v>
      </c>
      <c r="AH7" s="140">
        <f t="shared" ref="AH7:AM7" si="2">SUM(AH$8:AH$257)</f>
        <v>0</v>
      </c>
      <c r="AI7" s="140">
        <f t="shared" si="2"/>
        <v>408247</v>
      </c>
      <c r="AJ7" s="140">
        <f t="shared" si="2"/>
        <v>0</v>
      </c>
      <c r="AK7" s="140">
        <f t="shared" si="2"/>
        <v>0</v>
      </c>
      <c r="AL7" s="140">
        <f t="shared" si="2"/>
        <v>42262</v>
      </c>
      <c r="AM7" s="140">
        <f t="shared" si="2"/>
        <v>5879</v>
      </c>
      <c r="AN7" s="140">
        <f>+SUM(AO7,AT7,AX7,AY7,BE7)</f>
        <v>4094821</v>
      </c>
      <c r="AO7" s="140">
        <f>+SUM(AP7:AS7)</f>
        <v>563085</v>
      </c>
      <c r="AP7" s="140">
        <f>SUM(AP$8:AP$257)</f>
        <v>444329</v>
      </c>
      <c r="AQ7" s="140">
        <f>SUM(AQ$8:AQ$257)</f>
        <v>0</v>
      </c>
      <c r="AR7" s="140">
        <f>SUM(AR$8:AR$257)</f>
        <v>118756</v>
      </c>
      <c r="AS7" s="140">
        <f>SUM(AS$8:AS$257)</f>
        <v>0</v>
      </c>
      <c r="AT7" s="140">
        <f>+SUM(AU7:AW7)</f>
        <v>1789968</v>
      </c>
      <c r="AU7" s="140">
        <f>SUM(AU$8:AU$257)</f>
        <v>81234</v>
      </c>
      <c r="AV7" s="140">
        <f>SUM(AV$8:AV$257)</f>
        <v>1708290</v>
      </c>
      <c r="AW7" s="140">
        <f>SUM(AW$8:AW$257)</f>
        <v>444</v>
      </c>
      <c r="AX7" s="140">
        <f>SUM(AX$8:AX$257)</f>
        <v>0</v>
      </c>
      <c r="AY7" s="140">
        <f>+SUM(AZ7:BC7)</f>
        <v>1738181</v>
      </c>
      <c r="AZ7" s="140">
        <f t="shared" ref="AZ7:BF7" si="3">SUM(AZ$8:AZ$257)</f>
        <v>166196</v>
      </c>
      <c r="BA7" s="140">
        <f t="shared" si="3"/>
        <v>1442506</v>
      </c>
      <c r="BB7" s="140">
        <f t="shared" si="3"/>
        <v>46042</v>
      </c>
      <c r="BC7" s="140">
        <f t="shared" si="3"/>
        <v>83437</v>
      </c>
      <c r="BD7" s="140">
        <f t="shared" si="3"/>
        <v>1115889</v>
      </c>
      <c r="BE7" s="140">
        <f t="shared" si="3"/>
        <v>3587</v>
      </c>
      <c r="BF7" s="140">
        <f t="shared" si="3"/>
        <v>229390</v>
      </c>
      <c r="BG7" s="140">
        <f>+SUM(BF7,AN7,AF7)</f>
        <v>4774720</v>
      </c>
      <c r="BH7" s="140">
        <f t="shared" ref="BH7:CI7" si="4">SUM(D7,AF7)</f>
        <v>8309318</v>
      </c>
      <c r="BI7" s="140">
        <f t="shared" si="4"/>
        <v>8246041</v>
      </c>
      <c r="BJ7" s="140">
        <f t="shared" si="4"/>
        <v>0</v>
      </c>
      <c r="BK7" s="140">
        <f t="shared" si="4"/>
        <v>7220194</v>
      </c>
      <c r="BL7" s="140">
        <f t="shared" si="4"/>
        <v>1025165</v>
      </c>
      <c r="BM7" s="140">
        <f t="shared" si="4"/>
        <v>682</v>
      </c>
      <c r="BN7" s="140">
        <f t="shared" si="4"/>
        <v>63277</v>
      </c>
      <c r="BO7" s="140">
        <f t="shared" si="4"/>
        <v>119941</v>
      </c>
      <c r="BP7" s="140">
        <f t="shared" si="4"/>
        <v>25302103</v>
      </c>
      <c r="BQ7" s="140">
        <f t="shared" si="4"/>
        <v>3599350</v>
      </c>
      <c r="BR7" s="140">
        <f t="shared" si="4"/>
        <v>2018555</v>
      </c>
      <c r="BS7" s="140">
        <f t="shared" si="4"/>
        <v>600382</v>
      </c>
      <c r="BT7" s="140">
        <f t="shared" si="4"/>
        <v>883976</v>
      </c>
      <c r="BU7" s="140">
        <f t="shared" si="4"/>
        <v>96437</v>
      </c>
      <c r="BV7" s="140">
        <f t="shared" si="4"/>
        <v>7157872</v>
      </c>
      <c r="BW7" s="140">
        <f t="shared" si="4"/>
        <v>1165316</v>
      </c>
      <c r="BX7" s="140">
        <f t="shared" si="4"/>
        <v>5516923</v>
      </c>
      <c r="BY7" s="140">
        <f t="shared" si="4"/>
        <v>475633</v>
      </c>
      <c r="BZ7" s="140">
        <f t="shared" si="4"/>
        <v>6424</v>
      </c>
      <c r="CA7" s="140">
        <f t="shared" si="4"/>
        <v>14525717</v>
      </c>
      <c r="CB7" s="140">
        <f t="shared" si="4"/>
        <v>5889818</v>
      </c>
      <c r="CC7" s="140">
        <f t="shared" si="4"/>
        <v>7505059</v>
      </c>
      <c r="CD7" s="140">
        <f t="shared" si="4"/>
        <v>761560</v>
      </c>
      <c r="CE7" s="140">
        <f t="shared" si="4"/>
        <v>369280</v>
      </c>
      <c r="CF7" s="140">
        <f t="shared" si="4"/>
        <v>4530629</v>
      </c>
      <c r="CG7" s="140">
        <f t="shared" si="4"/>
        <v>12740</v>
      </c>
      <c r="CH7" s="140">
        <f t="shared" si="4"/>
        <v>1045602</v>
      </c>
      <c r="CI7" s="140">
        <f t="shared" si="4"/>
        <v>34657023</v>
      </c>
    </row>
    <row r="8" spans="1:87" s="136" customFormat="1" ht="13.5" customHeight="1" x14ac:dyDescent="0.15">
      <c r="A8" s="119" t="s">
        <v>12</v>
      </c>
      <c r="B8" s="120" t="s">
        <v>324</v>
      </c>
      <c r="C8" s="119" t="s">
        <v>325</v>
      </c>
      <c r="D8" s="121">
        <f>+SUM(E8,J8)</f>
        <v>4654898</v>
      </c>
      <c r="E8" s="121">
        <f>+SUM(F8:I8)</f>
        <v>4651203</v>
      </c>
      <c r="F8" s="121">
        <v>0</v>
      </c>
      <c r="G8" s="121">
        <v>4631905</v>
      </c>
      <c r="H8" s="121">
        <v>19298</v>
      </c>
      <c r="I8" s="121">
        <v>0</v>
      </c>
      <c r="J8" s="121">
        <v>3695</v>
      </c>
      <c r="K8" s="121">
        <v>0</v>
      </c>
      <c r="L8" s="121">
        <f>+SUM(M8,R8,V8,W8,AC8)</f>
        <v>3770096</v>
      </c>
      <c r="M8" s="121">
        <f>+SUM(N8:Q8)</f>
        <v>881135</v>
      </c>
      <c r="N8" s="121">
        <v>157332</v>
      </c>
      <c r="O8" s="121">
        <v>311401</v>
      </c>
      <c r="P8" s="121">
        <v>375253</v>
      </c>
      <c r="Q8" s="121">
        <v>37149</v>
      </c>
      <c r="R8" s="121">
        <f>+SUM(S8:U8)</f>
        <v>1244030</v>
      </c>
      <c r="S8" s="121">
        <v>925751</v>
      </c>
      <c r="T8" s="121">
        <v>265022</v>
      </c>
      <c r="U8" s="121">
        <v>53257</v>
      </c>
      <c r="V8" s="121">
        <v>0</v>
      </c>
      <c r="W8" s="121">
        <f>+SUM(X8:AA8)</f>
        <v>1644931</v>
      </c>
      <c r="X8" s="121">
        <v>841840</v>
      </c>
      <c r="Y8" s="121">
        <v>730287</v>
      </c>
      <c r="Z8" s="121">
        <v>71300</v>
      </c>
      <c r="AA8" s="121">
        <v>1504</v>
      </c>
      <c r="AB8" s="121">
        <v>0</v>
      </c>
      <c r="AC8" s="121">
        <v>0</v>
      </c>
      <c r="AD8" s="121">
        <v>97273</v>
      </c>
      <c r="AE8" s="121">
        <f>+SUM(D8,L8,AD8)</f>
        <v>8522267</v>
      </c>
      <c r="AF8" s="121">
        <f>+SUM(AG8,AL8)</f>
        <v>387509</v>
      </c>
      <c r="AG8" s="121">
        <f>+SUM(AH8:AK8)</f>
        <v>387509</v>
      </c>
      <c r="AH8" s="121">
        <v>0</v>
      </c>
      <c r="AI8" s="121">
        <v>387509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476297</v>
      </c>
      <c r="AO8" s="121">
        <f>+SUM(AP8:AS8)</f>
        <v>73040</v>
      </c>
      <c r="AP8" s="121">
        <v>73040</v>
      </c>
      <c r="AQ8" s="121">
        <v>0</v>
      </c>
      <c r="AR8" s="121">
        <v>0</v>
      </c>
      <c r="AS8" s="121">
        <v>0</v>
      </c>
      <c r="AT8" s="121">
        <f>+SUM(AU8:AW8)</f>
        <v>200388</v>
      </c>
      <c r="AU8" s="121">
        <v>22535</v>
      </c>
      <c r="AV8" s="121">
        <v>177853</v>
      </c>
      <c r="AW8" s="121">
        <v>0</v>
      </c>
      <c r="AX8" s="121">
        <v>0</v>
      </c>
      <c r="AY8" s="121">
        <f>+SUM(AZ8:BC8)</f>
        <v>202869</v>
      </c>
      <c r="AZ8" s="121">
        <v>9973</v>
      </c>
      <c r="BA8" s="121">
        <v>129559</v>
      </c>
      <c r="BB8" s="121">
        <v>23668</v>
      </c>
      <c r="BC8" s="121">
        <v>39669</v>
      </c>
      <c r="BD8" s="121">
        <v>0</v>
      </c>
      <c r="BE8" s="121">
        <v>0</v>
      </c>
      <c r="BF8" s="121">
        <v>11551</v>
      </c>
      <c r="BG8" s="121">
        <f>+SUM(BF8,AN8,AF8)</f>
        <v>875357</v>
      </c>
      <c r="BH8" s="121">
        <f>SUM(D8,AF8)</f>
        <v>5042407</v>
      </c>
      <c r="BI8" s="121">
        <f>SUM(E8,AG8)</f>
        <v>5038712</v>
      </c>
      <c r="BJ8" s="121">
        <f>SUM(F8,AH8)</f>
        <v>0</v>
      </c>
      <c r="BK8" s="121">
        <f>SUM(G8,AI8)</f>
        <v>5019414</v>
      </c>
      <c r="BL8" s="121">
        <f>SUM(H8,AJ8)</f>
        <v>19298</v>
      </c>
      <c r="BM8" s="121">
        <f>SUM(I8,AK8)</f>
        <v>0</v>
      </c>
      <c r="BN8" s="121">
        <f>SUM(J8,AL8)</f>
        <v>3695</v>
      </c>
      <c r="BO8" s="121">
        <f>SUM(K8,AM8)</f>
        <v>0</v>
      </c>
      <c r="BP8" s="121">
        <f>SUM(L8,AN8)</f>
        <v>4246393</v>
      </c>
      <c r="BQ8" s="121">
        <f>SUM(M8,AO8)</f>
        <v>954175</v>
      </c>
      <c r="BR8" s="121">
        <f>SUM(N8,AP8)</f>
        <v>230372</v>
      </c>
      <c r="BS8" s="121">
        <f>SUM(O8,AQ8)</f>
        <v>311401</v>
      </c>
      <c r="BT8" s="121">
        <f>SUM(P8,AR8)</f>
        <v>375253</v>
      </c>
      <c r="BU8" s="121">
        <f>SUM(Q8,AS8)</f>
        <v>37149</v>
      </c>
      <c r="BV8" s="121">
        <f>SUM(R8,AT8)</f>
        <v>1444418</v>
      </c>
      <c r="BW8" s="121">
        <f>SUM(S8,AU8)</f>
        <v>948286</v>
      </c>
      <c r="BX8" s="121">
        <f>SUM(T8,AV8)</f>
        <v>442875</v>
      </c>
      <c r="BY8" s="121">
        <f>SUM(U8,AW8)</f>
        <v>53257</v>
      </c>
      <c r="BZ8" s="121">
        <f>SUM(V8,AX8)</f>
        <v>0</v>
      </c>
      <c r="CA8" s="121">
        <f>SUM(W8,AY8)</f>
        <v>1847800</v>
      </c>
      <c r="CB8" s="121">
        <f>SUM(X8,AZ8)</f>
        <v>851813</v>
      </c>
      <c r="CC8" s="121">
        <f>SUM(Y8,BA8)</f>
        <v>859846</v>
      </c>
      <c r="CD8" s="121">
        <f>SUM(Z8,BB8)</f>
        <v>94968</v>
      </c>
      <c r="CE8" s="121">
        <f>SUM(AA8,BC8)</f>
        <v>41173</v>
      </c>
      <c r="CF8" s="121">
        <f>SUM(AB8,BD8)</f>
        <v>0</v>
      </c>
      <c r="CG8" s="121">
        <f>SUM(AC8,BE8)</f>
        <v>0</v>
      </c>
      <c r="CH8" s="121">
        <f>SUM(AD8,BF8)</f>
        <v>108824</v>
      </c>
      <c r="CI8" s="121">
        <f>SUM(AE8,BG8)</f>
        <v>9397624</v>
      </c>
    </row>
    <row r="9" spans="1:87" s="136" customFormat="1" ht="13.5" customHeight="1" x14ac:dyDescent="0.15">
      <c r="A9" s="119" t="s">
        <v>12</v>
      </c>
      <c r="B9" s="120" t="s">
        <v>327</v>
      </c>
      <c r="C9" s="119" t="s">
        <v>328</v>
      </c>
      <c r="D9" s="121">
        <f>+SUM(E9,J9)</f>
        <v>98800</v>
      </c>
      <c r="E9" s="121">
        <f>+SUM(F9:I9)</f>
        <v>95137</v>
      </c>
      <c r="F9" s="121">
        <v>0</v>
      </c>
      <c r="G9" s="121">
        <v>95137</v>
      </c>
      <c r="H9" s="121">
        <v>0</v>
      </c>
      <c r="I9" s="121">
        <v>0</v>
      </c>
      <c r="J9" s="121">
        <v>3663</v>
      </c>
      <c r="K9" s="121">
        <v>0</v>
      </c>
      <c r="L9" s="121">
        <f>+SUM(M9,R9,V9,W9,AC9)</f>
        <v>3143290</v>
      </c>
      <c r="M9" s="121">
        <f>+SUM(N9:Q9)</f>
        <v>537741</v>
      </c>
      <c r="N9" s="121">
        <v>334052</v>
      </c>
      <c r="O9" s="121">
        <v>154804</v>
      </c>
      <c r="P9" s="121">
        <v>16295</v>
      </c>
      <c r="Q9" s="121">
        <v>32590</v>
      </c>
      <c r="R9" s="121">
        <f>+SUM(S9:U9)</f>
        <v>1098022</v>
      </c>
      <c r="S9" s="121">
        <v>13945</v>
      </c>
      <c r="T9" s="121">
        <v>970826</v>
      </c>
      <c r="U9" s="121">
        <v>113251</v>
      </c>
      <c r="V9" s="121">
        <v>0</v>
      </c>
      <c r="W9" s="121">
        <f>+SUM(X9:AA9)</f>
        <v>1507527</v>
      </c>
      <c r="X9" s="121">
        <v>1063756</v>
      </c>
      <c r="Y9" s="121">
        <v>359324</v>
      </c>
      <c r="Z9" s="121">
        <v>27468</v>
      </c>
      <c r="AA9" s="121">
        <v>56979</v>
      </c>
      <c r="AB9" s="121">
        <v>22767</v>
      </c>
      <c r="AC9" s="121">
        <v>0</v>
      </c>
      <c r="AD9" s="121">
        <v>248929</v>
      </c>
      <c r="AE9" s="121">
        <f>+SUM(D9,L9,AD9)</f>
        <v>3491019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311975</v>
      </c>
      <c r="AO9" s="121">
        <f>+SUM(AP9:AS9)</f>
        <v>48885</v>
      </c>
      <c r="AP9" s="121">
        <v>32590</v>
      </c>
      <c r="AQ9" s="121">
        <v>0</v>
      </c>
      <c r="AR9" s="121">
        <v>16295</v>
      </c>
      <c r="AS9" s="121">
        <v>0</v>
      </c>
      <c r="AT9" s="121">
        <f>+SUM(AU9:AW9)</f>
        <v>185054</v>
      </c>
      <c r="AU9" s="121">
        <v>0</v>
      </c>
      <c r="AV9" s="121">
        <v>185054</v>
      </c>
      <c r="AW9" s="121">
        <v>0</v>
      </c>
      <c r="AX9" s="121">
        <v>0</v>
      </c>
      <c r="AY9" s="121">
        <f>+SUM(AZ9:BC9)</f>
        <v>78036</v>
      </c>
      <c r="AZ9" s="121">
        <v>28859</v>
      </c>
      <c r="BA9" s="121">
        <v>40330</v>
      </c>
      <c r="BB9" s="121">
        <v>0</v>
      </c>
      <c r="BC9" s="121">
        <v>8847</v>
      </c>
      <c r="BD9" s="121">
        <v>41857</v>
      </c>
      <c r="BE9" s="121">
        <v>0</v>
      </c>
      <c r="BF9" s="121">
        <v>10685</v>
      </c>
      <c r="BG9" s="121">
        <f>+SUM(BF9,AN9,AF9)</f>
        <v>322660</v>
      </c>
      <c r="BH9" s="121">
        <f>SUM(D9,AF9)</f>
        <v>98800</v>
      </c>
      <c r="BI9" s="121">
        <f>SUM(E9,AG9)</f>
        <v>95137</v>
      </c>
      <c r="BJ9" s="121">
        <f>SUM(F9,AH9)</f>
        <v>0</v>
      </c>
      <c r="BK9" s="121">
        <f>SUM(G9,AI9)</f>
        <v>95137</v>
      </c>
      <c r="BL9" s="121">
        <f>SUM(H9,AJ9)</f>
        <v>0</v>
      </c>
      <c r="BM9" s="121">
        <f>SUM(I9,AK9)</f>
        <v>0</v>
      </c>
      <c r="BN9" s="121">
        <f>SUM(J9,AL9)</f>
        <v>3663</v>
      </c>
      <c r="BO9" s="121">
        <f>SUM(K9,AM9)</f>
        <v>0</v>
      </c>
      <c r="BP9" s="121">
        <f>SUM(L9,AN9)</f>
        <v>3455265</v>
      </c>
      <c r="BQ9" s="121">
        <f>SUM(M9,AO9)</f>
        <v>586626</v>
      </c>
      <c r="BR9" s="121">
        <f>SUM(N9,AP9)</f>
        <v>366642</v>
      </c>
      <c r="BS9" s="121">
        <f>SUM(O9,AQ9)</f>
        <v>154804</v>
      </c>
      <c r="BT9" s="121">
        <f>SUM(P9,AR9)</f>
        <v>32590</v>
      </c>
      <c r="BU9" s="121">
        <f>SUM(Q9,AS9)</f>
        <v>32590</v>
      </c>
      <c r="BV9" s="121">
        <f>SUM(R9,AT9)</f>
        <v>1283076</v>
      </c>
      <c r="BW9" s="121">
        <f>SUM(S9,AU9)</f>
        <v>13945</v>
      </c>
      <c r="BX9" s="121">
        <f>SUM(T9,AV9)</f>
        <v>1155880</v>
      </c>
      <c r="BY9" s="121">
        <f>SUM(U9,AW9)</f>
        <v>113251</v>
      </c>
      <c r="BZ9" s="121">
        <f>SUM(V9,AX9)</f>
        <v>0</v>
      </c>
      <c r="CA9" s="121">
        <f>SUM(W9,AY9)</f>
        <v>1585563</v>
      </c>
      <c r="CB9" s="121">
        <f>SUM(X9,AZ9)</f>
        <v>1092615</v>
      </c>
      <c r="CC9" s="121">
        <f>SUM(Y9,BA9)</f>
        <v>399654</v>
      </c>
      <c r="CD9" s="121">
        <f>SUM(Z9,BB9)</f>
        <v>27468</v>
      </c>
      <c r="CE9" s="121">
        <f>SUM(AA9,BC9)</f>
        <v>65826</v>
      </c>
      <c r="CF9" s="121">
        <f>SUM(AB9,BD9)</f>
        <v>64624</v>
      </c>
      <c r="CG9" s="121">
        <f>SUM(AC9,BE9)</f>
        <v>0</v>
      </c>
      <c r="CH9" s="121">
        <f>SUM(AD9,BF9)</f>
        <v>259614</v>
      </c>
      <c r="CI9" s="121">
        <f>SUM(AE9,BG9)</f>
        <v>3813679</v>
      </c>
    </row>
    <row r="10" spans="1:87" s="136" customFormat="1" ht="13.5" customHeight="1" x14ac:dyDescent="0.15">
      <c r="A10" s="119" t="s">
        <v>12</v>
      </c>
      <c r="B10" s="120" t="s">
        <v>331</v>
      </c>
      <c r="C10" s="119" t="s">
        <v>332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1457183</v>
      </c>
      <c r="M10" s="121">
        <f>+SUM(N10:Q10)</f>
        <v>170941</v>
      </c>
      <c r="N10" s="121">
        <v>170941</v>
      </c>
      <c r="O10" s="121">
        <v>0</v>
      </c>
      <c r="P10" s="121">
        <v>0</v>
      </c>
      <c r="Q10" s="121">
        <v>0</v>
      </c>
      <c r="R10" s="121">
        <f>+SUM(S10:U10)</f>
        <v>226254</v>
      </c>
      <c r="S10" s="121">
        <v>6107</v>
      </c>
      <c r="T10" s="121">
        <v>185853</v>
      </c>
      <c r="U10" s="121">
        <v>34294</v>
      </c>
      <c r="V10" s="121">
        <v>0</v>
      </c>
      <c r="W10" s="121">
        <f>+SUM(X10:AA10)</f>
        <v>1059988</v>
      </c>
      <c r="X10" s="121">
        <v>423955</v>
      </c>
      <c r="Y10" s="121">
        <v>625246</v>
      </c>
      <c r="Z10" s="121">
        <v>10787</v>
      </c>
      <c r="AA10" s="121">
        <v>0</v>
      </c>
      <c r="AB10" s="121">
        <v>0</v>
      </c>
      <c r="AC10" s="121">
        <v>0</v>
      </c>
      <c r="AD10" s="121">
        <v>189909</v>
      </c>
      <c r="AE10" s="121">
        <f>+SUM(D10,L10,AD10)</f>
        <v>1647092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397720</v>
      </c>
      <c r="AO10" s="121">
        <f>+SUM(AP10:AS10)</f>
        <v>32293</v>
      </c>
      <c r="AP10" s="121">
        <v>32293</v>
      </c>
      <c r="AQ10" s="121">
        <v>0</v>
      </c>
      <c r="AR10" s="121">
        <v>0</v>
      </c>
      <c r="AS10" s="121">
        <v>0</v>
      </c>
      <c r="AT10" s="121">
        <f>+SUM(AU10:AW10)</f>
        <v>276418</v>
      </c>
      <c r="AU10" s="121">
        <v>12868</v>
      </c>
      <c r="AV10" s="121">
        <v>263550</v>
      </c>
      <c r="AW10" s="121">
        <v>0</v>
      </c>
      <c r="AX10" s="121">
        <v>0</v>
      </c>
      <c r="AY10" s="121">
        <f>+SUM(AZ10:BC10)</f>
        <v>89009</v>
      </c>
      <c r="AZ10" s="121">
        <v>19431</v>
      </c>
      <c r="BA10" s="121">
        <v>69578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397720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1854903</v>
      </c>
      <c r="BQ10" s="121">
        <f>SUM(M10,AO10)</f>
        <v>203234</v>
      </c>
      <c r="BR10" s="121">
        <f>SUM(N10,AP10)</f>
        <v>203234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502672</v>
      </c>
      <c r="BW10" s="121">
        <f>SUM(S10,AU10)</f>
        <v>18975</v>
      </c>
      <c r="BX10" s="121">
        <f>SUM(T10,AV10)</f>
        <v>449403</v>
      </c>
      <c r="BY10" s="121">
        <f>SUM(U10,AW10)</f>
        <v>34294</v>
      </c>
      <c r="BZ10" s="121">
        <f>SUM(V10,AX10)</f>
        <v>0</v>
      </c>
      <c r="CA10" s="121">
        <f>SUM(W10,AY10)</f>
        <v>1148997</v>
      </c>
      <c r="CB10" s="121">
        <f>SUM(X10,AZ10)</f>
        <v>443386</v>
      </c>
      <c r="CC10" s="121">
        <f>SUM(Y10,BA10)</f>
        <v>694824</v>
      </c>
      <c r="CD10" s="121">
        <f>SUM(Z10,BB10)</f>
        <v>10787</v>
      </c>
      <c r="CE10" s="121">
        <f>SUM(AA10,BC10)</f>
        <v>0</v>
      </c>
      <c r="CF10" s="121">
        <f>SUM(AB10,BD10)</f>
        <v>0</v>
      </c>
      <c r="CG10" s="121">
        <f>SUM(AC10,BE10)</f>
        <v>0</v>
      </c>
      <c r="CH10" s="121">
        <f>SUM(AD10,BF10)</f>
        <v>189909</v>
      </c>
      <c r="CI10" s="121">
        <f>SUM(AE10,BG10)</f>
        <v>2044812</v>
      </c>
    </row>
    <row r="11" spans="1:87" s="136" customFormat="1" ht="13.5" customHeight="1" x14ac:dyDescent="0.15">
      <c r="A11" s="119" t="s">
        <v>12</v>
      </c>
      <c r="B11" s="120" t="s">
        <v>333</v>
      </c>
      <c r="C11" s="119" t="s">
        <v>334</v>
      </c>
      <c r="D11" s="121">
        <f>+SUM(E11,J11)</f>
        <v>995373</v>
      </c>
      <c r="E11" s="121">
        <f>+SUM(F11:I11)</f>
        <v>995130</v>
      </c>
      <c r="F11" s="121">
        <v>0</v>
      </c>
      <c r="G11" s="121">
        <v>0</v>
      </c>
      <c r="H11" s="121">
        <v>995130</v>
      </c>
      <c r="I11" s="121">
        <v>0</v>
      </c>
      <c r="J11" s="121">
        <v>243</v>
      </c>
      <c r="K11" s="121">
        <v>0</v>
      </c>
      <c r="L11" s="121">
        <f>+SUM(M11,R11,V11,W11,AC11)</f>
        <v>1783851</v>
      </c>
      <c r="M11" s="121">
        <f>+SUM(N11:Q11)</f>
        <v>140558</v>
      </c>
      <c r="N11" s="121">
        <v>117495</v>
      </c>
      <c r="O11" s="121">
        <v>23063</v>
      </c>
      <c r="P11" s="121">
        <v>0</v>
      </c>
      <c r="Q11" s="121">
        <v>0</v>
      </c>
      <c r="R11" s="121">
        <f>+SUM(S11:U11)</f>
        <v>328670</v>
      </c>
      <c r="S11" s="121">
        <v>10235</v>
      </c>
      <c r="T11" s="121">
        <v>292288</v>
      </c>
      <c r="U11" s="121">
        <v>26147</v>
      </c>
      <c r="V11" s="121">
        <v>6424</v>
      </c>
      <c r="W11" s="121">
        <f>+SUM(X11:AA11)</f>
        <v>1308199</v>
      </c>
      <c r="X11" s="121">
        <v>511551</v>
      </c>
      <c r="Y11" s="121">
        <v>691121</v>
      </c>
      <c r="Z11" s="121">
        <v>49788</v>
      </c>
      <c r="AA11" s="121">
        <v>55739</v>
      </c>
      <c r="AB11" s="121">
        <v>0</v>
      </c>
      <c r="AC11" s="121">
        <v>0</v>
      </c>
      <c r="AD11" s="121">
        <v>0</v>
      </c>
      <c r="AE11" s="121">
        <f>+SUM(D11,L11,AD11)</f>
        <v>2779224</v>
      </c>
      <c r="AF11" s="121">
        <f>+SUM(AG11,AL11)</f>
        <v>1837</v>
      </c>
      <c r="AG11" s="121">
        <f>+SUM(AH11:AK11)</f>
        <v>1837</v>
      </c>
      <c r="AH11" s="121">
        <v>0</v>
      </c>
      <c r="AI11" s="121">
        <v>1837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401335</v>
      </c>
      <c r="AO11" s="121">
        <f>+SUM(AP11:AS11)</f>
        <v>35169</v>
      </c>
      <c r="AP11" s="121">
        <v>35169</v>
      </c>
      <c r="AQ11" s="121">
        <v>0</v>
      </c>
      <c r="AR11" s="121">
        <v>0</v>
      </c>
      <c r="AS11" s="121">
        <v>0</v>
      </c>
      <c r="AT11" s="121">
        <f>+SUM(AU11:AW11)</f>
        <v>280232</v>
      </c>
      <c r="AU11" s="121">
        <v>0</v>
      </c>
      <c r="AV11" s="121">
        <v>280232</v>
      </c>
      <c r="AW11" s="121">
        <v>0</v>
      </c>
      <c r="AX11" s="121">
        <v>0</v>
      </c>
      <c r="AY11" s="121">
        <f>+SUM(AZ11:BC11)</f>
        <v>85934</v>
      </c>
      <c r="AZ11" s="121">
        <v>0</v>
      </c>
      <c r="BA11" s="121">
        <v>79803</v>
      </c>
      <c r="BB11" s="121">
        <v>0</v>
      </c>
      <c r="BC11" s="121">
        <v>6131</v>
      </c>
      <c r="BD11" s="121">
        <v>0</v>
      </c>
      <c r="BE11" s="121">
        <v>0</v>
      </c>
      <c r="BF11" s="121">
        <v>0</v>
      </c>
      <c r="BG11" s="121">
        <f>+SUM(BF11,AN11,AF11)</f>
        <v>403172</v>
      </c>
      <c r="BH11" s="121">
        <f>SUM(D11,AF11)</f>
        <v>997210</v>
      </c>
      <c r="BI11" s="121">
        <f>SUM(E11,AG11)</f>
        <v>996967</v>
      </c>
      <c r="BJ11" s="121">
        <f>SUM(F11,AH11)</f>
        <v>0</v>
      </c>
      <c r="BK11" s="121">
        <f>SUM(G11,AI11)</f>
        <v>1837</v>
      </c>
      <c r="BL11" s="121">
        <f>SUM(H11,AJ11)</f>
        <v>995130</v>
      </c>
      <c r="BM11" s="121">
        <f>SUM(I11,AK11)</f>
        <v>0</v>
      </c>
      <c r="BN11" s="121">
        <f>SUM(J11,AL11)</f>
        <v>243</v>
      </c>
      <c r="BO11" s="121">
        <f>SUM(K11,AM11)</f>
        <v>0</v>
      </c>
      <c r="BP11" s="121">
        <f>SUM(L11,AN11)</f>
        <v>2185186</v>
      </c>
      <c r="BQ11" s="121">
        <f>SUM(M11,AO11)</f>
        <v>175727</v>
      </c>
      <c r="BR11" s="121">
        <f>SUM(N11,AP11)</f>
        <v>152664</v>
      </c>
      <c r="BS11" s="121">
        <f>SUM(O11,AQ11)</f>
        <v>23063</v>
      </c>
      <c r="BT11" s="121">
        <f>SUM(P11,AR11)</f>
        <v>0</v>
      </c>
      <c r="BU11" s="121">
        <f>SUM(Q11,AS11)</f>
        <v>0</v>
      </c>
      <c r="BV11" s="121">
        <f>SUM(R11,AT11)</f>
        <v>608902</v>
      </c>
      <c r="BW11" s="121">
        <f>SUM(S11,AU11)</f>
        <v>10235</v>
      </c>
      <c r="BX11" s="121">
        <f>SUM(T11,AV11)</f>
        <v>572520</v>
      </c>
      <c r="BY11" s="121">
        <f>SUM(U11,AW11)</f>
        <v>26147</v>
      </c>
      <c r="BZ11" s="121">
        <f>SUM(V11,AX11)</f>
        <v>6424</v>
      </c>
      <c r="CA11" s="121">
        <f>SUM(W11,AY11)</f>
        <v>1394133</v>
      </c>
      <c r="CB11" s="121">
        <f>SUM(X11,AZ11)</f>
        <v>511551</v>
      </c>
      <c r="CC11" s="121">
        <f>SUM(Y11,BA11)</f>
        <v>770924</v>
      </c>
      <c r="CD11" s="121">
        <f>SUM(Z11,BB11)</f>
        <v>49788</v>
      </c>
      <c r="CE11" s="121">
        <f>SUM(AA11,BC11)</f>
        <v>61870</v>
      </c>
      <c r="CF11" s="121">
        <f>SUM(AB11,BD11)</f>
        <v>0</v>
      </c>
      <c r="CG11" s="121">
        <f>SUM(AC11,BE11)</f>
        <v>0</v>
      </c>
      <c r="CH11" s="121">
        <f>SUM(AD11,BF11)</f>
        <v>0</v>
      </c>
      <c r="CI11" s="121">
        <f>SUM(AE11,BG11)</f>
        <v>3182396</v>
      </c>
    </row>
    <row r="12" spans="1:87" s="136" customFormat="1" ht="13.5" customHeight="1" x14ac:dyDescent="0.15">
      <c r="A12" s="119" t="s">
        <v>12</v>
      </c>
      <c r="B12" s="120" t="s">
        <v>335</v>
      </c>
      <c r="C12" s="119" t="s">
        <v>336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1926280</v>
      </c>
      <c r="M12" s="121">
        <f>+SUM(N12:Q12)</f>
        <v>180148</v>
      </c>
      <c r="N12" s="121">
        <v>124709</v>
      </c>
      <c r="O12" s="121">
        <v>23145</v>
      </c>
      <c r="P12" s="121">
        <v>32294</v>
      </c>
      <c r="Q12" s="121">
        <v>0</v>
      </c>
      <c r="R12" s="121">
        <f>+SUM(S12:U12)</f>
        <v>373315</v>
      </c>
      <c r="S12" s="121">
        <v>3757</v>
      </c>
      <c r="T12" s="121">
        <v>365046</v>
      </c>
      <c r="U12" s="121">
        <v>4512</v>
      </c>
      <c r="V12" s="121">
        <v>0</v>
      </c>
      <c r="W12" s="121">
        <f>+SUM(X12:AA12)</f>
        <v>1372817</v>
      </c>
      <c r="X12" s="121">
        <v>718301</v>
      </c>
      <c r="Y12" s="121">
        <v>558083</v>
      </c>
      <c r="Z12" s="121">
        <v>96433</v>
      </c>
      <c r="AA12" s="121">
        <v>0</v>
      </c>
      <c r="AB12" s="121">
        <v>359762</v>
      </c>
      <c r="AC12" s="121">
        <v>0</v>
      </c>
      <c r="AD12" s="121">
        <v>0</v>
      </c>
      <c r="AE12" s="121">
        <f>+SUM(D12,L12,AD12)</f>
        <v>1926280</v>
      </c>
      <c r="AF12" s="121">
        <f>+SUM(AG12,AL12)</f>
        <v>19228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19228</v>
      </c>
      <c r="AM12" s="121">
        <v>0</v>
      </c>
      <c r="AN12" s="121">
        <f>+SUM(AO12,AT12,AX12,AY12,BE12)</f>
        <v>356373</v>
      </c>
      <c r="AO12" s="121">
        <f>+SUM(AP12:AS12)</f>
        <v>13545</v>
      </c>
      <c r="AP12" s="121">
        <v>13545</v>
      </c>
      <c r="AQ12" s="121">
        <v>0</v>
      </c>
      <c r="AR12" s="121">
        <v>0</v>
      </c>
      <c r="AS12" s="121">
        <v>0</v>
      </c>
      <c r="AT12" s="121">
        <f>+SUM(AU12:AW12)</f>
        <v>36482</v>
      </c>
      <c r="AU12" s="121">
        <v>0</v>
      </c>
      <c r="AV12" s="121">
        <v>36482</v>
      </c>
      <c r="AW12" s="121">
        <v>0</v>
      </c>
      <c r="AX12" s="121">
        <v>0</v>
      </c>
      <c r="AY12" s="121">
        <f>+SUM(AZ12:BC12)</f>
        <v>305979</v>
      </c>
      <c r="AZ12" s="121">
        <v>27189</v>
      </c>
      <c r="BA12" s="121">
        <v>269054</v>
      </c>
      <c r="BB12" s="121">
        <v>9736</v>
      </c>
      <c r="BC12" s="121">
        <v>0</v>
      </c>
      <c r="BD12" s="121">
        <v>0</v>
      </c>
      <c r="BE12" s="121">
        <v>367</v>
      </c>
      <c r="BF12" s="121">
        <v>0</v>
      </c>
      <c r="BG12" s="121">
        <f>+SUM(BF12,AN12,AF12)</f>
        <v>375601</v>
      </c>
      <c r="BH12" s="121">
        <f>SUM(D12,AF12)</f>
        <v>19228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19228</v>
      </c>
      <c r="BO12" s="121">
        <f>SUM(K12,AM12)</f>
        <v>0</v>
      </c>
      <c r="BP12" s="121">
        <f>SUM(L12,AN12)</f>
        <v>2282653</v>
      </c>
      <c r="BQ12" s="121">
        <f>SUM(M12,AO12)</f>
        <v>193693</v>
      </c>
      <c r="BR12" s="121">
        <f>SUM(N12,AP12)</f>
        <v>138254</v>
      </c>
      <c r="BS12" s="121">
        <f>SUM(O12,AQ12)</f>
        <v>23145</v>
      </c>
      <c r="BT12" s="121">
        <f>SUM(P12,AR12)</f>
        <v>32294</v>
      </c>
      <c r="BU12" s="121">
        <f>SUM(Q12,AS12)</f>
        <v>0</v>
      </c>
      <c r="BV12" s="121">
        <f>SUM(R12,AT12)</f>
        <v>409797</v>
      </c>
      <c r="BW12" s="121">
        <f>SUM(S12,AU12)</f>
        <v>3757</v>
      </c>
      <c r="BX12" s="121">
        <f>SUM(T12,AV12)</f>
        <v>401528</v>
      </c>
      <c r="BY12" s="121">
        <f>SUM(U12,AW12)</f>
        <v>4512</v>
      </c>
      <c r="BZ12" s="121">
        <f>SUM(V12,AX12)</f>
        <v>0</v>
      </c>
      <c r="CA12" s="121">
        <f>SUM(W12,AY12)</f>
        <v>1678796</v>
      </c>
      <c r="CB12" s="121">
        <f>SUM(X12,AZ12)</f>
        <v>745490</v>
      </c>
      <c r="CC12" s="121">
        <f>SUM(Y12,BA12)</f>
        <v>827137</v>
      </c>
      <c r="CD12" s="121">
        <f>SUM(Z12,BB12)</f>
        <v>106169</v>
      </c>
      <c r="CE12" s="121">
        <f>SUM(AA12,BC12)</f>
        <v>0</v>
      </c>
      <c r="CF12" s="121">
        <f>SUM(AB12,BD12)</f>
        <v>359762</v>
      </c>
      <c r="CG12" s="121">
        <f>SUM(AC12,BE12)</f>
        <v>367</v>
      </c>
      <c r="CH12" s="121">
        <f>SUM(AD12,BF12)</f>
        <v>0</v>
      </c>
      <c r="CI12" s="121">
        <f>SUM(AE12,BG12)</f>
        <v>2301881</v>
      </c>
    </row>
    <row r="13" spans="1:87" s="136" customFormat="1" ht="13.5" customHeight="1" x14ac:dyDescent="0.15">
      <c r="A13" s="119" t="s">
        <v>12</v>
      </c>
      <c r="B13" s="120" t="s">
        <v>339</v>
      </c>
      <c r="C13" s="119" t="s">
        <v>340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325426</v>
      </c>
      <c r="M13" s="121">
        <f>+SUM(N13:Q13)</f>
        <v>65733</v>
      </c>
      <c r="N13" s="121">
        <v>35879</v>
      </c>
      <c r="O13" s="121">
        <v>0</v>
      </c>
      <c r="P13" s="121">
        <v>23918</v>
      </c>
      <c r="Q13" s="121">
        <v>5936</v>
      </c>
      <c r="R13" s="121">
        <f>+SUM(S13:U13)</f>
        <v>34539</v>
      </c>
      <c r="S13" s="121">
        <v>12112</v>
      </c>
      <c r="T13" s="121">
        <v>913</v>
      </c>
      <c r="U13" s="121">
        <v>21514</v>
      </c>
      <c r="V13" s="121">
        <v>0</v>
      </c>
      <c r="W13" s="121">
        <f>+SUM(X13:AA13)</f>
        <v>224467</v>
      </c>
      <c r="X13" s="121">
        <v>165910</v>
      </c>
      <c r="Y13" s="121">
        <v>51611</v>
      </c>
      <c r="Z13" s="121">
        <v>6946</v>
      </c>
      <c r="AA13" s="121">
        <v>0</v>
      </c>
      <c r="AB13" s="121">
        <v>276654</v>
      </c>
      <c r="AC13" s="121">
        <v>687</v>
      </c>
      <c r="AD13" s="121">
        <v>0</v>
      </c>
      <c r="AE13" s="121">
        <f>+SUM(D13,L13,AD13)</f>
        <v>325426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15533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2088</v>
      </c>
      <c r="AU13" s="121">
        <v>2088</v>
      </c>
      <c r="AV13" s="121">
        <v>0</v>
      </c>
      <c r="AW13" s="121">
        <v>0</v>
      </c>
      <c r="AX13" s="121">
        <v>0</v>
      </c>
      <c r="AY13" s="121">
        <f>+SUM(AZ13:BC13)</f>
        <v>13445</v>
      </c>
      <c r="AZ13" s="121">
        <v>0</v>
      </c>
      <c r="BA13" s="121">
        <v>13445</v>
      </c>
      <c r="BB13" s="121">
        <v>0</v>
      </c>
      <c r="BC13" s="121">
        <v>0</v>
      </c>
      <c r="BD13" s="121">
        <v>68992</v>
      </c>
      <c r="BE13" s="121">
        <v>0</v>
      </c>
      <c r="BF13" s="121">
        <v>0</v>
      </c>
      <c r="BG13" s="121">
        <f>+SUM(BF13,AN13,AF13)</f>
        <v>15533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340959</v>
      </c>
      <c r="BQ13" s="121">
        <f>SUM(M13,AO13)</f>
        <v>65733</v>
      </c>
      <c r="BR13" s="121">
        <f>SUM(N13,AP13)</f>
        <v>35879</v>
      </c>
      <c r="BS13" s="121">
        <f>SUM(O13,AQ13)</f>
        <v>0</v>
      </c>
      <c r="BT13" s="121">
        <f>SUM(P13,AR13)</f>
        <v>23918</v>
      </c>
      <c r="BU13" s="121">
        <f>SUM(Q13,AS13)</f>
        <v>5936</v>
      </c>
      <c r="BV13" s="121">
        <f>SUM(R13,AT13)</f>
        <v>36627</v>
      </c>
      <c r="BW13" s="121">
        <f>SUM(S13,AU13)</f>
        <v>14200</v>
      </c>
      <c r="BX13" s="121">
        <f>SUM(T13,AV13)</f>
        <v>913</v>
      </c>
      <c r="BY13" s="121">
        <f>SUM(U13,AW13)</f>
        <v>21514</v>
      </c>
      <c r="BZ13" s="121">
        <f>SUM(V13,AX13)</f>
        <v>0</v>
      </c>
      <c r="CA13" s="121">
        <f>SUM(W13,AY13)</f>
        <v>237912</v>
      </c>
      <c r="CB13" s="121">
        <f>SUM(X13,AZ13)</f>
        <v>165910</v>
      </c>
      <c r="CC13" s="121">
        <f>SUM(Y13,BA13)</f>
        <v>65056</v>
      </c>
      <c r="CD13" s="121">
        <f>SUM(Z13,BB13)</f>
        <v>6946</v>
      </c>
      <c r="CE13" s="121">
        <f>SUM(AA13,BC13)</f>
        <v>0</v>
      </c>
      <c r="CF13" s="121">
        <f>SUM(AB13,BD13)</f>
        <v>345646</v>
      </c>
      <c r="CG13" s="121">
        <f>SUM(AC13,BE13)</f>
        <v>687</v>
      </c>
      <c r="CH13" s="121">
        <f>SUM(AD13,BF13)</f>
        <v>0</v>
      </c>
      <c r="CI13" s="121">
        <f>SUM(AE13,BG13)</f>
        <v>340959</v>
      </c>
    </row>
    <row r="14" spans="1:87" s="136" customFormat="1" ht="13.5" customHeight="1" x14ac:dyDescent="0.15">
      <c r="A14" s="119" t="s">
        <v>12</v>
      </c>
      <c r="B14" s="120" t="s">
        <v>345</v>
      </c>
      <c r="C14" s="119" t="s">
        <v>346</v>
      </c>
      <c r="D14" s="121">
        <f>+SUM(E14,J14)</f>
        <v>329981</v>
      </c>
      <c r="E14" s="121">
        <f>+SUM(F14:I14)</f>
        <v>325382</v>
      </c>
      <c r="F14" s="121">
        <v>0</v>
      </c>
      <c r="G14" s="121">
        <v>324700</v>
      </c>
      <c r="H14" s="121">
        <v>0</v>
      </c>
      <c r="I14" s="121">
        <v>682</v>
      </c>
      <c r="J14" s="121">
        <v>4599</v>
      </c>
      <c r="K14" s="121">
        <v>69949</v>
      </c>
      <c r="L14" s="121">
        <f>+SUM(M14,R14,V14,W14,AC14)</f>
        <v>374447</v>
      </c>
      <c r="M14" s="121">
        <f>+SUM(N14:Q14)</f>
        <v>36174</v>
      </c>
      <c r="N14" s="121">
        <v>36174</v>
      </c>
      <c r="O14" s="121">
        <v>0</v>
      </c>
      <c r="P14" s="121">
        <v>0</v>
      </c>
      <c r="Q14" s="121">
        <v>0</v>
      </c>
      <c r="R14" s="121">
        <f>+SUM(S14:U14)</f>
        <v>3866</v>
      </c>
      <c r="S14" s="121">
        <v>0</v>
      </c>
      <c r="T14" s="121">
        <v>0</v>
      </c>
      <c r="U14" s="121">
        <v>3866</v>
      </c>
      <c r="V14" s="121">
        <v>0</v>
      </c>
      <c r="W14" s="121">
        <f>+SUM(X14:AA14)</f>
        <v>334407</v>
      </c>
      <c r="X14" s="121">
        <v>277906</v>
      </c>
      <c r="Y14" s="121">
        <v>49977</v>
      </c>
      <c r="Z14" s="121">
        <v>6524</v>
      </c>
      <c r="AA14" s="121">
        <v>0</v>
      </c>
      <c r="AB14" s="121">
        <v>426417</v>
      </c>
      <c r="AC14" s="121">
        <v>0</v>
      </c>
      <c r="AD14" s="121">
        <v>16657</v>
      </c>
      <c r="AE14" s="121">
        <f>+SUM(D14,L14,AD14)</f>
        <v>721085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2193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148946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329981</v>
      </c>
      <c r="BI14" s="121">
        <f>SUM(E14,AG14)</f>
        <v>325382</v>
      </c>
      <c r="BJ14" s="121">
        <f>SUM(F14,AH14)</f>
        <v>0</v>
      </c>
      <c r="BK14" s="121">
        <f>SUM(G14,AI14)</f>
        <v>324700</v>
      </c>
      <c r="BL14" s="121">
        <f>SUM(H14,AJ14)</f>
        <v>0</v>
      </c>
      <c r="BM14" s="121">
        <f>SUM(I14,AK14)</f>
        <v>682</v>
      </c>
      <c r="BN14" s="121">
        <f>SUM(J14,AL14)</f>
        <v>4599</v>
      </c>
      <c r="BO14" s="121">
        <f>SUM(K14,AM14)</f>
        <v>72142</v>
      </c>
      <c r="BP14" s="121">
        <f>SUM(L14,AN14)</f>
        <v>374447</v>
      </c>
      <c r="BQ14" s="121">
        <f>SUM(M14,AO14)</f>
        <v>36174</v>
      </c>
      <c r="BR14" s="121">
        <f>SUM(N14,AP14)</f>
        <v>36174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3866</v>
      </c>
      <c r="BW14" s="121">
        <f>SUM(S14,AU14)</f>
        <v>0</v>
      </c>
      <c r="BX14" s="121">
        <f>SUM(T14,AV14)</f>
        <v>0</v>
      </c>
      <c r="BY14" s="121">
        <f>SUM(U14,AW14)</f>
        <v>3866</v>
      </c>
      <c r="BZ14" s="121">
        <f>SUM(V14,AX14)</f>
        <v>0</v>
      </c>
      <c r="CA14" s="121">
        <f>SUM(W14,AY14)</f>
        <v>334407</v>
      </c>
      <c r="CB14" s="121">
        <f>SUM(X14,AZ14)</f>
        <v>277906</v>
      </c>
      <c r="CC14" s="121">
        <f>SUM(Y14,BA14)</f>
        <v>49977</v>
      </c>
      <c r="CD14" s="121">
        <f>SUM(Z14,BB14)</f>
        <v>6524</v>
      </c>
      <c r="CE14" s="121">
        <f>SUM(AA14,BC14)</f>
        <v>0</v>
      </c>
      <c r="CF14" s="121">
        <f>SUM(AB14,BD14)</f>
        <v>575363</v>
      </c>
      <c r="CG14" s="121">
        <f>SUM(AC14,BE14)</f>
        <v>0</v>
      </c>
      <c r="CH14" s="121">
        <f>SUM(AD14,BF14)</f>
        <v>16657</v>
      </c>
      <c r="CI14" s="121">
        <f>SUM(AE14,BG14)</f>
        <v>721085</v>
      </c>
    </row>
    <row r="15" spans="1:87" s="136" customFormat="1" ht="13.5" customHeight="1" x14ac:dyDescent="0.15">
      <c r="A15" s="119" t="s">
        <v>12</v>
      </c>
      <c r="B15" s="120" t="s">
        <v>349</v>
      </c>
      <c r="C15" s="119" t="s">
        <v>350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381136</v>
      </c>
      <c r="M15" s="121">
        <f>+SUM(N15:Q15)</f>
        <v>64856</v>
      </c>
      <c r="N15" s="121">
        <v>29871</v>
      </c>
      <c r="O15" s="121">
        <v>34985</v>
      </c>
      <c r="P15" s="121">
        <v>0</v>
      </c>
      <c r="Q15" s="121">
        <v>0</v>
      </c>
      <c r="R15" s="121">
        <f>+SUM(S15:U15)</f>
        <v>73956</v>
      </c>
      <c r="S15" s="121">
        <v>73956</v>
      </c>
      <c r="T15" s="121">
        <v>0</v>
      </c>
      <c r="U15" s="121">
        <v>0</v>
      </c>
      <c r="V15" s="121">
        <v>0</v>
      </c>
      <c r="W15" s="121">
        <f>+SUM(X15:AA15)</f>
        <v>242324</v>
      </c>
      <c r="X15" s="121">
        <v>241563</v>
      </c>
      <c r="Y15" s="121">
        <v>0</v>
      </c>
      <c r="Z15" s="121">
        <v>0</v>
      </c>
      <c r="AA15" s="121">
        <v>761</v>
      </c>
      <c r="AB15" s="121">
        <v>331042</v>
      </c>
      <c r="AC15" s="121">
        <v>0</v>
      </c>
      <c r="AD15" s="121">
        <v>25811</v>
      </c>
      <c r="AE15" s="121">
        <f>+SUM(D15,L15,AD15)</f>
        <v>406947</v>
      </c>
      <c r="AF15" s="121">
        <f>+SUM(AG15,AL15)</f>
        <v>6105</v>
      </c>
      <c r="AG15" s="121">
        <f>+SUM(AH15:AK15)</f>
        <v>6105</v>
      </c>
      <c r="AH15" s="121">
        <v>0</v>
      </c>
      <c r="AI15" s="121">
        <v>6105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28675</v>
      </c>
      <c r="AO15" s="121">
        <f>+SUM(AP15:AS15)</f>
        <v>8708</v>
      </c>
      <c r="AP15" s="121">
        <v>8708</v>
      </c>
      <c r="AQ15" s="121">
        <v>0</v>
      </c>
      <c r="AR15" s="121">
        <v>0</v>
      </c>
      <c r="AS15" s="121">
        <v>0</v>
      </c>
      <c r="AT15" s="121">
        <f>+SUM(AU15:AW15)</f>
        <v>7775</v>
      </c>
      <c r="AU15" s="121">
        <v>0</v>
      </c>
      <c r="AV15" s="121">
        <v>7775</v>
      </c>
      <c r="AW15" s="121">
        <v>0</v>
      </c>
      <c r="AX15" s="121">
        <v>0</v>
      </c>
      <c r="AY15" s="121">
        <f>+SUM(AZ15:BC15)</f>
        <v>12192</v>
      </c>
      <c r="AZ15" s="121">
        <v>0</v>
      </c>
      <c r="BA15" s="121">
        <v>12192</v>
      </c>
      <c r="BB15" s="121">
        <v>0</v>
      </c>
      <c r="BC15" s="121">
        <v>0</v>
      </c>
      <c r="BD15" s="121">
        <v>104582</v>
      </c>
      <c r="BE15" s="121">
        <v>0</v>
      </c>
      <c r="BF15" s="121">
        <v>28654</v>
      </c>
      <c r="BG15" s="121">
        <f>+SUM(BF15,AN15,AF15)</f>
        <v>63434</v>
      </c>
      <c r="BH15" s="121">
        <f>SUM(D15,AF15)</f>
        <v>6105</v>
      </c>
      <c r="BI15" s="121">
        <f>SUM(E15,AG15)</f>
        <v>6105</v>
      </c>
      <c r="BJ15" s="121">
        <f>SUM(F15,AH15)</f>
        <v>0</v>
      </c>
      <c r="BK15" s="121">
        <f>SUM(G15,AI15)</f>
        <v>6105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409811</v>
      </c>
      <c r="BQ15" s="121">
        <f>SUM(M15,AO15)</f>
        <v>73564</v>
      </c>
      <c r="BR15" s="121">
        <f>SUM(N15,AP15)</f>
        <v>38579</v>
      </c>
      <c r="BS15" s="121">
        <f>SUM(O15,AQ15)</f>
        <v>34985</v>
      </c>
      <c r="BT15" s="121">
        <f>SUM(P15,AR15)</f>
        <v>0</v>
      </c>
      <c r="BU15" s="121">
        <f>SUM(Q15,AS15)</f>
        <v>0</v>
      </c>
      <c r="BV15" s="121">
        <f>SUM(R15,AT15)</f>
        <v>81731</v>
      </c>
      <c r="BW15" s="121">
        <f>SUM(S15,AU15)</f>
        <v>73956</v>
      </c>
      <c r="BX15" s="121">
        <f>SUM(T15,AV15)</f>
        <v>7775</v>
      </c>
      <c r="BY15" s="121">
        <f>SUM(U15,AW15)</f>
        <v>0</v>
      </c>
      <c r="BZ15" s="121">
        <f>SUM(V15,AX15)</f>
        <v>0</v>
      </c>
      <c r="CA15" s="121">
        <f>SUM(W15,AY15)</f>
        <v>254516</v>
      </c>
      <c r="CB15" s="121">
        <f>SUM(X15,AZ15)</f>
        <v>241563</v>
      </c>
      <c r="CC15" s="121">
        <f>SUM(Y15,BA15)</f>
        <v>12192</v>
      </c>
      <c r="CD15" s="121">
        <f>SUM(Z15,BB15)</f>
        <v>0</v>
      </c>
      <c r="CE15" s="121">
        <f>SUM(AA15,BC15)</f>
        <v>761</v>
      </c>
      <c r="CF15" s="121">
        <f>SUM(AB15,BD15)</f>
        <v>435624</v>
      </c>
      <c r="CG15" s="121">
        <f>SUM(AC15,BE15)</f>
        <v>0</v>
      </c>
      <c r="CH15" s="121">
        <f>SUM(AD15,BF15)</f>
        <v>54465</v>
      </c>
      <c r="CI15" s="121">
        <f>SUM(AE15,BG15)</f>
        <v>470381</v>
      </c>
    </row>
    <row r="16" spans="1:87" s="136" customFormat="1" ht="13.5" customHeight="1" x14ac:dyDescent="0.15">
      <c r="A16" s="119" t="s">
        <v>12</v>
      </c>
      <c r="B16" s="120" t="s">
        <v>353</v>
      </c>
      <c r="C16" s="119" t="s">
        <v>354</v>
      </c>
      <c r="D16" s="121">
        <f>+SUM(E16,J16)</f>
        <v>182402</v>
      </c>
      <c r="E16" s="121">
        <f>+SUM(F16:I16)</f>
        <v>182402</v>
      </c>
      <c r="F16" s="121">
        <v>0</v>
      </c>
      <c r="G16" s="121">
        <v>182402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746575</v>
      </c>
      <c r="M16" s="121">
        <f>+SUM(N16:Q16)</f>
        <v>109172</v>
      </c>
      <c r="N16" s="121">
        <v>67975</v>
      </c>
      <c r="O16" s="121">
        <v>37973</v>
      </c>
      <c r="P16" s="121">
        <v>3224</v>
      </c>
      <c r="Q16" s="121">
        <v>0</v>
      </c>
      <c r="R16" s="121">
        <f>+SUM(S16:U16)</f>
        <v>229250</v>
      </c>
      <c r="S16" s="121">
        <v>8386</v>
      </c>
      <c r="T16" s="121">
        <v>216309</v>
      </c>
      <c r="U16" s="121">
        <v>4555</v>
      </c>
      <c r="V16" s="121">
        <v>0</v>
      </c>
      <c r="W16" s="121">
        <f>+SUM(X16:AA16)</f>
        <v>408153</v>
      </c>
      <c r="X16" s="121">
        <v>114187</v>
      </c>
      <c r="Y16" s="121">
        <v>268602</v>
      </c>
      <c r="Z16" s="121">
        <v>8959</v>
      </c>
      <c r="AA16" s="121">
        <v>16405</v>
      </c>
      <c r="AB16" s="121">
        <v>35920</v>
      </c>
      <c r="AC16" s="121">
        <v>0</v>
      </c>
      <c r="AD16" s="121">
        <v>12844</v>
      </c>
      <c r="AE16" s="121">
        <f>+SUM(D16,L16,AD16)</f>
        <v>941821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157244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182402</v>
      </c>
      <c r="BI16" s="121">
        <f>SUM(E16,AG16)</f>
        <v>182402</v>
      </c>
      <c r="BJ16" s="121">
        <f>SUM(F16,AH16)</f>
        <v>0</v>
      </c>
      <c r="BK16" s="121">
        <f>SUM(G16,AI16)</f>
        <v>182402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746575</v>
      </c>
      <c r="BQ16" s="121">
        <f>SUM(M16,AO16)</f>
        <v>109172</v>
      </c>
      <c r="BR16" s="121">
        <f>SUM(N16,AP16)</f>
        <v>67975</v>
      </c>
      <c r="BS16" s="121">
        <f>SUM(O16,AQ16)</f>
        <v>37973</v>
      </c>
      <c r="BT16" s="121">
        <f>SUM(P16,AR16)</f>
        <v>3224</v>
      </c>
      <c r="BU16" s="121">
        <f>SUM(Q16,AS16)</f>
        <v>0</v>
      </c>
      <c r="BV16" s="121">
        <f>SUM(R16,AT16)</f>
        <v>229250</v>
      </c>
      <c r="BW16" s="121">
        <f>SUM(S16,AU16)</f>
        <v>8386</v>
      </c>
      <c r="BX16" s="121">
        <f>SUM(T16,AV16)</f>
        <v>216309</v>
      </c>
      <c r="BY16" s="121">
        <f>SUM(U16,AW16)</f>
        <v>4555</v>
      </c>
      <c r="BZ16" s="121">
        <f>SUM(V16,AX16)</f>
        <v>0</v>
      </c>
      <c r="CA16" s="121">
        <f>SUM(W16,AY16)</f>
        <v>408153</v>
      </c>
      <c r="CB16" s="121">
        <f>SUM(X16,AZ16)</f>
        <v>114187</v>
      </c>
      <c r="CC16" s="121">
        <f>SUM(Y16,BA16)</f>
        <v>268602</v>
      </c>
      <c r="CD16" s="121">
        <f>SUM(Z16,BB16)</f>
        <v>8959</v>
      </c>
      <c r="CE16" s="121">
        <f>SUM(AA16,BC16)</f>
        <v>16405</v>
      </c>
      <c r="CF16" s="121">
        <f>SUM(AB16,BD16)</f>
        <v>193164</v>
      </c>
      <c r="CG16" s="121">
        <f>SUM(AC16,BE16)</f>
        <v>0</v>
      </c>
      <c r="CH16" s="121">
        <f>SUM(AD16,BF16)</f>
        <v>12844</v>
      </c>
      <c r="CI16" s="121">
        <f>SUM(AE16,BG16)</f>
        <v>941821</v>
      </c>
    </row>
    <row r="17" spans="1:87" s="136" customFormat="1" ht="13.5" customHeight="1" x14ac:dyDescent="0.15">
      <c r="A17" s="119" t="s">
        <v>12</v>
      </c>
      <c r="B17" s="120" t="s">
        <v>355</v>
      </c>
      <c r="C17" s="119" t="s">
        <v>356</v>
      </c>
      <c r="D17" s="121">
        <f>+SUM(E17,J17)</f>
        <v>1343640</v>
      </c>
      <c r="E17" s="121">
        <f>+SUM(F17:I17)</f>
        <v>1343640</v>
      </c>
      <c r="F17" s="121">
        <v>0</v>
      </c>
      <c r="G17" s="121">
        <v>1343640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570213</v>
      </c>
      <c r="M17" s="121">
        <f>+SUM(N17:Q17)</f>
        <v>49377</v>
      </c>
      <c r="N17" s="121">
        <v>24688</v>
      </c>
      <c r="O17" s="121">
        <v>0</v>
      </c>
      <c r="P17" s="121">
        <v>24689</v>
      </c>
      <c r="Q17" s="121">
        <v>0</v>
      </c>
      <c r="R17" s="121">
        <f>+SUM(S17:U17)</f>
        <v>155275</v>
      </c>
      <c r="S17" s="121">
        <v>4158</v>
      </c>
      <c r="T17" s="121">
        <v>116304</v>
      </c>
      <c r="U17" s="121">
        <v>34813</v>
      </c>
      <c r="V17" s="121">
        <v>0</v>
      </c>
      <c r="W17" s="121">
        <f>+SUM(X17:AA17)</f>
        <v>365561</v>
      </c>
      <c r="X17" s="121">
        <v>113439</v>
      </c>
      <c r="Y17" s="121">
        <v>221668</v>
      </c>
      <c r="Z17" s="121">
        <v>30454</v>
      </c>
      <c r="AA17" s="121">
        <v>0</v>
      </c>
      <c r="AB17" s="121">
        <v>0</v>
      </c>
      <c r="AC17" s="121">
        <v>0</v>
      </c>
      <c r="AD17" s="121">
        <v>0</v>
      </c>
      <c r="AE17" s="121">
        <f>+SUM(D17,L17,AD17)</f>
        <v>1913853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123892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1343640</v>
      </c>
      <c r="BI17" s="121">
        <f>SUM(E17,AG17)</f>
        <v>1343640</v>
      </c>
      <c r="BJ17" s="121">
        <f>SUM(F17,AH17)</f>
        <v>0</v>
      </c>
      <c r="BK17" s="121">
        <f>SUM(G17,AI17)</f>
        <v>1343640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570213</v>
      </c>
      <c r="BQ17" s="121">
        <f>SUM(M17,AO17)</f>
        <v>49377</v>
      </c>
      <c r="BR17" s="121">
        <f>SUM(N17,AP17)</f>
        <v>24688</v>
      </c>
      <c r="BS17" s="121">
        <f>SUM(O17,AQ17)</f>
        <v>0</v>
      </c>
      <c r="BT17" s="121">
        <f>SUM(P17,AR17)</f>
        <v>24689</v>
      </c>
      <c r="BU17" s="121">
        <f>SUM(Q17,AS17)</f>
        <v>0</v>
      </c>
      <c r="BV17" s="121">
        <f>SUM(R17,AT17)</f>
        <v>155275</v>
      </c>
      <c r="BW17" s="121">
        <f>SUM(S17,AU17)</f>
        <v>4158</v>
      </c>
      <c r="BX17" s="121">
        <f>SUM(T17,AV17)</f>
        <v>116304</v>
      </c>
      <c r="BY17" s="121">
        <f>SUM(U17,AW17)</f>
        <v>34813</v>
      </c>
      <c r="BZ17" s="121">
        <f>SUM(V17,AX17)</f>
        <v>0</v>
      </c>
      <c r="CA17" s="121">
        <f>SUM(W17,AY17)</f>
        <v>365561</v>
      </c>
      <c r="CB17" s="121">
        <f>SUM(X17,AZ17)</f>
        <v>113439</v>
      </c>
      <c r="CC17" s="121">
        <f>SUM(Y17,BA17)</f>
        <v>221668</v>
      </c>
      <c r="CD17" s="121">
        <f>SUM(Z17,BB17)</f>
        <v>30454</v>
      </c>
      <c r="CE17" s="121">
        <f>SUM(AA17,BC17)</f>
        <v>0</v>
      </c>
      <c r="CF17" s="121">
        <f>SUM(AB17,BD17)</f>
        <v>123892</v>
      </c>
      <c r="CG17" s="121">
        <f>SUM(AC17,BE17)</f>
        <v>0</v>
      </c>
      <c r="CH17" s="121">
        <f>SUM(AD17,BF17)</f>
        <v>0</v>
      </c>
      <c r="CI17" s="121">
        <f>SUM(AE17,BG17)</f>
        <v>1913853</v>
      </c>
    </row>
    <row r="18" spans="1:87" s="136" customFormat="1" ht="13.5" customHeight="1" x14ac:dyDescent="0.15">
      <c r="A18" s="119" t="s">
        <v>12</v>
      </c>
      <c r="B18" s="120" t="s">
        <v>359</v>
      </c>
      <c r="C18" s="119" t="s">
        <v>360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570458</v>
      </c>
      <c r="M18" s="121">
        <f>+SUM(N18:Q18)</f>
        <v>72794</v>
      </c>
      <c r="N18" s="121">
        <v>49784</v>
      </c>
      <c r="O18" s="121">
        <v>0</v>
      </c>
      <c r="P18" s="121">
        <v>23010</v>
      </c>
      <c r="Q18" s="121">
        <v>0</v>
      </c>
      <c r="R18" s="121">
        <f>+SUM(S18:U18)</f>
        <v>115861</v>
      </c>
      <c r="S18" s="121">
        <v>0</v>
      </c>
      <c r="T18" s="121">
        <v>115631</v>
      </c>
      <c r="U18" s="121">
        <v>230</v>
      </c>
      <c r="V18" s="121">
        <v>0</v>
      </c>
      <c r="W18" s="121">
        <f>+SUM(X18:AA18)</f>
        <v>379273</v>
      </c>
      <c r="X18" s="121">
        <v>162981</v>
      </c>
      <c r="Y18" s="121">
        <v>130659</v>
      </c>
      <c r="Z18" s="121">
        <v>50989</v>
      </c>
      <c r="AA18" s="121">
        <v>34644</v>
      </c>
      <c r="AB18" s="121">
        <v>0</v>
      </c>
      <c r="AC18" s="121">
        <v>2530</v>
      </c>
      <c r="AD18" s="121">
        <v>11974</v>
      </c>
      <c r="AE18" s="121">
        <f>+SUM(D18,L18,AD18)</f>
        <v>582432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143554</v>
      </c>
      <c r="AO18" s="121">
        <f>+SUM(AP18:AS18)</f>
        <v>56817</v>
      </c>
      <c r="AP18" s="121">
        <v>29715</v>
      </c>
      <c r="AQ18" s="121">
        <v>0</v>
      </c>
      <c r="AR18" s="121">
        <v>27102</v>
      </c>
      <c r="AS18" s="121">
        <v>0</v>
      </c>
      <c r="AT18" s="121">
        <f>+SUM(AU18:AW18)</f>
        <v>70087</v>
      </c>
      <c r="AU18" s="121">
        <v>0</v>
      </c>
      <c r="AV18" s="121">
        <v>70087</v>
      </c>
      <c r="AW18" s="121">
        <v>0</v>
      </c>
      <c r="AX18" s="121">
        <v>0</v>
      </c>
      <c r="AY18" s="121">
        <f>+SUM(AZ18:BC18)</f>
        <v>14340</v>
      </c>
      <c r="AZ18" s="121">
        <v>0</v>
      </c>
      <c r="BA18" s="121">
        <v>14340</v>
      </c>
      <c r="BB18" s="121">
        <v>0</v>
      </c>
      <c r="BC18" s="121">
        <v>0</v>
      </c>
      <c r="BD18" s="121">
        <v>0</v>
      </c>
      <c r="BE18" s="121">
        <v>2310</v>
      </c>
      <c r="BF18" s="121">
        <v>1747</v>
      </c>
      <c r="BG18" s="121">
        <f>+SUM(BF18,AN18,AF18)</f>
        <v>145301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714012</v>
      </c>
      <c r="BQ18" s="121">
        <f>SUM(M18,AO18)</f>
        <v>129611</v>
      </c>
      <c r="BR18" s="121">
        <f>SUM(N18,AP18)</f>
        <v>79499</v>
      </c>
      <c r="BS18" s="121">
        <f>SUM(O18,AQ18)</f>
        <v>0</v>
      </c>
      <c r="BT18" s="121">
        <f>SUM(P18,AR18)</f>
        <v>50112</v>
      </c>
      <c r="BU18" s="121">
        <f>SUM(Q18,AS18)</f>
        <v>0</v>
      </c>
      <c r="BV18" s="121">
        <f>SUM(R18,AT18)</f>
        <v>185948</v>
      </c>
      <c r="BW18" s="121">
        <f>SUM(S18,AU18)</f>
        <v>0</v>
      </c>
      <c r="BX18" s="121">
        <f>SUM(T18,AV18)</f>
        <v>185718</v>
      </c>
      <c r="BY18" s="121">
        <f>SUM(U18,AW18)</f>
        <v>230</v>
      </c>
      <c r="BZ18" s="121">
        <f>SUM(V18,AX18)</f>
        <v>0</v>
      </c>
      <c r="CA18" s="121">
        <f>SUM(W18,AY18)</f>
        <v>393613</v>
      </c>
      <c r="CB18" s="121">
        <f>SUM(X18,AZ18)</f>
        <v>162981</v>
      </c>
      <c r="CC18" s="121">
        <f>SUM(Y18,BA18)</f>
        <v>144999</v>
      </c>
      <c r="CD18" s="121">
        <f>SUM(Z18,BB18)</f>
        <v>50989</v>
      </c>
      <c r="CE18" s="121">
        <f>SUM(AA18,BC18)</f>
        <v>34644</v>
      </c>
      <c r="CF18" s="121">
        <f>SUM(AB18,BD18)</f>
        <v>0</v>
      </c>
      <c r="CG18" s="121">
        <f>SUM(AC18,BE18)</f>
        <v>4840</v>
      </c>
      <c r="CH18" s="121">
        <f>SUM(AD18,BF18)</f>
        <v>13721</v>
      </c>
      <c r="CI18" s="121">
        <f>SUM(AE18,BG18)</f>
        <v>727733</v>
      </c>
    </row>
    <row r="19" spans="1:87" s="136" customFormat="1" ht="13.5" customHeight="1" x14ac:dyDescent="0.15">
      <c r="A19" s="119" t="s">
        <v>12</v>
      </c>
      <c r="B19" s="120" t="s">
        <v>361</v>
      </c>
      <c r="C19" s="119" t="s">
        <v>362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160892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160892</v>
      </c>
      <c r="X19" s="121">
        <v>158857</v>
      </c>
      <c r="Y19" s="121">
        <v>0</v>
      </c>
      <c r="Z19" s="121">
        <v>0</v>
      </c>
      <c r="AA19" s="121">
        <v>2035</v>
      </c>
      <c r="AB19" s="121">
        <v>0</v>
      </c>
      <c r="AC19" s="121">
        <v>0</v>
      </c>
      <c r="AD19" s="121">
        <v>91193</v>
      </c>
      <c r="AE19" s="121">
        <f>+SUM(D19,L19,AD19)</f>
        <v>252085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278326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278326</v>
      </c>
      <c r="AZ19" s="121">
        <v>53676</v>
      </c>
      <c r="BA19" s="121">
        <v>224650</v>
      </c>
      <c r="BB19" s="121">
        <v>0</v>
      </c>
      <c r="BC19" s="121">
        <v>0</v>
      </c>
      <c r="BD19" s="121">
        <v>0</v>
      </c>
      <c r="BE19" s="121">
        <v>0</v>
      </c>
      <c r="BF19" s="121">
        <v>17031</v>
      </c>
      <c r="BG19" s="121">
        <f>+SUM(BF19,AN19,AF19)</f>
        <v>295357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439218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439218</v>
      </c>
      <c r="CB19" s="121">
        <f>SUM(X19,AZ19)</f>
        <v>212533</v>
      </c>
      <c r="CC19" s="121">
        <f>SUM(Y19,BA19)</f>
        <v>224650</v>
      </c>
      <c r="CD19" s="121">
        <f>SUM(Z19,BB19)</f>
        <v>0</v>
      </c>
      <c r="CE19" s="121">
        <f>SUM(AA19,BC19)</f>
        <v>2035</v>
      </c>
      <c r="CF19" s="121">
        <f>SUM(AB19,BD19)</f>
        <v>0</v>
      </c>
      <c r="CG19" s="121">
        <f>SUM(AC19,BE19)</f>
        <v>0</v>
      </c>
      <c r="CH19" s="121">
        <f>SUM(AD19,BF19)</f>
        <v>108224</v>
      </c>
      <c r="CI19" s="121">
        <f>SUM(AE19,BG19)</f>
        <v>547442</v>
      </c>
    </row>
    <row r="20" spans="1:87" s="136" customFormat="1" ht="13.5" customHeight="1" x14ac:dyDescent="0.15">
      <c r="A20" s="119" t="s">
        <v>12</v>
      </c>
      <c r="B20" s="120" t="s">
        <v>363</v>
      </c>
      <c r="C20" s="119" t="s">
        <v>364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22058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22058</v>
      </c>
      <c r="X20" s="121">
        <v>22058</v>
      </c>
      <c r="Y20" s="121">
        <v>0</v>
      </c>
      <c r="Z20" s="121">
        <v>0</v>
      </c>
      <c r="AA20" s="121">
        <v>0</v>
      </c>
      <c r="AB20" s="121">
        <v>66124</v>
      </c>
      <c r="AC20" s="121">
        <v>0</v>
      </c>
      <c r="AD20" s="121">
        <v>0</v>
      </c>
      <c r="AE20" s="121">
        <f>+SUM(D20,L20,AD20)</f>
        <v>22058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17936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22058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0</v>
      </c>
      <c r="BW20" s="121">
        <f>SUM(S20,AU20)</f>
        <v>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22058</v>
      </c>
      <c r="CB20" s="121">
        <f>SUM(X20,AZ20)</f>
        <v>22058</v>
      </c>
      <c r="CC20" s="121">
        <f>SUM(Y20,BA20)</f>
        <v>0</v>
      </c>
      <c r="CD20" s="121">
        <f>SUM(Z20,BB20)</f>
        <v>0</v>
      </c>
      <c r="CE20" s="121">
        <f>SUM(AA20,BC20)</f>
        <v>0</v>
      </c>
      <c r="CF20" s="121">
        <f>SUM(AB20,BD20)</f>
        <v>84060</v>
      </c>
      <c r="CG20" s="121">
        <f>SUM(AC20,BE20)</f>
        <v>0</v>
      </c>
      <c r="CH20" s="121">
        <f>SUM(AD20,BF20)</f>
        <v>0</v>
      </c>
      <c r="CI20" s="121">
        <f>SUM(AE20,BG20)</f>
        <v>22058</v>
      </c>
    </row>
    <row r="21" spans="1:87" s="136" customFormat="1" ht="13.5" customHeight="1" x14ac:dyDescent="0.15">
      <c r="A21" s="119" t="s">
        <v>12</v>
      </c>
      <c r="B21" s="120" t="s">
        <v>365</v>
      </c>
      <c r="C21" s="119" t="s">
        <v>366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42548</v>
      </c>
      <c r="M21" s="121">
        <f>+SUM(N21:Q21)</f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42548</v>
      </c>
      <c r="X21" s="121">
        <v>42548</v>
      </c>
      <c r="Y21" s="121">
        <v>0</v>
      </c>
      <c r="Z21" s="121">
        <v>0</v>
      </c>
      <c r="AA21" s="121">
        <v>0</v>
      </c>
      <c r="AB21" s="121">
        <v>93586</v>
      </c>
      <c r="AC21" s="121">
        <v>0</v>
      </c>
      <c r="AD21" s="121">
        <v>0</v>
      </c>
      <c r="AE21" s="121">
        <f>+SUM(D21,L21,AD21)</f>
        <v>42548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27056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42548</v>
      </c>
      <c r="BQ21" s="121">
        <f>SUM(M21,AO21)</f>
        <v>0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42548</v>
      </c>
      <c r="CB21" s="121">
        <f>SUM(X21,AZ21)</f>
        <v>42548</v>
      </c>
      <c r="CC21" s="121">
        <f>SUM(Y21,BA21)</f>
        <v>0</v>
      </c>
      <c r="CD21" s="121">
        <f>SUM(Z21,BB21)</f>
        <v>0</v>
      </c>
      <c r="CE21" s="121">
        <f>SUM(AA21,BC21)</f>
        <v>0</v>
      </c>
      <c r="CF21" s="121">
        <f>SUM(AB21,BD21)</f>
        <v>120642</v>
      </c>
      <c r="CG21" s="121">
        <f>SUM(AC21,BE21)</f>
        <v>0</v>
      </c>
      <c r="CH21" s="121">
        <f>SUM(AD21,BF21)</f>
        <v>0</v>
      </c>
      <c r="CI21" s="121">
        <f>SUM(AE21,BG21)</f>
        <v>42548</v>
      </c>
    </row>
    <row r="22" spans="1:87" s="136" customFormat="1" ht="13.5" customHeight="1" x14ac:dyDescent="0.15">
      <c r="A22" s="119" t="s">
        <v>12</v>
      </c>
      <c r="B22" s="120" t="s">
        <v>367</v>
      </c>
      <c r="C22" s="119" t="s">
        <v>368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36931</v>
      </c>
      <c r="M22" s="121">
        <f>+SUM(N22:Q22)</f>
        <v>708</v>
      </c>
      <c r="N22" s="121">
        <v>0</v>
      </c>
      <c r="O22" s="121">
        <v>0</v>
      </c>
      <c r="P22" s="121">
        <v>708</v>
      </c>
      <c r="Q22" s="121">
        <v>0</v>
      </c>
      <c r="R22" s="121">
        <f>+SUM(S22:U22)</f>
        <v>21078</v>
      </c>
      <c r="S22" s="121">
        <v>0</v>
      </c>
      <c r="T22" s="121">
        <v>21078</v>
      </c>
      <c r="U22" s="121">
        <v>0</v>
      </c>
      <c r="V22" s="121">
        <v>0</v>
      </c>
      <c r="W22" s="121">
        <f>+SUM(X22:AA22)</f>
        <v>15145</v>
      </c>
      <c r="X22" s="121">
        <v>5865</v>
      </c>
      <c r="Y22" s="121">
        <v>8685</v>
      </c>
      <c r="Z22" s="121">
        <v>595</v>
      </c>
      <c r="AA22" s="121">
        <v>0</v>
      </c>
      <c r="AB22" s="121">
        <v>0</v>
      </c>
      <c r="AC22" s="121">
        <v>0</v>
      </c>
      <c r="AD22" s="121">
        <v>0</v>
      </c>
      <c r="AE22" s="121">
        <f>+SUM(D22,L22,AD22)</f>
        <v>36931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0</v>
      </c>
      <c r="BE22" s="121">
        <v>0</v>
      </c>
      <c r="BF22" s="121">
        <v>12712</v>
      </c>
      <c r="BG22" s="121">
        <f>+SUM(BF22,AN22,AF22)</f>
        <v>12712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36931</v>
      </c>
      <c r="BQ22" s="121">
        <f>SUM(M22,AO22)</f>
        <v>708</v>
      </c>
      <c r="BR22" s="121">
        <f>SUM(N22,AP22)</f>
        <v>0</v>
      </c>
      <c r="BS22" s="121">
        <f>SUM(O22,AQ22)</f>
        <v>0</v>
      </c>
      <c r="BT22" s="121">
        <f>SUM(P22,AR22)</f>
        <v>708</v>
      </c>
      <c r="BU22" s="121">
        <f>SUM(Q22,AS22)</f>
        <v>0</v>
      </c>
      <c r="BV22" s="121">
        <f>SUM(R22,AT22)</f>
        <v>21078</v>
      </c>
      <c r="BW22" s="121">
        <f>SUM(S22,AU22)</f>
        <v>0</v>
      </c>
      <c r="BX22" s="121">
        <f>SUM(T22,AV22)</f>
        <v>21078</v>
      </c>
      <c r="BY22" s="121">
        <f>SUM(U22,AW22)</f>
        <v>0</v>
      </c>
      <c r="BZ22" s="121">
        <f>SUM(V22,AX22)</f>
        <v>0</v>
      </c>
      <c r="CA22" s="121">
        <f>SUM(W22,AY22)</f>
        <v>15145</v>
      </c>
      <c r="CB22" s="121">
        <f>SUM(X22,AZ22)</f>
        <v>5865</v>
      </c>
      <c r="CC22" s="121">
        <f>SUM(Y22,BA22)</f>
        <v>8685</v>
      </c>
      <c r="CD22" s="121">
        <f>SUM(Z22,BB22)</f>
        <v>595</v>
      </c>
      <c r="CE22" s="121">
        <f>SUM(AA22,BC22)</f>
        <v>0</v>
      </c>
      <c r="CF22" s="121">
        <f>SUM(AB22,BD22)</f>
        <v>0</v>
      </c>
      <c r="CG22" s="121">
        <f>SUM(AC22,BE22)</f>
        <v>0</v>
      </c>
      <c r="CH22" s="121">
        <f>SUM(AD22,BF22)</f>
        <v>12712</v>
      </c>
      <c r="CI22" s="121">
        <f>SUM(AE22,BG22)</f>
        <v>49643</v>
      </c>
    </row>
    <row r="23" spans="1:87" s="136" customFormat="1" ht="13.5" customHeight="1" x14ac:dyDescent="0.15">
      <c r="A23" s="119" t="s">
        <v>12</v>
      </c>
      <c r="B23" s="120" t="s">
        <v>369</v>
      </c>
      <c r="C23" s="119" t="s">
        <v>370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64711</v>
      </c>
      <c r="M23" s="121">
        <f>+SUM(N23:Q23)</f>
        <v>12901</v>
      </c>
      <c r="N23" s="121">
        <v>0</v>
      </c>
      <c r="O23" s="121">
        <v>12901</v>
      </c>
      <c r="P23" s="121">
        <v>0</v>
      </c>
      <c r="Q23" s="121">
        <v>0</v>
      </c>
      <c r="R23" s="121">
        <f>+SUM(S23:U23)</f>
        <v>40500</v>
      </c>
      <c r="S23" s="121">
        <v>4455</v>
      </c>
      <c r="T23" s="121">
        <v>36045</v>
      </c>
      <c r="U23" s="121">
        <v>0</v>
      </c>
      <c r="V23" s="121">
        <v>0</v>
      </c>
      <c r="W23" s="121">
        <f>+SUM(X23:AA23)</f>
        <v>11310</v>
      </c>
      <c r="X23" s="121">
        <v>0</v>
      </c>
      <c r="Y23" s="121">
        <v>7121</v>
      </c>
      <c r="Z23" s="121">
        <v>4189</v>
      </c>
      <c r="AA23" s="121">
        <v>0</v>
      </c>
      <c r="AB23" s="121">
        <v>0</v>
      </c>
      <c r="AC23" s="121">
        <v>0</v>
      </c>
      <c r="AD23" s="121">
        <v>0</v>
      </c>
      <c r="AE23" s="121">
        <f>+SUM(D23,L23,AD23)</f>
        <v>64711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27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27</v>
      </c>
      <c r="AU23" s="121">
        <v>0</v>
      </c>
      <c r="AV23" s="121">
        <v>27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12670</v>
      </c>
      <c r="BE23" s="121">
        <v>0</v>
      </c>
      <c r="BF23" s="121">
        <v>0</v>
      </c>
      <c r="BG23" s="121">
        <f>+SUM(BF23,AN23,AF23)</f>
        <v>27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64738</v>
      </c>
      <c r="BQ23" s="121">
        <f>SUM(M23,AO23)</f>
        <v>12901</v>
      </c>
      <c r="BR23" s="121">
        <f>SUM(N23,AP23)</f>
        <v>0</v>
      </c>
      <c r="BS23" s="121">
        <f>SUM(O23,AQ23)</f>
        <v>12901</v>
      </c>
      <c r="BT23" s="121">
        <f>SUM(P23,AR23)</f>
        <v>0</v>
      </c>
      <c r="BU23" s="121">
        <f>SUM(Q23,AS23)</f>
        <v>0</v>
      </c>
      <c r="BV23" s="121">
        <f>SUM(R23,AT23)</f>
        <v>40527</v>
      </c>
      <c r="BW23" s="121">
        <f>SUM(S23,AU23)</f>
        <v>4455</v>
      </c>
      <c r="BX23" s="121">
        <f>SUM(T23,AV23)</f>
        <v>36072</v>
      </c>
      <c r="BY23" s="121">
        <f>SUM(U23,AW23)</f>
        <v>0</v>
      </c>
      <c r="BZ23" s="121">
        <f>SUM(V23,AX23)</f>
        <v>0</v>
      </c>
      <c r="CA23" s="121">
        <f>SUM(W23,AY23)</f>
        <v>11310</v>
      </c>
      <c r="CB23" s="121">
        <f>SUM(X23,AZ23)</f>
        <v>0</v>
      </c>
      <c r="CC23" s="121">
        <f>SUM(Y23,BA23)</f>
        <v>7121</v>
      </c>
      <c r="CD23" s="121">
        <f>SUM(Z23,BB23)</f>
        <v>4189</v>
      </c>
      <c r="CE23" s="121">
        <f>SUM(AA23,BC23)</f>
        <v>0</v>
      </c>
      <c r="CF23" s="121">
        <f>SUM(AB23,BD23)</f>
        <v>12670</v>
      </c>
      <c r="CG23" s="121">
        <f>SUM(AC23,BE23)</f>
        <v>0</v>
      </c>
      <c r="CH23" s="121">
        <f>SUM(AD23,BF23)</f>
        <v>0</v>
      </c>
      <c r="CI23" s="121">
        <f>SUM(AE23,BG23)</f>
        <v>64738</v>
      </c>
    </row>
    <row r="24" spans="1:87" s="136" customFormat="1" ht="13.5" customHeight="1" x14ac:dyDescent="0.15">
      <c r="A24" s="119" t="s">
        <v>12</v>
      </c>
      <c r="B24" s="120" t="s">
        <v>371</v>
      </c>
      <c r="C24" s="119" t="s">
        <v>372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21605</v>
      </c>
      <c r="L24" s="121">
        <f>+SUM(M24,R24,V24,W24,AC24)</f>
        <v>0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0</v>
      </c>
      <c r="X24" s="121">
        <v>0</v>
      </c>
      <c r="Y24" s="121">
        <v>0</v>
      </c>
      <c r="Z24" s="121">
        <v>0</v>
      </c>
      <c r="AA24" s="121">
        <v>0</v>
      </c>
      <c r="AB24" s="121">
        <v>85398</v>
      </c>
      <c r="AC24" s="121">
        <v>0</v>
      </c>
      <c r="AD24" s="121">
        <v>0</v>
      </c>
      <c r="AE24" s="121">
        <f>+SUM(D24,L24,AD24)</f>
        <v>0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1782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57763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23387</v>
      </c>
      <c r="BP24" s="121">
        <f>SUM(L24,AN24)</f>
        <v>0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0</v>
      </c>
      <c r="CB24" s="121">
        <f>SUM(X24,AZ24)</f>
        <v>0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143161</v>
      </c>
      <c r="CG24" s="121">
        <f>SUM(AC24,BE24)</f>
        <v>0</v>
      </c>
      <c r="CH24" s="121">
        <f>SUM(AD24,BF24)</f>
        <v>0</v>
      </c>
      <c r="CI24" s="121">
        <f>SUM(AE24,BG24)</f>
        <v>0</v>
      </c>
    </row>
    <row r="25" spans="1:87" s="136" customFormat="1" ht="13.5" customHeight="1" x14ac:dyDescent="0.15">
      <c r="A25" s="119" t="s">
        <v>12</v>
      </c>
      <c r="B25" s="120" t="s">
        <v>375</v>
      </c>
      <c r="C25" s="119" t="s">
        <v>376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8398</v>
      </c>
      <c r="L25" s="121">
        <f>+SUM(M25,R25,V25,W25,AC25)</f>
        <v>0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0</v>
      </c>
      <c r="X25" s="121">
        <v>0</v>
      </c>
      <c r="Y25" s="121">
        <v>0</v>
      </c>
      <c r="Z25" s="121">
        <v>0</v>
      </c>
      <c r="AA25" s="121">
        <v>0</v>
      </c>
      <c r="AB25" s="121">
        <v>33194</v>
      </c>
      <c r="AC25" s="121">
        <v>0</v>
      </c>
      <c r="AD25" s="121">
        <v>0</v>
      </c>
      <c r="AE25" s="121">
        <f>+SUM(D25,L25,AD25)</f>
        <v>0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693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22452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9091</v>
      </c>
      <c r="BP25" s="121">
        <f>SUM(L25,AN25)</f>
        <v>0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0</v>
      </c>
      <c r="CB25" s="121">
        <f>SUM(X25,AZ25)</f>
        <v>0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55646</v>
      </c>
      <c r="CG25" s="121">
        <f>SUM(AC25,BE25)</f>
        <v>0</v>
      </c>
      <c r="CH25" s="121">
        <f>SUM(AD25,BF25)</f>
        <v>0</v>
      </c>
      <c r="CI25" s="121">
        <f>SUM(AE25,BG25)</f>
        <v>0</v>
      </c>
    </row>
    <row r="26" spans="1:87" s="136" customFormat="1" ht="13.5" customHeight="1" x14ac:dyDescent="0.15">
      <c r="A26" s="119" t="s">
        <v>12</v>
      </c>
      <c r="B26" s="120" t="s">
        <v>378</v>
      </c>
      <c r="C26" s="119" t="s">
        <v>379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140212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140212</v>
      </c>
      <c r="X26" s="121">
        <v>25606</v>
      </c>
      <c r="Y26" s="121">
        <v>96687</v>
      </c>
      <c r="Z26" s="121">
        <v>17919</v>
      </c>
      <c r="AA26" s="121">
        <v>0</v>
      </c>
      <c r="AB26" s="121">
        <v>0</v>
      </c>
      <c r="AC26" s="121">
        <v>0</v>
      </c>
      <c r="AD26" s="121">
        <v>0</v>
      </c>
      <c r="AE26" s="121">
        <f>+SUM(D26,L26,AD26)</f>
        <v>140212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16938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140212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140212</v>
      </c>
      <c r="CB26" s="121">
        <f>SUM(X26,AZ26)</f>
        <v>25606</v>
      </c>
      <c r="CC26" s="121">
        <f>SUM(Y26,BA26)</f>
        <v>96687</v>
      </c>
      <c r="CD26" s="121">
        <f>SUM(Z26,BB26)</f>
        <v>17919</v>
      </c>
      <c r="CE26" s="121">
        <f>SUM(AA26,BC26)</f>
        <v>0</v>
      </c>
      <c r="CF26" s="121">
        <f>SUM(AB26,BD26)</f>
        <v>16938</v>
      </c>
      <c r="CG26" s="121">
        <f>SUM(AC26,BE26)</f>
        <v>0</v>
      </c>
      <c r="CH26" s="121">
        <f>SUM(AD26,BF26)</f>
        <v>0</v>
      </c>
      <c r="CI26" s="121">
        <f>SUM(AE26,BG26)</f>
        <v>140212</v>
      </c>
    </row>
    <row r="27" spans="1:87" s="136" customFormat="1" ht="13.5" customHeight="1" x14ac:dyDescent="0.15">
      <c r="A27" s="119" t="s">
        <v>12</v>
      </c>
      <c r="B27" s="120" t="s">
        <v>380</v>
      </c>
      <c r="C27" s="119" t="s">
        <v>381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993</v>
      </c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176453</v>
      </c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33588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993</v>
      </c>
      <c r="BP27" s="121">
        <f>SUM(L27,AN27)</f>
        <v>0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0</v>
      </c>
      <c r="CB27" s="121">
        <f>SUM(X27,AZ27)</f>
        <v>0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210041</v>
      </c>
      <c r="CG27" s="121">
        <f>SUM(AC27,BE27)</f>
        <v>0</v>
      </c>
      <c r="CH27" s="121">
        <f>SUM(AD27,BF27)</f>
        <v>0</v>
      </c>
      <c r="CI27" s="121">
        <f>SUM(AE27,BG27)</f>
        <v>0</v>
      </c>
    </row>
    <row r="28" spans="1:87" s="136" customFormat="1" ht="13.5" customHeight="1" x14ac:dyDescent="0.15">
      <c r="A28" s="119" t="s">
        <v>12</v>
      </c>
      <c r="B28" s="120" t="s">
        <v>386</v>
      </c>
      <c r="C28" s="119" t="s">
        <v>387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4771</v>
      </c>
      <c r="L28" s="121">
        <f>+SUM(M28,R28,V28,W28,AC28)</f>
        <v>0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0</v>
      </c>
      <c r="X28" s="121">
        <v>0</v>
      </c>
      <c r="Y28" s="121">
        <v>0</v>
      </c>
      <c r="Z28" s="121">
        <v>0</v>
      </c>
      <c r="AA28" s="121">
        <v>0</v>
      </c>
      <c r="AB28" s="121">
        <v>111260</v>
      </c>
      <c r="AC28" s="121">
        <v>0</v>
      </c>
      <c r="AD28" s="121">
        <v>0</v>
      </c>
      <c r="AE28" s="121">
        <f>+SUM(D28,L28,AD28)</f>
        <v>0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29680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4771</v>
      </c>
      <c r="BP28" s="121">
        <f>SUM(L28,AN28)</f>
        <v>0</v>
      </c>
      <c r="BQ28" s="121">
        <f>SUM(M28,AO28)</f>
        <v>0</v>
      </c>
      <c r="BR28" s="121">
        <f>SUM(N28,AP28)</f>
        <v>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0</v>
      </c>
      <c r="CB28" s="121">
        <f>SUM(X28,AZ28)</f>
        <v>0</v>
      </c>
      <c r="CC28" s="121">
        <f>SUM(Y28,BA28)</f>
        <v>0</v>
      </c>
      <c r="CD28" s="121">
        <f>SUM(Z28,BB28)</f>
        <v>0</v>
      </c>
      <c r="CE28" s="121">
        <f>SUM(AA28,BC28)</f>
        <v>0</v>
      </c>
      <c r="CF28" s="121">
        <f>SUM(AB28,BD28)</f>
        <v>140940</v>
      </c>
      <c r="CG28" s="121">
        <f>SUM(AC28,BE28)</f>
        <v>0</v>
      </c>
      <c r="CH28" s="121">
        <f>SUM(AD28,BF28)</f>
        <v>0</v>
      </c>
      <c r="CI28" s="121">
        <f>SUM(AE28,BG28)</f>
        <v>0</v>
      </c>
    </row>
    <row r="29" spans="1:87" s="136" customFormat="1" ht="13.5" customHeight="1" x14ac:dyDescent="0.15">
      <c r="A29" s="119" t="s">
        <v>12</v>
      </c>
      <c r="B29" s="120" t="s">
        <v>390</v>
      </c>
      <c r="C29" s="119" t="s">
        <v>391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8346</v>
      </c>
      <c r="L29" s="121">
        <f>+SUM(M29,R29,V29,W29,AC29)</f>
        <v>0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0</v>
      </c>
      <c r="X29" s="121">
        <v>0</v>
      </c>
      <c r="Y29" s="121">
        <v>0</v>
      </c>
      <c r="Z29" s="121">
        <v>0</v>
      </c>
      <c r="AA29" s="121">
        <v>0</v>
      </c>
      <c r="AB29" s="121">
        <v>173078</v>
      </c>
      <c r="AC29" s="121">
        <v>0</v>
      </c>
      <c r="AD29" s="121">
        <v>0</v>
      </c>
      <c r="AE29" s="121">
        <f>+SUM(D29,L29,AD29)</f>
        <v>0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43422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8346</v>
      </c>
      <c r="BP29" s="121">
        <f>SUM(L29,AN29)</f>
        <v>0</v>
      </c>
      <c r="BQ29" s="121">
        <f>SUM(M29,AO29)</f>
        <v>0</v>
      </c>
      <c r="BR29" s="121">
        <f>SUM(N29,AP29)</f>
        <v>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0</v>
      </c>
      <c r="CB29" s="121">
        <f>SUM(X29,AZ29)</f>
        <v>0</v>
      </c>
      <c r="CC29" s="121">
        <f>SUM(Y29,BA29)</f>
        <v>0</v>
      </c>
      <c r="CD29" s="121">
        <f>SUM(Z29,BB29)</f>
        <v>0</v>
      </c>
      <c r="CE29" s="121">
        <f>SUM(AA29,BC29)</f>
        <v>0</v>
      </c>
      <c r="CF29" s="121">
        <f>SUM(AB29,BD29)</f>
        <v>216500</v>
      </c>
      <c r="CG29" s="121">
        <f>SUM(AC29,BE29)</f>
        <v>0</v>
      </c>
      <c r="CH29" s="121">
        <f>SUM(AD29,BF29)</f>
        <v>0</v>
      </c>
      <c r="CI29" s="121">
        <f>SUM(AE29,BG29)</f>
        <v>0</v>
      </c>
    </row>
    <row r="30" spans="1:87" s="136" customFormat="1" ht="13.5" customHeight="1" x14ac:dyDescent="0.15">
      <c r="A30" s="119" t="s">
        <v>12</v>
      </c>
      <c r="B30" s="120" t="s">
        <v>392</v>
      </c>
      <c r="C30" s="119" t="s">
        <v>393</v>
      </c>
      <c r="D30" s="121">
        <f>+SUM(E30,J30)</f>
        <v>68652</v>
      </c>
      <c r="E30" s="121">
        <f>+SUM(F30:I30)</f>
        <v>68652</v>
      </c>
      <c r="F30" s="121">
        <v>0</v>
      </c>
      <c r="G30" s="121">
        <v>68652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160054</v>
      </c>
      <c r="M30" s="121">
        <f>+SUM(N30:Q30)</f>
        <v>54475</v>
      </c>
      <c r="N30" s="121">
        <v>45677</v>
      </c>
      <c r="O30" s="121">
        <v>0</v>
      </c>
      <c r="P30" s="121">
        <v>8798</v>
      </c>
      <c r="Q30" s="121">
        <v>0</v>
      </c>
      <c r="R30" s="121">
        <f>+SUM(S30:U30)</f>
        <v>44828</v>
      </c>
      <c r="S30" s="121">
        <v>0</v>
      </c>
      <c r="T30" s="121">
        <v>44828</v>
      </c>
      <c r="U30" s="121">
        <v>0</v>
      </c>
      <c r="V30" s="121">
        <v>0</v>
      </c>
      <c r="W30" s="121">
        <f>+SUM(X30:AA30)</f>
        <v>60751</v>
      </c>
      <c r="X30" s="121">
        <v>55564</v>
      </c>
      <c r="Y30" s="121">
        <v>5187</v>
      </c>
      <c r="Z30" s="121">
        <v>0</v>
      </c>
      <c r="AA30" s="121">
        <v>0</v>
      </c>
      <c r="AB30" s="121">
        <v>0</v>
      </c>
      <c r="AC30" s="121">
        <v>0</v>
      </c>
      <c r="AD30" s="121">
        <v>0</v>
      </c>
      <c r="AE30" s="121">
        <f>+SUM(D30,L30,AD30)</f>
        <v>228706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22298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68652</v>
      </c>
      <c r="BI30" s="121">
        <f>SUM(E30,AG30)</f>
        <v>68652</v>
      </c>
      <c r="BJ30" s="121">
        <f>SUM(F30,AH30)</f>
        <v>0</v>
      </c>
      <c r="BK30" s="121">
        <f>SUM(G30,AI30)</f>
        <v>68652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160054</v>
      </c>
      <c r="BQ30" s="121">
        <f>SUM(M30,AO30)</f>
        <v>54475</v>
      </c>
      <c r="BR30" s="121">
        <f>SUM(N30,AP30)</f>
        <v>45677</v>
      </c>
      <c r="BS30" s="121">
        <f>SUM(O30,AQ30)</f>
        <v>0</v>
      </c>
      <c r="BT30" s="121">
        <f>SUM(P30,AR30)</f>
        <v>8798</v>
      </c>
      <c r="BU30" s="121">
        <f>SUM(Q30,AS30)</f>
        <v>0</v>
      </c>
      <c r="BV30" s="121">
        <f>SUM(R30,AT30)</f>
        <v>44828</v>
      </c>
      <c r="BW30" s="121">
        <f>SUM(S30,AU30)</f>
        <v>0</v>
      </c>
      <c r="BX30" s="121">
        <f>SUM(T30,AV30)</f>
        <v>44828</v>
      </c>
      <c r="BY30" s="121">
        <f>SUM(U30,AW30)</f>
        <v>0</v>
      </c>
      <c r="BZ30" s="121">
        <f>SUM(V30,AX30)</f>
        <v>0</v>
      </c>
      <c r="CA30" s="121">
        <f>SUM(W30,AY30)</f>
        <v>60751</v>
      </c>
      <c r="CB30" s="121">
        <f>SUM(X30,AZ30)</f>
        <v>55564</v>
      </c>
      <c r="CC30" s="121">
        <f>SUM(Y30,BA30)</f>
        <v>5187</v>
      </c>
      <c r="CD30" s="121">
        <f>SUM(Z30,BB30)</f>
        <v>0</v>
      </c>
      <c r="CE30" s="121">
        <f>SUM(AA30,BC30)</f>
        <v>0</v>
      </c>
      <c r="CF30" s="121">
        <f>SUM(AB30,BD30)</f>
        <v>22298</v>
      </c>
      <c r="CG30" s="121">
        <f>SUM(AC30,BE30)</f>
        <v>0</v>
      </c>
      <c r="CH30" s="121">
        <f>SUM(AD30,BF30)</f>
        <v>0</v>
      </c>
      <c r="CI30" s="121">
        <f>SUM(AE30,BG30)</f>
        <v>228706</v>
      </c>
    </row>
    <row r="31" spans="1:87" s="136" customFormat="1" ht="13.5" customHeight="1" x14ac:dyDescent="0.15">
      <c r="A31" s="119" t="s">
        <v>12</v>
      </c>
      <c r="B31" s="120" t="s">
        <v>394</v>
      </c>
      <c r="C31" s="119" t="s">
        <v>395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0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0</v>
      </c>
      <c r="X31" s="121">
        <v>0</v>
      </c>
      <c r="Y31" s="121">
        <v>0</v>
      </c>
      <c r="Z31" s="121">
        <v>0</v>
      </c>
      <c r="AA31" s="121">
        <v>0</v>
      </c>
      <c r="AB31" s="121">
        <v>41530</v>
      </c>
      <c r="AC31" s="121">
        <v>0</v>
      </c>
      <c r="AD31" s="121">
        <v>0</v>
      </c>
      <c r="AE31" s="121">
        <f>+SUM(D31,L31,AD31)</f>
        <v>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13279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0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0</v>
      </c>
      <c r="CB31" s="121">
        <f>SUM(X31,AZ31)</f>
        <v>0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54809</v>
      </c>
      <c r="CG31" s="121">
        <f>SUM(AC31,BE31)</f>
        <v>0</v>
      </c>
      <c r="CH31" s="121">
        <f>SUM(AD31,BF31)</f>
        <v>0</v>
      </c>
      <c r="CI31" s="121">
        <f>SUM(AE31,BG31)</f>
        <v>0</v>
      </c>
    </row>
    <row r="32" spans="1:87" s="136" customFormat="1" ht="13.5" customHeight="1" x14ac:dyDescent="0.15">
      <c r="A32" s="119" t="s">
        <v>12</v>
      </c>
      <c r="B32" s="120" t="s">
        <v>396</v>
      </c>
      <c r="C32" s="119" t="s">
        <v>397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138432</v>
      </c>
      <c r="AC32" s="121">
        <v>0</v>
      </c>
      <c r="AD32" s="121">
        <v>0</v>
      </c>
      <c r="AE32" s="121">
        <f>+SUM(D32,L32,AD32)</f>
        <v>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45650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0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0</v>
      </c>
      <c r="CB32" s="121">
        <f>SUM(X32,AZ32)</f>
        <v>0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184082</v>
      </c>
      <c r="CG32" s="121">
        <f>SUM(AC32,BE32)</f>
        <v>0</v>
      </c>
      <c r="CH32" s="121">
        <f>SUM(AD32,BF32)</f>
        <v>0</v>
      </c>
      <c r="CI32" s="121">
        <f>SUM(AE32,BG32)</f>
        <v>0</v>
      </c>
    </row>
    <row r="33" spans="1:87" s="136" customFormat="1" ht="13.5" customHeight="1" x14ac:dyDescent="0.15">
      <c r="A33" s="119" t="s">
        <v>12</v>
      </c>
      <c r="B33" s="120" t="s">
        <v>398</v>
      </c>
      <c r="C33" s="119" t="s">
        <v>399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0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0</v>
      </c>
      <c r="X33" s="121">
        <v>0</v>
      </c>
      <c r="Y33" s="121">
        <v>0</v>
      </c>
      <c r="Z33" s="121">
        <v>0</v>
      </c>
      <c r="AA33" s="121">
        <v>0</v>
      </c>
      <c r="AB33" s="121">
        <v>109800</v>
      </c>
      <c r="AC33" s="121">
        <v>0</v>
      </c>
      <c r="AD33" s="121">
        <v>0</v>
      </c>
      <c r="AE33" s="121">
        <f>+SUM(D33,L33,AD33)</f>
        <v>0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0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0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0</v>
      </c>
      <c r="CB33" s="121">
        <f>SUM(X33,AZ33)</f>
        <v>0</v>
      </c>
      <c r="CC33" s="121">
        <f>SUM(Y33,BA33)</f>
        <v>0</v>
      </c>
      <c r="CD33" s="121">
        <f>SUM(Z33,BB33)</f>
        <v>0</v>
      </c>
      <c r="CE33" s="121">
        <f>SUM(AA33,BC33)</f>
        <v>0</v>
      </c>
      <c r="CF33" s="121">
        <f>SUM(AB33,BD33)</f>
        <v>109800</v>
      </c>
      <c r="CG33" s="121">
        <f>SUM(AC33,BE33)</f>
        <v>0</v>
      </c>
      <c r="CH33" s="121">
        <f>SUM(AD33,BF33)</f>
        <v>0</v>
      </c>
      <c r="CI33" s="121">
        <f>SUM(AE33,BG33)</f>
        <v>0</v>
      </c>
    </row>
    <row r="34" spans="1:87" s="136" customFormat="1" ht="13.5" customHeight="1" x14ac:dyDescent="0.15">
      <c r="A34" s="119" t="s">
        <v>12</v>
      </c>
      <c r="B34" s="120" t="s">
        <v>400</v>
      </c>
      <c r="C34" s="119" t="s">
        <v>401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14387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14387</v>
      </c>
      <c r="X34" s="121">
        <v>14325</v>
      </c>
      <c r="Y34" s="121">
        <v>0</v>
      </c>
      <c r="Z34" s="121">
        <v>7</v>
      </c>
      <c r="AA34" s="121">
        <v>55</v>
      </c>
      <c r="AB34" s="121">
        <v>13192</v>
      </c>
      <c r="AC34" s="121">
        <v>0</v>
      </c>
      <c r="AD34" s="121">
        <v>0</v>
      </c>
      <c r="AE34" s="121">
        <f>+SUM(D34,L34,AD34)</f>
        <v>14387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6576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14387</v>
      </c>
      <c r="BQ34" s="121">
        <f>SUM(M34,AO34)</f>
        <v>0</v>
      </c>
      <c r="BR34" s="121">
        <f>SUM(N34,AP34)</f>
        <v>0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0</v>
      </c>
      <c r="BW34" s="121">
        <f>SUM(S34,AU34)</f>
        <v>0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14387</v>
      </c>
      <c r="CB34" s="121">
        <f>SUM(X34,AZ34)</f>
        <v>14325</v>
      </c>
      <c r="CC34" s="121">
        <f>SUM(Y34,BA34)</f>
        <v>0</v>
      </c>
      <c r="CD34" s="121">
        <f>SUM(Z34,BB34)</f>
        <v>7</v>
      </c>
      <c r="CE34" s="121">
        <f>SUM(AA34,BC34)</f>
        <v>55</v>
      </c>
      <c r="CF34" s="121">
        <f>SUM(AB34,BD34)</f>
        <v>19768</v>
      </c>
      <c r="CG34" s="121">
        <f>SUM(AC34,BE34)</f>
        <v>0</v>
      </c>
      <c r="CH34" s="121">
        <f>SUM(AD34,BF34)</f>
        <v>0</v>
      </c>
      <c r="CI34" s="121">
        <f>SUM(AE34,BG34)</f>
        <v>14387</v>
      </c>
    </row>
    <row r="35" spans="1:87" s="136" customFormat="1" ht="13.5" customHeight="1" x14ac:dyDescent="0.15">
      <c r="A35" s="119" t="s">
        <v>12</v>
      </c>
      <c r="B35" s="120" t="s">
        <v>402</v>
      </c>
      <c r="C35" s="119" t="s">
        <v>403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12519</v>
      </c>
      <c r="M35" s="121">
        <f>+SUM(N35:Q35)</f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12519</v>
      </c>
      <c r="X35" s="121">
        <v>7411</v>
      </c>
      <c r="Y35" s="121">
        <v>1394</v>
      </c>
      <c r="Z35" s="121">
        <v>3714</v>
      </c>
      <c r="AA35" s="121">
        <v>0</v>
      </c>
      <c r="AB35" s="121">
        <v>23839</v>
      </c>
      <c r="AC35" s="121">
        <v>0</v>
      </c>
      <c r="AD35" s="121">
        <v>0</v>
      </c>
      <c r="AE35" s="121">
        <f>+SUM(D35,L35,AD35)</f>
        <v>12519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11895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12519</v>
      </c>
      <c r="BQ35" s="121">
        <f>SUM(M35,AO35)</f>
        <v>0</v>
      </c>
      <c r="BR35" s="121">
        <f>SUM(N35,AP35)</f>
        <v>0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0</v>
      </c>
      <c r="BW35" s="121">
        <f>SUM(S35,AU35)</f>
        <v>0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12519</v>
      </c>
      <c r="CB35" s="121">
        <f>SUM(X35,AZ35)</f>
        <v>7411</v>
      </c>
      <c r="CC35" s="121">
        <f>SUM(Y35,BA35)</f>
        <v>1394</v>
      </c>
      <c r="CD35" s="121">
        <f>SUM(Z35,BB35)</f>
        <v>3714</v>
      </c>
      <c r="CE35" s="121">
        <f>SUM(AA35,BC35)</f>
        <v>0</v>
      </c>
      <c r="CF35" s="121">
        <f>SUM(AB35,BD35)</f>
        <v>35734</v>
      </c>
      <c r="CG35" s="121">
        <f>SUM(AC35,BE35)</f>
        <v>0</v>
      </c>
      <c r="CH35" s="121">
        <f>SUM(AD35,BF35)</f>
        <v>0</v>
      </c>
      <c r="CI35" s="121">
        <f>SUM(AE35,BG35)</f>
        <v>12519</v>
      </c>
    </row>
    <row r="36" spans="1:87" s="136" customFormat="1" ht="13.5" customHeight="1" x14ac:dyDescent="0.15">
      <c r="A36" s="119" t="s">
        <v>12</v>
      </c>
      <c r="B36" s="120" t="s">
        <v>404</v>
      </c>
      <c r="C36" s="119" t="s">
        <v>405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530525</v>
      </c>
      <c r="M36" s="121">
        <f>+SUM(N36:Q36)</f>
        <v>22075</v>
      </c>
      <c r="N36" s="121">
        <v>22075</v>
      </c>
      <c r="O36" s="121">
        <v>0</v>
      </c>
      <c r="P36" s="121">
        <v>0</v>
      </c>
      <c r="Q36" s="121">
        <v>0</v>
      </c>
      <c r="R36" s="121">
        <f>+SUM(S36:U36)</f>
        <v>54600</v>
      </c>
      <c r="S36" s="121">
        <v>15131</v>
      </c>
      <c r="T36" s="121">
        <v>39469</v>
      </c>
      <c r="U36" s="121">
        <v>0</v>
      </c>
      <c r="V36" s="121">
        <v>0</v>
      </c>
      <c r="W36" s="121">
        <f>+SUM(X36:AA36)</f>
        <v>453850</v>
      </c>
      <c r="X36" s="121">
        <v>89538</v>
      </c>
      <c r="Y36" s="121">
        <v>269384</v>
      </c>
      <c r="Z36" s="121">
        <v>0</v>
      </c>
      <c r="AA36" s="121">
        <v>94928</v>
      </c>
      <c r="AB36" s="121">
        <v>0</v>
      </c>
      <c r="AC36" s="121">
        <v>0</v>
      </c>
      <c r="AD36" s="121">
        <v>0</v>
      </c>
      <c r="AE36" s="121">
        <f>+SUM(D36,L36,AD36)</f>
        <v>530525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97106</v>
      </c>
      <c r="AO36" s="121">
        <f>+SUM(AP36:AS36)</f>
        <v>5635</v>
      </c>
      <c r="AP36" s="121">
        <v>5635</v>
      </c>
      <c r="AQ36" s="121">
        <v>0</v>
      </c>
      <c r="AR36" s="121">
        <v>0</v>
      </c>
      <c r="AS36" s="121">
        <v>0</v>
      </c>
      <c r="AT36" s="121">
        <f>+SUM(AU36:AW36)</f>
        <v>12254</v>
      </c>
      <c r="AU36" s="121">
        <v>0</v>
      </c>
      <c r="AV36" s="121">
        <v>12254</v>
      </c>
      <c r="AW36" s="121">
        <v>0</v>
      </c>
      <c r="AX36" s="121">
        <v>0</v>
      </c>
      <c r="AY36" s="121">
        <f>+SUM(AZ36:BC36)</f>
        <v>79217</v>
      </c>
      <c r="AZ36" s="121">
        <v>0</v>
      </c>
      <c r="BA36" s="121">
        <v>68110</v>
      </c>
      <c r="BB36" s="121">
        <v>0</v>
      </c>
      <c r="BC36" s="121">
        <v>11107</v>
      </c>
      <c r="BD36" s="121">
        <v>0</v>
      </c>
      <c r="BE36" s="121">
        <v>0</v>
      </c>
      <c r="BF36" s="121">
        <v>0</v>
      </c>
      <c r="BG36" s="121">
        <f>+SUM(BF36,AN36,AF36)</f>
        <v>97106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627631</v>
      </c>
      <c r="BQ36" s="121">
        <f>SUM(M36,AO36)</f>
        <v>27710</v>
      </c>
      <c r="BR36" s="121">
        <f>SUM(N36,AP36)</f>
        <v>27710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66854</v>
      </c>
      <c r="BW36" s="121">
        <f>SUM(S36,AU36)</f>
        <v>15131</v>
      </c>
      <c r="BX36" s="121">
        <f>SUM(T36,AV36)</f>
        <v>51723</v>
      </c>
      <c r="BY36" s="121">
        <f>SUM(U36,AW36)</f>
        <v>0</v>
      </c>
      <c r="BZ36" s="121">
        <f>SUM(V36,AX36)</f>
        <v>0</v>
      </c>
      <c r="CA36" s="121">
        <f>SUM(W36,AY36)</f>
        <v>533067</v>
      </c>
      <c r="CB36" s="121">
        <f>SUM(X36,AZ36)</f>
        <v>89538</v>
      </c>
      <c r="CC36" s="121">
        <f>SUM(Y36,BA36)</f>
        <v>337494</v>
      </c>
      <c r="CD36" s="121">
        <f>SUM(Z36,BB36)</f>
        <v>0</v>
      </c>
      <c r="CE36" s="121">
        <f>SUM(AA36,BC36)</f>
        <v>106035</v>
      </c>
      <c r="CF36" s="121">
        <f>SUM(AB36,BD36)</f>
        <v>0</v>
      </c>
      <c r="CG36" s="121">
        <f>SUM(AC36,BE36)</f>
        <v>0</v>
      </c>
      <c r="CH36" s="121">
        <f>SUM(AD36,BF36)</f>
        <v>0</v>
      </c>
      <c r="CI36" s="121">
        <f>SUM(AE36,BG36)</f>
        <v>627631</v>
      </c>
    </row>
    <row r="37" spans="1:87" s="136" customFormat="1" ht="13.5" customHeight="1" x14ac:dyDescent="0.15">
      <c r="A37" s="119" t="s">
        <v>12</v>
      </c>
      <c r="B37" s="120" t="s">
        <v>406</v>
      </c>
      <c r="C37" s="119" t="s">
        <v>407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596683</v>
      </c>
      <c r="M37" s="121">
        <f>+SUM(N37:Q37)</f>
        <v>15496</v>
      </c>
      <c r="N37" s="121">
        <v>15496</v>
      </c>
      <c r="O37" s="121">
        <v>0</v>
      </c>
      <c r="P37" s="121">
        <v>0</v>
      </c>
      <c r="Q37" s="121">
        <v>0</v>
      </c>
      <c r="R37" s="121">
        <f>+SUM(S37:U37)</f>
        <v>133799</v>
      </c>
      <c r="S37" s="121">
        <v>86</v>
      </c>
      <c r="T37" s="121">
        <v>133713</v>
      </c>
      <c r="U37" s="121">
        <v>0</v>
      </c>
      <c r="V37" s="121">
        <v>0</v>
      </c>
      <c r="W37" s="121">
        <f>+SUM(X37:AA37)</f>
        <v>447388</v>
      </c>
      <c r="X37" s="121">
        <v>95033</v>
      </c>
      <c r="Y37" s="121">
        <v>310768</v>
      </c>
      <c r="Z37" s="121">
        <v>41587</v>
      </c>
      <c r="AA37" s="121">
        <v>0</v>
      </c>
      <c r="AB37" s="121">
        <v>0</v>
      </c>
      <c r="AC37" s="121">
        <v>0</v>
      </c>
      <c r="AD37" s="121">
        <v>3203</v>
      </c>
      <c r="AE37" s="121">
        <f>+SUM(D37,L37,AD37)</f>
        <v>599886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46283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46283</v>
      </c>
      <c r="AZ37" s="121">
        <v>0</v>
      </c>
      <c r="BA37" s="121">
        <v>46283</v>
      </c>
      <c r="BB37" s="121">
        <v>0</v>
      </c>
      <c r="BC37" s="121">
        <v>0</v>
      </c>
      <c r="BD37" s="121">
        <v>0</v>
      </c>
      <c r="BE37" s="121">
        <v>0</v>
      </c>
      <c r="BF37" s="121">
        <v>0</v>
      </c>
      <c r="BG37" s="121">
        <f>+SUM(BF37,AN37,AF37)</f>
        <v>46283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642966</v>
      </c>
      <c r="BQ37" s="121">
        <f>SUM(M37,AO37)</f>
        <v>15496</v>
      </c>
      <c r="BR37" s="121">
        <f>SUM(N37,AP37)</f>
        <v>15496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133799</v>
      </c>
      <c r="BW37" s="121">
        <f>SUM(S37,AU37)</f>
        <v>86</v>
      </c>
      <c r="BX37" s="121">
        <f>SUM(T37,AV37)</f>
        <v>133713</v>
      </c>
      <c r="BY37" s="121">
        <f>SUM(U37,AW37)</f>
        <v>0</v>
      </c>
      <c r="BZ37" s="121">
        <f>SUM(V37,AX37)</f>
        <v>0</v>
      </c>
      <c r="CA37" s="121">
        <f>SUM(W37,AY37)</f>
        <v>493671</v>
      </c>
      <c r="CB37" s="121">
        <f>SUM(X37,AZ37)</f>
        <v>95033</v>
      </c>
      <c r="CC37" s="121">
        <f>SUM(Y37,BA37)</f>
        <v>357051</v>
      </c>
      <c r="CD37" s="121">
        <f>SUM(Z37,BB37)</f>
        <v>41587</v>
      </c>
      <c r="CE37" s="121">
        <f>SUM(AA37,BC37)</f>
        <v>0</v>
      </c>
      <c r="CF37" s="121">
        <f>SUM(AB37,BD37)</f>
        <v>0</v>
      </c>
      <c r="CG37" s="121">
        <f>SUM(AC37,BE37)</f>
        <v>0</v>
      </c>
      <c r="CH37" s="121">
        <f>SUM(AD37,BF37)</f>
        <v>3203</v>
      </c>
      <c r="CI37" s="121">
        <f>SUM(AE37,BG37)</f>
        <v>646169</v>
      </c>
    </row>
    <row r="38" spans="1:87" s="136" customFormat="1" ht="13.5" customHeight="1" x14ac:dyDescent="0.15">
      <c r="A38" s="119" t="s">
        <v>12</v>
      </c>
      <c r="B38" s="120" t="s">
        <v>408</v>
      </c>
      <c r="C38" s="119" t="s">
        <v>409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109164</v>
      </c>
      <c r="M38" s="121">
        <f>+SUM(N38:Q38)</f>
        <v>32428</v>
      </c>
      <c r="N38" s="121">
        <v>32428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76736</v>
      </c>
      <c r="X38" s="121">
        <v>55347</v>
      </c>
      <c r="Y38" s="121">
        <v>16193</v>
      </c>
      <c r="Z38" s="121">
        <v>5196</v>
      </c>
      <c r="AA38" s="121">
        <v>0</v>
      </c>
      <c r="AB38" s="121">
        <v>70852</v>
      </c>
      <c r="AC38" s="121">
        <v>0</v>
      </c>
      <c r="AD38" s="121">
        <v>0</v>
      </c>
      <c r="AE38" s="121">
        <f>+SUM(D38,L38,AD38)</f>
        <v>109164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642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43569</v>
      </c>
      <c r="BE38" s="121">
        <v>0</v>
      </c>
      <c r="BF38" s="121">
        <v>0</v>
      </c>
      <c r="BG38" s="121">
        <f>+SUM(BF38,AN38,AF38)</f>
        <v>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642</v>
      </c>
      <c r="BP38" s="121">
        <f>SUM(L38,AN38)</f>
        <v>109164</v>
      </c>
      <c r="BQ38" s="121">
        <f>SUM(M38,AO38)</f>
        <v>32428</v>
      </c>
      <c r="BR38" s="121">
        <f>SUM(N38,AP38)</f>
        <v>32428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0</v>
      </c>
      <c r="BW38" s="121">
        <f>SUM(S38,AU38)</f>
        <v>0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76736</v>
      </c>
      <c r="CB38" s="121">
        <f>SUM(X38,AZ38)</f>
        <v>55347</v>
      </c>
      <c r="CC38" s="121">
        <f>SUM(Y38,BA38)</f>
        <v>16193</v>
      </c>
      <c r="CD38" s="121">
        <f>SUM(Z38,BB38)</f>
        <v>5196</v>
      </c>
      <c r="CE38" s="121">
        <f>SUM(AA38,BC38)</f>
        <v>0</v>
      </c>
      <c r="CF38" s="121">
        <f>SUM(AB38,BD38)</f>
        <v>114421</v>
      </c>
      <c r="CG38" s="121">
        <f>SUM(AC38,BE38)</f>
        <v>0</v>
      </c>
      <c r="CH38" s="121">
        <f>SUM(AD38,BF38)</f>
        <v>0</v>
      </c>
      <c r="CI38" s="121">
        <f>SUM(AE38,BG38)</f>
        <v>109164</v>
      </c>
    </row>
    <row r="39" spans="1:87" s="136" customFormat="1" ht="13.5" customHeight="1" x14ac:dyDescent="0.15">
      <c r="A39" s="119" t="s">
        <v>12</v>
      </c>
      <c r="B39" s="120" t="s">
        <v>410</v>
      </c>
      <c r="C39" s="119" t="s">
        <v>411</v>
      </c>
      <c r="D39" s="121">
        <f>+SUM(E39,J39)</f>
        <v>8815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8815</v>
      </c>
      <c r="K39" s="121">
        <v>0</v>
      </c>
      <c r="L39" s="121">
        <f>+SUM(M39,R39,V39,W39,AC39)</f>
        <v>30744</v>
      </c>
      <c r="M39" s="121">
        <f>+SUM(N39:Q39)</f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30744</v>
      </c>
      <c r="X39" s="121">
        <v>14252</v>
      </c>
      <c r="Y39" s="121">
        <v>4038</v>
      </c>
      <c r="Z39" s="121">
        <v>0</v>
      </c>
      <c r="AA39" s="121">
        <v>12454</v>
      </c>
      <c r="AB39" s="121">
        <v>58374</v>
      </c>
      <c r="AC39" s="121">
        <v>0</v>
      </c>
      <c r="AD39" s="121">
        <v>0</v>
      </c>
      <c r="AE39" s="121">
        <f>+SUM(D39,L39,AD39)</f>
        <v>39559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0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>
        <v>26924</v>
      </c>
      <c r="BE39" s="121">
        <v>0</v>
      </c>
      <c r="BF39" s="121">
        <v>0</v>
      </c>
      <c r="BG39" s="121">
        <f>+SUM(BF39,AN39,AF39)</f>
        <v>0</v>
      </c>
      <c r="BH39" s="121">
        <f>SUM(D39,AF39)</f>
        <v>8815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8815</v>
      </c>
      <c r="BO39" s="121">
        <f>SUM(K39,AM39)</f>
        <v>0</v>
      </c>
      <c r="BP39" s="121">
        <f>SUM(L39,AN39)</f>
        <v>30744</v>
      </c>
      <c r="BQ39" s="121">
        <f>SUM(M39,AO39)</f>
        <v>0</v>
      </c>
      <c r="BR39" s="121">
        <f>SUM(N39,AP39)</f>
        <v>0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0</v>
      </c>
      <c r="BW39" s="121">
        <f>SUM(S39,AU39)</f>
        <v>0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30744</v>
      </c>
      <c r="CB39" s="121">
        <f>SUM(X39,AZ39)</f>
        <v>14252</v>
      </c>
      <c r="CC39" s="121">
        <f>SUM(Y39,BA39)</f>
        <v>4038</v>
      </c>
      <c r="CD39" s="121">
        <f>SUM(Z39,BB39)</f>
        <v>0</v>
      </c>
      <c r="CE39" s="121">
        <f>SUM(AA39,BC39)</f>
        <v>12454</v>
      </c>
      <c r="CF39" s="121">
        <f>SUM(AB39,BD39)</f>
        <v>85298</v>
      </c>
      <c r="CG39" s="121">
        <f>SUM(AC39,BE39)</f>
        <v>0</v>
      </c>
      <c r="CH39" s="121">
        <f>SUM(AD39,BF39)</f>
        <v>0</v>
      </c>
      <c r="CI39" s="121">
        <f>SUM(AE39,BG39)</f>
        <v>39559</v>
      </c>
    </row>
    <row r="40" spans="1:87" s="136" customFormat="1" ht="13.5" customHeight="1" x14ac:dyDescent="0.15">
      <c r="A40" s="119" t="s">
        <v>12</v>
      </c>
      <c r="B40" s="120" t="s">
        <v>412</v>
      </c>
      <c r="C40" s="119" t="s">
        <v>413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0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152362</v>
      </c>
      <c r="AC40" s="121">
        <v>0</v>
      </c>
      <c r="AD40" s="121">
        <v>0</v>
      </c>
      <c r="AE40" s="121">
        <f>+SUM(D40,L40,AD40)</f>
        <v>0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569</v>
      </c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38680</v>
      </c>
      <c r="BE40" s="121">
        <v>0</v>
      </c>
      <c r="BF40" s="121">
        <v>0</v>
      </c>
      <c r="BG40" s="121">
        <f>+SUM(BF40,AN40,AF40)</f>
        <v>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569</v>
      </c>
      <c r="BP40" s="121">
        <f>SUM(L40,AN40)</f>
        <v>0</v>
      </c>
      <c r="BQ40" s="121">
        <f>SUM(M40,AO40)</f>
        <v>0</v>
      </c>
      <c r="BR40" s="121">
        <f>SUM(N40,AP40)</f>
        <v>0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0</v>
      </c>
      <c r="BW40" s="121">
        <f>SUM(S40,AU40)</f>
        <v>0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0</v>
      </c>
      <c r="CB40" s="121">
        <f>SUM(X40,AZ40)</f>
        <v>0</v>
      </c>
      <c r="CC40" s="121">
        <f>SUM(Y40,BA40)</f>
        <v>0</v>
      </c>
      <c r="CD40" s="121">
        <f>SUM(Z40,BB40)</f>
        <v>0</v>
      </c>
      <c r="CE40" s="121">
        <f>SUM(AA40,BC40)</f>
        <v>0</v>
      </c>
      <c r="CF40" s="121">
        <f>SUM(AB40,BD40)</f>
        <v>191042</v>
      </c>
      <c r="CG40" s="121">
        <f>SUM(AC40,BE40)</f>
        <v>0</v>
      </c>
      <c r="CH40" s="121">
        <f>SUM(AD40,BF40)</f>
        <v>0</v>
      </c>
      <c r="CI40" s="121">
        <f>SUM(AE40,BG40)</f>
        <v>0</v>
      </c>
    </row>
    <row r="41" spans="1:87" s="136" customFormat="1" ht="13.5" customHeight="1" x14ac:dyDescent="0.15">
      <c r="A41" s="119" t="s">
        <v>12</v>
      </c>
      <c r="B41" s="120" t="s">
        <v>416</v>
      </c>
      <c r="C41" s="119" t="s">
        <v>417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0</v>
      </c>
      <c r="M41" s="121">
        <f>+SUM(N41:Q41)</f>
        <v>0</v>
      </c>
      <c r="N41" s="121">
        <v>0</v>
      </c>
      <c r="O41" s="121">
        <v>0</v>
      </c>
      <c r="P41" s="121">
        <v>0</v>
      </c>
      <c r="Q41" s="121">
        <v>0</v>
      </c>
      <c r="R41" s="121">
        <f>+SUM(S41:U41)</f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f>+SUM(X41:AA41)</f>
        <v>0</v>
      </c>
      <c r="X41" s="121">
        <v>0</v>
      </c>
      <c r="Y41" s="121">
        <v>0</v>
      </c>
      <c r="Z41" s="121">
        <v>0</v>
      </c>
      <c r="AA41" s="121">
        <v>0</v>
      </c>
      <c r="AB41" s="121">
        <v>419386</v>
      </c>
      <c r="AC41" s="121">
        <v>0</v>
      </c>
      <c r="AD41" s="121">
        <v>0</v>
      </c>
      <c r="AE41" s="121">
        <f>+SUM(D41,L41,AD41)</f>
        <v>0</v>
      </c>
      <c r="AF41" s="121">
        <f>+SUM(AG41,AL41)</f>
        <v>7533</v>
      </c>
      <c r="AG41" s="121">
        <f>+SUM(AH41:AK41)</f>
        <v>7533</v>
      </c>
      <c r="AH41" s="121">
        <v>0</v>
      </c>
      <c r="AI41" s="121">
        <v>7533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280628</v>
      </c>
      <c r="AO41" s="121">
        <f>+SUM(AP41:AS41)</f>
        <v>9032</v>
      </c>
      <c r="AP41" s="121">
        <v>9032</v>
      </c>
      <c r="AQ41" s="121">
        <v>0</v>
      </c>
      <c r="AR41" s="121">
        <v>0</v>
      </c>
      <c r="AS41" s="121">
        <v>0</v>
      </c>
      <c r="AT41" s="121">
        <f>+SUM(AU41:AW41)</f>
        <v>57932</v>
      </c>
      <c r="AU41" s="121">
        <v>0</v>
      </c>
      <c r="AV41" s="121">
        <v>57750</v>
      </c>
      <c r="AW41" s="121">
        <v>182</v>
      </c>
      <c r="AX41" s="121">
        <v>0</v>
      </c>
      <c r="AY41" s="121">
        <f>+SUM(AZ41:BC41)</f>
        <v>213664</v>
      </c>
      <c r="AZ41" s="121">
        <v>7341</v>
      </c>
      <c r="BA41" s="121">
        <v>205960</v>
      </c>
      <c r="BB41" s="121">
        <v>0</v>
      </c>
      <c r="BC41" s="121">
        <v>363</v>
      </c>
      <c r="BD41" s="121">
        <v>0</v>
      </c>
      <c r="BE41" s="121">
        <v>0</v>
      </c>
      <c r="BF41" s="121">
        <v>24</v>
      </c>
      <c r="BG41" s="121">
        <f>+SUM(BF41,AN41,AF41)</f>
        <v>288185</v>
      </c>
      <c r="BH41" s="121">
        <f>SUM(D41,AF41)</f>
        <v>7533</v>
      </c>
      <c r="BI41" s="121">
        <f>SUM(E41,AG41)</f>
        <v>7533</v>
      </c>
      <c r="BJ41" s="121">
        <f>SUM(F41,AH41)</f>
        <v>0</v>
      </c>
      <c r="BK41" s="121">
        <f>SUM(G41,AI41)</f>
        <v>7533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280628</v>
      </c>
      <c r="BQ41" s="121">
        <f>SUM(M41,AO41)</f>
        <v>9032</v>
      </c>
      <c r="BR41" s="121">
        <f>SUM(N41,AP41)</f>
        <v>9032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57932</v>
      </c>
      <c r="BW41" s="121">
        <f>SUM(S41,AU41)</f>
        <v>0</v>
      </c>
      <c r="BX41" s="121">
        <f>SUM(T41,AV41)</f>
        <v>57750</v>
      </c>
      <c r="BY41" s="121">
        <f>SUM(U41,AW41)</f>
        <v>182</v>
      </c>
      <c r="BZ41" s="121">
        <f>SUM(V41,AX41)</f>
        <v>0</v>
      </c>
      <c r="CA41" s="121">
        <f>SUM(W41,AY41)</f>
        <v>213664</v>
      </c>
      <c r="CB41" s="121">
        <f>SUM(X41,AZ41)</f>
        <v>7341</v>
      </c>
      <c r="CC41" s="121">
        <f>SUM(Y41,BA41)</f>
        <v>205960</v>
      </c>
      <c r="CD41" s="121">
        <f>SUM(Z41,BB41)</f>
        <v>0</v>
      </c>
      <c r="CE41" s="121">
        <f>SUM(AA41,BC41)</f>
        <v>363</v>
      </c>
      <c r="CF41" s="121">
        <f>SUM(AB41,BD41)</f>
        <v>419386</v>
      </c>
      <c r="CG41" s="121">
        <f>SUM(AC41,BE41)</f>
        <v>0</v>
      </c>
      <c r="CH41" s="121">
        <f>SUM(AD41,BF41)</f>
        <v>24</v>
      </c>
      <c r="CI41" s="121">
        <f>SUM(AE41,BG41)</f>
        <v>288185</v>
      </c>
    </row>
    <row r="42" spans="1:87" s="136" customFormat="1" ht="13.5" customHeight="1" x14ac:dyDescent="0.15">
      <c r="A42" s="119" t="s">
        <v>12</v>
      </c>
      <c r="B42" s="120" t="s">
        <v>419</v>
      </c>
      <c r="C42" s="119" t="s">
        <v>420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63046</v>
      </c>
      <c r="M42" s="121">
        <f>+SUM(N42:Q42)</f>
        <v>19082</v>
      </c>
      <c r="N42" s="121">
        <v>16972</v>
      </c>
      <c r="O42" s="121">
        <v>2110</v>
      </c>
      <c r="P42" s="121">
        <v>0</v>
      </c>
      <c r="Q42" s="121">
        <v>0</v>
      </c>
      <c r="R42" s="121">
        <f>+SUM(S42:U42)</f>
        <v>805</v>
      </c>
      <c r="S42" s="121">
        <v>805</v>
      </c>
      <c r="T42" s="121">
        <v>0</v>
      </c>
      <c r="U42" s="121">
        <v>0</v>
      </c>
      <c r="V42" s="121">
        <v>0</v>
      </c>
      <c r="W42" s="121">
        <f>+SUM(X42:AA42)</f>
        <v>43159</v>
      </c>
      <c r="X42" s="121">
        <v>43159</v>
      </c>
      <c r="Y42" s="121">
        <v>0</v>
      </c>
      <c r="Z42" s="121">
        <v>0</v>
      </c>
      <c r="AA42" s="121">
        <v>0</v>
      </c>
      <c r="AB42" s="121">
        <v>195318</v>
      </c>
      <c r="AC42" s="121">
        <v>0</v>
      </c>
      <c r="AD42" s="121">
        <v>0</v>
      </c>
      <c r="AE42" s="121">
        <f>+SUM(D42,L42,AD42)</f>
        <v>63046</v>
      </c>
      <c r="AF42" s="121">
        <f>+SUM(AG42,AL42)</f>
        <v>2788</v>
      </c>
      <c r="AG42" s="121">
        <f>+SUM(AH42:AK42)</f>
        <v>2788</v>
      </c>
      <c r="AH42" s="121">
        <v>0</v>
      </c>
      <c r="AI42" s="121">
        <v>2788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146266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42686</v>
      </c>
      <c r="AU42" s="121">
        <v>42686</v>
      </c>
      <c r="AV42" s="121">
        <v>0</v>
      </c>
      <c r="AW42" s="121">
        <v>0</v>
      </c>
      <c r="AX42" s="121">
        <v>0</v>
      </c>
      <c r="AY42" s="121">
        <f>+SUM(AZ42:BC42)</f>
        <v>103580</v>
      </c>
      <c r="AZ42" s="121">
        <v>0</v>
      </c>
      <c r="BA42" s="121">
        <v>103580</v>
      </c>
      <c r="BB42" s="121">
        <v>0</v>
      </c>
      <c r="BC42" s="121">
        <v>0</v>
      </c>
      <c r="BD42" s="121">
        <v>0</v>
      </c>
      <c r="BE42" s="121">
        <v>0</v>
      </c>
      <c r="BF42" s="121">
        <v>0</v>
      </c>
      <c r="BG42" s="121">
        <f>+SUM(BF42,AN42,AF42)</f>
        <v>149054</v>
      </c>
      <c r="BH42" s="121">
        <f>SUM(D42,AF42)</f>
        <v>2788</v>
      </c>
      <c r="BI42" s="121">
        <f>SUM(E42,AG42)</f>
        <v>2788</v>
      </c>
      <c r="BJ42" s="121">
        <f>SUM(F42,AH42)</f>
        <v>0</v>
      </c>
      <c r="BK42" s="121">
        <f>SUM(G42,AI42)</f>
        <v>2788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209312</v>
      </c>
      <c r="BQ42" s="121">
        <f>SUM(M42,AO42)</f>
        <v>19082</v>
      </c>
      <c r="BR42" s="121">
        <f>SUM(N42,AP42)</f>
        <v>16972</v>
      </c>
      <c r="BS42" s="121">
        <f>SUM(O42,AQ42)</f>
        <v>2110</v>
      </c>
      <c r="BT42" s="121">
        <f>SUM(P42,AR42)</f>
        <v>0</v>
      </c>
      <c r="BU42" s="121">
        <f>SUM(Q42,AS42)</f>
        <v>0</v>
      </c>
      <c r="BV42" s="121">
        <f>SUM(R42,AT42)</f>
        <v>43491</v>
      </c>
      <c r="BW42" s="121">
        <f>SUM(S42,AU42)</f>
        <v>43491</v>
      </c>
      <c r="BX42" s="121">
        <f>SUM(T42,AV42)</f>
        <v>0</v>
      </c>
      <c r="BY42" s="121">
        <f>SUM(U42,AW42)</f>
        <v>0</v>
      </c>
      <c r="BZ42" s="121">
        <f>SUM(V42,AX42)</f>
        <v>0</v>
      </c>
      <c r="CA42" s="121">
        <f>SUM(W42,AY42)</f>
        <v>146739</v>
      </c>
      <c r="CB42" s="121">
        <f>SUM(X42,AZ42)</f>
        <v>43159</v>
      </c>
      <c r="CC42" s="121">
        <f>SUM(Y42,BA42)</f>
        <v>103580</v>
      </c>
      <c r="CD42" s="121">
        <f>SUM(Z42,BB42)</f>
        <v>0</v>
      </c>
      <c r="CE42" s="121">
        <f>SUM(AA42,BC42)</f>
        <v>0</v>
      </c>
      <c r="CF42" s="121">
        <f>SUM(AB42,BD42)</f>
        <v>195318</v>
      </c>
      <c r="CG42" s="121">
        <f>SUM(AC42,BE42)</f>
        <v>0</v>
      </c>
      <c r="CH42" s="121">
        <f>SUM(AD42,BF42)</f>
        <v>0</v>
      </c>
      <c r="CI42" s="121">
        <f>SUM(AE42,BG42)</f>
        <v>212100</v>
      </c>
    </row>
    <row r="43" spans="1:87" s="136" customFormat="1" ht="13.5" customHeight="1" x14ac:dyDescent="0.15">
      <c r="A43" s="119" t="s">
        <v>12</v>
      </c>
      <c r="B43" s="120" t="s">
        <v>373</v>
      </c>
      <c r="C43" s="119" t="s">
        <v>374</v>
      </c>
      <c r="D43" s="121">
        <f>+SUM(E43,J43)</f>
        <v>30549</v>
      </c>
      <c r="E43" s="121">
        <f>+SUM(F43:I43)</f>
        <v>30549</v>
      </c>
      <c r="F43" s="121">
        <v>0</v>
      </c>
      <c r="G43" s="121">
        <v>22620</v>
      </c>
      <c r="H43" s="121">
        <v>7929</v>
      </c>
      <c r="I43" s="121">
        <v>0</v>
      </c>
      <c r="J43" s="121">
        <v>0</v>
      </c>
      <c r="K43" s="121">
        <v>0</v>
      </c>
      <c r="L43" s="121">
        <f>+SUM(M43,R43,V43,W43,AC43)</f>
        <v>132819</v>
      </c>
      <c r="M43" s="121">
        <f>+SUM(N43:Q43)</f>
        <v>61110</v>
      </c>
      <c r="N43" s="121">
        <v>17462</v>
      </c>
      <c r="O43" s="121">
        <v>0</v>
      </c>
      <c r="P43" s="121">
        <v>36635</v>
      </c>
      <c r="Q43" s="121">
        <v>7013</v>
      </c>
      <c r="R43" s="121">
        <f>+SUM(S43:U43)</f>
        <v>35669</v>
      </c>
      <c r="S43" s="121">
        <v>0</v>
      </c>
      <c r="T43" s="121">
        <v>26962</v>
      </c>
      <c r="U43" s="121">
        <v>8707</v>
      </c>
      <c r="V43" s="121">
        <v>0</v>
      </c>
      <c r="W43" s="121">
        <f>+SUM(X43:AA43)</f>
        <v>36040</v>
      </c>
      <c r="X43" s="121">
        <v>19540</v>
      </c>
      <c r="Y43" s="121">
        <v>11290</v>
      </c>
      <c r="Z43" s="121">
        <v>5210</v>
      </c>
      <c r="AA43" s="121">
        <v>0</v>
      </c>
      <c r="AB43" s="121">
        <v>0</v>
      </c>
      <c r="AC43" s="121">
        <v>0</v>
      </c>
      <c r="AD43" s="121">
        <v>0</v>
      </c>
      <c r="AE43" s="121">
        <f>+SUM(D43,L43,AD43)</f>
        <v>163368</v>
      </c>
      <c r="AF43" s="121">
        <f>+SUM(AG43,AL43)</f>
        <v>2475</v>
      </c>
      <c r="AG43" s="121">
        <f>+SUM(AH43:AK43)</f>
        <v>2475</v>
      </c>
      <c r="AH43" s="121">
        <v>0</v>
      </c>
      <c r="AI43" s="121">
        <v>2475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80215</v>
      </c>
      <c r="AO43" s="121">
        <f>+SUM(AP43:AS43)</f>
        <v>27576</v>
      </c>
      <c r="AP43" s="121">
        <v>8731</v>
      </c>
      <c r="AQ43" s="121">
        <v>0</v>
      </c>
      <c r="AR43" s="121">
        <v>18845</v>
      </c>
      <c r="AS43" s="121">
        <v>0</v>
      </c>
      <c r="AT43" s="121">
        <f>+SUM(AU43:AW43)</f>
        <v>34375</v>
      </c>
      <c r="AU43" s="121">
        <v>0</v>
      </c>
      <c r="AV43" s="121">
        <v>34375</v>
      </c>
      <c r="AW43" s="121">
        <v>0</v>
      </c>
      <c r="AX43" s="121">
        <v>0</v>
      </c>
      <c r="AY43" s="121">
        <f>+SUM(AZ43:BC43)</f>
        <v>18264</v>
      </c>
      <c r="AZ43" s="121">
        <v>0</v>
      </c>
      <c r="BA43" s="121">
        <v>18264</v>
      </c>
      <c r="BB43" s="121">
        <v>0</v>
      </c>
      <c r="BC43" s="121">
        <v>0</v>
      </c>
      <c r="BD43" s="121">
        <v>0</v>
      </c>
      <c r="BE43" s="121">
        <v>0</v>
      </c>
      <c r="BF43" s="121">
        <v>0</v>
      </c>
      <c r="BG43" s="121">
        <f>+SUM(BF43,AN43,AF43)</f>
        <v>82690</v>
      </c>
      <c r="BH43" s="121">
        <f>SUM(D43,AF43)</f>
        <v>33024</v>
      </c>
      <c r="BI43" s="121">
        <f>SUM(E43,AG43)</f>
        <v>33024</v>
      </c>
      <c r="BJ43" s="121">
        <f>SUM(F43,AH43)</f>
        <v>0</v>
      </c>
      <c r="BK43" s="121">
        <f>SUM(G43,AI43)</f>
        <v>25095</v>
      </c>
      <c r="BL43" s="121">
        <f>SUM(H43,AJ43)</f>
        <v>7929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213034</v>
      </c>
      <c r="BQ43" s="121">
        <f>SUM(M43,AO43)</f>
        <v>88686</v>
      </c>
      <c r="BR43" s="121">
        <f>SUM(N43,AP43)</f>
        <v>26193</v>
      </c>
      <c r="BS43" s="121">
        <f>SUM(O43,AQ43)</f>
        <v>0</v>
      </c>
      <c r="BT43" s="121">
        <f>SUM(P43,AR43)</f>
        <v>55480</v>
      </c>
      <c r="BU43" s="121">
        <f>SUM(Q43,AS43)</f>
        <v>7013</v>
      </c>
      <c r="BV43" s="121">
        <f>SUM(R43,AT43)</f>
        <v>70044</v>
      </c>
      <c r="BW43" s="121">
        <f>SUM(S43,AU43)</f>
        <v>0</v>
      </c>
      <c r="BX43" s="121">
        <f>SUM(T43,AV43)</f>
        <v>61337</v>
      </c>
      <c r="BY43" s="121">
        <f>SUM(U43,AW43)</f>
        <v>8707</v>
      </c>
      <c r="BZ43" s="121">
        <f>SUM(V43,AX43)</f>
        <v>0</v>
      </c>
      <c r="CA43" s="121">
        <f>SUM(W43,AY43)</f>
        <v>54304</v>
      </c>
      <c r="CB43" s="121">
        <f>SUM(X43,AZ43)</f>
        <v>19540</v>
      </c>
      <c r="CC43" s="121">
        <f>SUM(Y43,BA43)</f>
        <v>29554</v>
      </c>
      <c r="CD43" s="121">
        <f>SUM(Z43,BB43)</f>
        <v>5210</v>
      </c>
      <c r="CE43" s="121">
        <f>SUM(AA43,BC43)</f>
        <v>0</v>
      </c>
      <c r="CF43" s="121">
        <f>SUM(AB43,BD43)</f>
        <v>0</v>
      </c>
      <c r="CG43" s="121">
        <f>SUM(AC43,BE43)</f>
        <v>0</v>
      </c>
      <c r="CH43" s="121">
        <f>SUM(AD43,BF43)</f>
        <v>0</v>
      </c>
      <c r="CI43" s="121">
        <f>SUM(AE43,BG43)</f>
        <v>246058</v>
      </c>
    </row>
    <row r="44" spans="1:87" s="136" customFormat="1" ht="13.5" customHeight="1" x14ac:dyDescent="0.15">
      <c r="A44" s="119" t="s">
        <v>12</v>
      </c>
      <c r="B44" s="120" t="s">
        <v>347</v>
      </c>
      <c r="C44" s="119" t="s">
        <v>348</v>
      </c>
      <c r="D44" s="121">
        <f>+SUM(E44,J44)</f>
        <v>45859</v>
      </c>
      <c r="E44" s="121">
        <f>+SUM(F44:I44)</f>
        <v>45859</v>
      </c>
      <c r="F44" s="121">
        <v>0</v>
      </c>
      <c r="G44" s="121">
        <v>45859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713239</v>
      </c>
      <c r="M44" s="121">
        <f>+SUM(N44:Q44)</f>
        <v>35442</v>
      </c>
      <c r="N44" s="121">
        <v>23694</v>
      </c>
      <c r="O44" s="121">
        <v>0</v>
      </c>
      <c r="P44" s="121">
        <v>11748</v>
      </c>
      <c r="Q44" s="121">
        <v>0</v>
      </c>
      <c r="R44" s="121">
        <f>+SUM(S44:U44)</f>
        <v>4366</v>
      </c>
      <c r="S44" s="121">
        <v>0</v>
      </c>
      <c r="T44" s="121">
        <v>0</v>
      </c>
      <c r="U44" s="121">
        <v>4366</v>
      </c>
      <c r="V44" s="121">
        <v>0</v>
      </c>
      <c r="W44" s="121">
        <f>+SUM(X44:AA44)</f>
        <v>673431</v>
      </c>
      <c r="X44" s="121">
        <v>0</v>
      </c>
      <c r="Y44" s="121">
        <v>651655</v>
      </c>
      <c r="Z44" s="121">
        <v>20419</v>
      </c>
      <c r="AA44" s="121">
        <v>1357</v>
      </c>
      <c r="AB44" s="121">
        <v>0</v>
      </c>
      <c r="AC44" s="121">
        <v>0</v>
      </c>
      <c r="AD44" s="121">
        <v>8891</v>
      </c>
      <c r="AE44" s="121">
        <f>+SUM(D44,L44,AD44)</f>
        <v>767989</v>
      </c>
      <c r="AF44" s="121">
        <f>+SUM(AG44,AL44)</f>
        <v>3795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3795</v>
      </c>
      <c r="AM44" s="121">
        <v>0</v>
      </c>
      <c r="AN44" s="121">
        <f>+SUM(AO44,AT44,AX44,AY44,BE44)</f>
        <v>243323</v>
      </c>
      <c r="AO44" s="121">
        <f>+SUM(AP44:AS44)</f>
        <v>57342</v>
      </c>
      <c r="AP44" s="121">
        <v>57342</v>
      </c>
      <c r="AQ44" s="121">
        <v>0</v>
      </c>
      <c r="AR44" s="121">
        <v>0</v>
      </c>
      <c r="AS44" s="121">
        <v>0</v>
      </c>
      <c r="AT44" s="121">
        <f>+SUM(AU44:AW44)</f>
        <v>116200</v>
      </c>
      <c r="AU44" s="121">
        <v>1057</v>
      </c>
      <c r="AV44" s="121">
        <v>115143</v>
      </c>
      <c r="AW44" s="121">
        <v>0</v>
      </c>
      <c r="AX44" s="121">
        <v>0</v>
      </c>
      <c r="AY44" s="121">
        <f>+SUM(AZ44:BC44)</f>
        <v>69781</v>
      </c>
      <c r="AZ44" s="121">
        <v>19727</v>
      </c>
      <c r="BA44" s="121">
        <v>35316</v>
      </c>
      <c r="BB44" s="121">
        <v>3663</v>
      </c>
      <c r="BC44" s="121">
        <v>11075</v>
      </c>
      <c r="BD44" s="121">
        <v>0</v>
      </c>
      <c r="BE44" s="121">
        <v>0</v>
      </c>
      <c r="BF44" s="121">
        <v>34601</v>
      </c>
      <c r="BG44" s="121">
        <f>+SUM(BF44,AN44,AF44)</f>
        <v>281719</v>
      </c>
      <c r="BH44" s="121">
        <f>SUM(D44,AF44)</f>
        <v>49654</v>
      </c>
      <c r="BI44" s="121">
        <f>SUM(E44,AG44)</f>
        <v>45859</v>
      </c>
      <c r="BJ44" s="121">
        <f>SUM(F44,AH44)</f>
        <v>0</v>
      </c>
      <c r="BK44" s="121">
        <f>SUM(G44,AI44)</f>
        <v>45859</v>
      </c>
      <c r="BL44" s="121">
        <f>SUM(H44,AJ44)</f>
        <v>0</v>
      </c>
      <c r="BM44" s="121">
        <f>SUM(I44,AK44)</f>
        <v>0</v>
      </c>
      <c r="BN44" s="121">
        <f>SUM(J44,AL44)</f>
        <v>3795</v>
      </c>
      <c r="BO44" s="121">
        <f>SUM(K44,AM44)</f>
        <v>0</v>
      </c>
      <c r="BP44" s="121">
        <f>SUM(L44,AN44)</f>
        <v>956562</v>
      </c>
      <c r="BQ44" s="121">
        <f>SUM(M44,AO44)</f>
        <v>92784</v>
      </c>
      <c r="BR44" s="121">
        <f>SUM(N44,AP44)</f>
        <v>81036</v>
      </c>
      <c r="BS44" s="121">
        <f>SUM(O44,AQ44)</f>
        <v>0</v>
      </c>
      <c r="BT44" s="121">
        <f>SUM(P44,AR44)</f>
        <v>11748</v>
      </c>
      <c r="BU44" s="121">
        <f>SUM(Q44,AS44)</f>
        <v>0</v>
      </c>
      <c r="BV44" s="121">
        <f>SUM(R44,AT44)</f>
        <v>120566</v>
      </c>
      <c r="BW44" s="121">
        <f>SUM(S44,AU44)</f>
        <v>1057</v>
      </c>
      <c r="BX44" s="121">
        <f>SUM(T44,AV44)</f>
        <v>115143</v>
      </c>
      <c r="BY44" s="121">
        <f>SUM(U44,AW44)</f>
        <v>4366</v>
      </c>
      <c r="BZ44" s="121">
        <f>SUM(V44,AX44)</f>
        <v>0</v>
      </c>
      <c r="CA44" s="121">
        <f>SUM(W44,AY44)</f>
        <v>743212</v>
      </c>
      <c r="CB44" s="121">
        <f>SUM(X44,AZ44)</f>
        <v>19727</v>
      </c>
      <c r="CC44" s="121">
        <f>SUM(Y44,BA44)</f>
        <v>686971</v>
      </c>
      <c r="CD44" s="121">
        <f>SUM(Z44,BB44)</f>
        <v>24082</v>
      </c>
      <c r="CE44" s="121">
        <f>SUM(AA44,BC44)</f>
        <v>12432</v>
      </c>
      <c r="CF44" s="121">
        <f>SUM(AB44,BD44)</f>
        <v>0</v>
      </c>
      <c r="CG44" s="121">
        <f>SUM(AC44,BE44)</f>
        <v>0</v>
      </c>
      <c r="CH44" s="121">
        <f>SUM(AD44,BF44)</f>
        <v>43492</v>
      </c>
      <c r="CI44" s="121">
        <f>SUM(AE44,BG44)</f>
        <v>1049708</v>
      </c>
    </row>
    <row r="45" spans="1:87" s="136" customFormat="1" ht="13.5" customHeight="1" x14ac:dyDescent="0.15">
      <c r="A45" s="119" t="s">
        <v>12</v>
      </c>
      <c r="B45" s="120" t="s">
        <v>382</v>
      </c>
      <c r="C45" s="119" t="s">
        <v>383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401520</v>
      </c>
      <c r="M45" s="121">
        <f>+SUM(N45:Q45)</f>
        <v>116141</v>
      </c>
      <c r="N45" s="121">
        <v>25052</v>
      </c>
      <c r="O45" s="121">
        <v>0</v>
      </c>
      <c r="P45" s="121">
        <v>91089</v>
      </c>
      <c r="Q45" s="121">
        <v>0</v>
      </c>
      <c r="R45" s="121">
        <f>+SUM(S45:U45)</f>
        <v>118035</v>
      </c>
      <c r="S45" s="121">
        <v>0</v>
      </c>
      <c r="T45" s="121">
        <v>109565</v>
      </c>
      <c r="U45" s="121">
        <v>8470</v>
      </c>
      <c r="V45" s="121">
        <v>0</v>
      </c>
      <c r="W45" s="121">
        <f>+SUM(X45:AA45)</f>
        <v>161408</v>
      </c>
      <c r="X45" s="121">
        <v>119135</v>
      </c>
      <c r="Y45" s="121">
        <v>40588</v>
      </c>
      <c r="Z45" s="121">
        <v>1685</v>
      </c>
      <c r="AA45" s="121">
        <v>0</v>
      </c>
      <c r="AB45" s="121">
        <v>0</v>
      </c>
      <c r="AC45" s="121">
        <v>5936</v>
      </c>
      <c r="AD45" s="121">
        <v>47094</v>
      </c>
      <c r="AE45" s="121">
        <f>+SUM(D45,L45,AD45)</f>
        <v>448614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91703</v>
      </c>
      <c r="AO45" s="121">
        <f>+SUM(AP45:AS45)</f>
        <v>14959</v>
      </c>
      <c r="AP45" s="121">
        <v>6160</v>
      </c>
      <c r="AQ45" s="121">
        <v>0</v>
      </c>
      <c r="AR45" s="121">
        <v>8799</v>
      </c>
      <c r="AS45" s="121">
        <v>0</v>
      </c>
      <c r="AT45" s="121">
        <f>+SUM(AU45:AW45)</f>
        <v>38351</v>
      </c>
      <c r="AU45" s="121">
        <v>0</v>
      </c>
      <c r="AV45" s="121">
        <v>38089</v>
      </c>
      <c r="AW45" s="121">
        <v>262</v>
      </c>
      <c r="AX45" s="121">
        <v>0</v>
      </c>
      <c r="AY45" s="121">
        <f>+SUM(AZ45:BC45)</f>
        <v>37483</v>
      </c>
      <c r="AZ45" s="121">
        <v>0</v>
      </c>
      <c r="BA45" s="121">
        <v>37431</v>
      </c>
      <c r="BB45" s="121">
        <v>52</v>
      </c>
      <c r="BC45" s="121">
        <v>0</v>
      </c>
      <c r="BD45" s="121">
        <v>0</v>
      </c>
      <c r="BE45" s="121">
        <v>910</v>
      </c>
      <c r="BF45" s="121">
        <v>4619</v>
      </c>
      <c r="BG45" s="121">
        <f>+SUM(BF45,AN45,AF45)</f>
        <v>96322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493223</v>
      </c>
      <c r="BQ45" s="121">
        <f>SUM(M45,AO45)</f>
        <v>131100</v>
      </c>
      <c r="BR45" s="121">
        <f>SUM(N45,AP45)</f>
        <v>31212</v>
      </c>
      <c r="BS45" s="121">
        <f>SUM(O45,AQ45)</f>
        <v>0</v>
      </c>
      <c r="BT45" s="121">
        <f>SUM(P45,AR45)</f>
        <v>99888</v>
      </c>
      <c r="BU45" s="121">
        <f>SUM(Q45,AS45)</f>
        <v>0</v>
      </c>
      <c r="BV45" s="121">
        <f>SUM(R45,AT45)</f>
        <v>156386</v>
      </c>
      <c r="BW45" s="121">
        <f>SUM(S45,AU45)</f>
        <v>0</v>
      </c>
      <c r="BX45" s="121">
        <f>SUM(T45,AV45)</f>
        <v>147654</v>
      </c>
      <c r="BY45" s="121">
        <f>SUM(U45,AW45)</f>
        <v>8732</v>
      </c>
      <c r="BZ45" s="121">
        <f>SUM(V45,AX45)</f>
        <v>0</v>
      </c>
      <c r="CA45" s="121">
        <f>SUM(W45,AY45)</f>
        <v>198891</v>
      </c>
      <c r="CB45" s="121">
        <f>SUM(X45,AZ45)</f>
        <v>119135</v>
      </c>
      <c r="CC45" s="121">
        <f>SUM(Y45,BA45)</f>
        <v>78019</v>
      </c>
      <c r="CD45" s="121">
        <f>SUM(Z45,BB45)</f>
        <v>1737</v>
      </c>
      <c r="CE45" s="121">
        <f>SUM(AA45,BC45)</f>
        <v>0</v>
      </c>
      <c r="CF45" s="121">
        <f>SUM(AB45,BD45)</f>
        <v>0</v>
      </c>
      <c r="CG45" s="121">
        <f>SUM(AC45,BE45)</f>
        <v>6846</v>
      </c>
      <c r="CH45" s="121">
        <f>SUM(AD45,BF45)</f>
        <v>51713</v>
      </c>
      <c r="CI45" s="121">
        <f>SUM(AE45,BG45)</f>
        <v>544936</v>
      </c>
    </row>
    <row r="46" spans="1:87" s="136" customFormat="1" ht="13.5" customHeight="1" x14ac:dyDescent="0.15">
      <c r="A46" s="119" t="s">
        <v>12</v>
      </c>
      <c r="B46" s="120" t="s">
        <v>388</v>
      </c>
      <c r="C46" s="119" t="s">
        <v>389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f>+SUM(M46,R46,V46,W46,AC46)</f>
        <v>0</v>
      </c>
      <c r="M46" s="121">
        <f>+SUM(N46:Q46)</f>
        <v>0</v>
      </c>
      <c r="N46" s="121">
        <v>0</v>
      </c>
      <c r="O46" s="121">
        <v>0</v>
      </c>
      <c r="P46" s="121">
        <v>0</v>
      </c>
      <c r="Q46" s="121">
        <v>0</v>
      </c>
      <c r="R46" s="121">
        <f>+SUM(S46:U46)</f>
        <v>0</v>
      </c>
      <c r="S46" s="121">
        <v>0</v>
      </c>
      <c r="T46" s="121">
        <v>0</v>
      </c>
      <c r="U46" s="121">
        <v>0</v>
      </c>
      <c r="V46" s="121">
        <v>0</v>
      </c>
      <c r="W46" s="121">
        <f>+SUM(X46:AA46)</f>
        <v>0</v>
      </c>
      <c r="X46" s="121">
        <v>0</v>
      </c>
      <c r="Y46" s="121">
        <v>0</v>
      </c>
      <c r="Z46" s="121">
        <v>0</v>
      </c>
      <c r="AA46" s="121">
        <v>0</v>
      </c>
      <c r="AB46" s="121">
        <v>0</v>
      </c>
      <c r="AC46" s="121">
        <v>0</v>
      </c>
      <c r="AD46" s="121">
        <v>0</v>
      </c>
      <c r="AE46" s="121">
        <f>+SUM(D46,L46,AD46)</f>
        <v>0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89638</v>
      </c>
      <c r="AO46" s="121">
        <f>+SUM(AP46:AS46)</f>
        <v>44885</v>
      </c>
      <c r="AP46" s="121">
        <v>15506</v>
      </c>
      <c r="AQ46" s="121">
        <v>0</v>
      </c>
      <c r="AR46" s="121">
        <v>29379</v>
      </c>
      <c r="AS46" s="121">
        <v>0</v>
      </c>
      <c r="AT46" s="121">
        <f>+SUM(AU46:AW46)</f>
        <v>44753</v>
      </c>
      <c r="AU46" s="121">
        <v>0</v>
      </c>
      <c r="AV46" s="121">
        <v>44753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0</v>
      </c>
      <c r="BE46" s="121">
        <v>0</v>
      </c>
      <c r="BF46" s="121">
        <v>5762</v>
      </c>
      <c r="BG46" s="121">
        <f>+SUM(BF46,AN46,AF46)</f>
        <v>95400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89638</v>
      </c>
      <c r="BQ46" s="121">
        <f>SUM(M46,AO46)</f>
        <v>44885</v>
      </c>
      <c r="BR46" s="121">
        <f>SUM(N46,AP46)</f>
        <v>15506</v>
      </c>
      <c r="BS46" s="121">
        <f>SUM(O46,AQ46)</f>
        <v>0</v>
      </c>
      <c r="BT46" s="121">
        <f>SUM(P46,AR46)</f>
        <v>29379</v>
      </c>
      <c r="BU46" s="121">
        <f>SUM(Q46,AS46)</f>
        <v>0</v>
      </c>
      <c r="BV46" s="121">
        <f>SUM(R46,AT46)</f>
        <v>44753</v>
      </c>
      <c r="BW46" s="121">
        <f>SUM(S46,AU46)</f>
        <v>0</v>
      </c>
      <c r="BX46" s="121">
        <f>SUM(T46,AV46)</f>
        <v>44753</v>
      </c>
      <c r="BY46" s="121">
        <f>SUM(U46,AW46)</f>
        <v>0</v>
      </c>
      <c r="BZ46" s="121">
        <f>SUM(V46,AX46)</f>
        <v>0</v>
      </c>
      <c r="CA46" s="121">
        <f>SUM(W46,AY46)</f>
        <v>0</v>
      </c>
      <c r="CB46" s="121">
        <f>SUM(X46,AZ46)</f>
        <v>0</v>
      </c>
      <c r="CC46" s="121">
        <f>SUM(Y46,BA46)</f>
        <v>0</v>
      </c>
      <c r="CD46" s="121">
        <f>SUM(Z46,BB46)</f>
        <v>0</v>
      </c>
      <c r="CE46" s="121">
        <f>SUM(AA46,BC46)</f>
        <v>0</v>
      </c>
      <c r="CF46" s="121">
        <f>SUM(AB46,BD46)</f>
        <v>0</v>
      </c>
      <c r="CG46" s="121">
        <f>SUM(AC46,BE46)</f>
        <v>0</v>
      </c>
      <c r="CH46" s="121">
        <f>SUM(AD46,BF46)</f>
        <v>5762</v>
      </c>
      <c r="CI46" s="121">
        <f>SUM(AE46,BG46)</f>
        <v>95400</v>
      </c>
    </row>
    <row r="47" spans="1:87" s="136" customFormat="1" ht="13.5" customHeight="1" x14ac:dyDescent="0.15">
      <c r="A47" s="119" t="s">
        <v>12</v>
      </c>
      <c r="B47" s="120" t="s">
        <v>384</v>
      </c>
      <c r="C47" s="119" t="s">
        <v>385</v>
      </c>
      <c r="D47" s="121">
        <f>+SUM(E47,J47)</f>
        <v>99840</v>
      </c>
      <c r="E47" s="121">
        <f>+SUM(F47:I47)</f>
        <v>99840</v>
      </c>
      <c r="F47" s="121">
        <v>0</v>
      </c>
      <c r="G47" s="121">
        <v>97032</v>
      </c>
      <c r="H47" s="121">
        <v>2808</v>
      </c>
      <c r="I47" s="121">
        <v>0</v>
      </c>
      <c r="J47" s="121">
        <v>0</v>
      </c>
      <c r="K47" s="121">
        <v>0</v>
      </c>
      <c r="L47" s="121">
        <f>+SUM(M47,R47,V47,W47,AC47)</f>
        <v>265231</v>
      </c>
      <c r="M47" s="121">
        <f>+SUM(N47:Q47)</f>
        <v>87256</v>
      </c>
      <c r="N47" s="121">
        <v>19955</v>
      </c>
      <c r="O47" s="121">
        <v>0</v>
      </c>
      <c r="P47" s="121">
        <v>53552</v>
      </c>
      <c r="Q47" s="121">
        <v>13749</v>
      </c>
      <c r="R47" s="121">
        <f>+SUM(S47:U47)</f>
        <v>46954</v>
      </c>
      <c r="S47" s="121">
        <v>0</v>
      </c>
      <c r="T47" s="121">
        <v>38471</v>
      </c>
      <c r="U47" s="121">
        <v>8483</v>
      </c>
      <c r="V47" s="121">
        <v>0</v>
      </c>
      <c r="W47" s="121">
        <f>+SUM(X47:AA47)</f>
        <v>131021</v>
      </c>
      <c r="X47" s="121">
        <v>97667</v>
      </c>
      <c r="Y47" s="121">
        <v>29990</v>
      </c>
      <c r="Z47" s="121">
        <v>3364</v>
      </c>
      <c r="AA47" s="121">
        <v>0</v>
      </c>
      <c r="AB47" s="121">
        <v>0</v>
      </c>
      <c r="AC47" s="121">
        <v>0</v>
      </c>
      <c r="AD47" s="121">
        <v>52200</v>
      </c>
      <c r="AE47" s="121">
        <f>+SUM(D47,L47,AD47)</f>
        <v>417271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0</v>
      </c>
      <c r="AO47" s="121">
        <f>+SUM(AP47:AS47)</f>
        <v>0</v>
      </c>
      <c r="AP47" s="121">
        <v>0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0</v>
      </c>
      <c r="BE47" s="121">
        <v>0</v>
      </c>
      <c r="BF47" s="121">
        <v>0</v>
      </c>
      <c r="BG47" s="121">
        <f>+SUM(BF47,AN47,AF47)</f>
        <v>0</v>
      </c>
      <c r="BH47" s="121">
        <f>SUM(D47,AF47)</f>
        <v>99840</v>
      </c>
      <c r="BI47" s="121">
        <f>SUM(E47,AG47)</f>
        <v>99840</v>
      </c>
      <c r="BJ47" s="121">
        <f>SUM(F47,AH47)</f>
        <v>0</v>
      </c>
      <c r="BK47" s="121">
        <f>SUM(G47,AI47)</f>
        <v>97032</v>
      </c>
      <c r="BL47" s="121">
        <f>SUM(H47,AJ47)</f>
        <v>2808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265231</v>
      </c>
      <c r="BQ47" s="121">
        <f>SUM(M47,AO47)</f>
        <v>87256</v>
      </c>
      <c r="BR47" s="121">
        <f>SUM(N47,AP47)</f>
        <v>19955</v>
      </c>
      <c r="BS47" s="121">
        <f>SUM(O47,AQ47)</f>
        <v>0</v>
      </c>
      <c r="BT47" s="121">
        <f>SUM(P47,AR47)</f>
        <v>53552</v>
      </c>
      <c r="BU47" s="121">
        <f>SUM(Q47,AS47)</f>
        <v>13749</v>
      </c>
      <c r="BV47" s="121">
        <f>SUM(R47,AT47)</f>
        <v>46954</v>
      </c>
      <c r="BW47" s="121">
        <f>SUM(S47,AU47)</f>
        <v>0</v>
      </c>
      <c r="BX47" s="121">
        <f>SUM(T47,AV47)</f>
        <v>38471</v>
      </c>
      <c r="BY47" s="121">
        <f>SUM(U47,AW47)</f>
        <v>8483</v>
      </c>
      <c r="BZ47" s="121">
        <f>SUM(V47,AX47)</f>
        <v>0</v>
      </c>
      <c r="CA47" s="121">
        <f>SUM(W47,AY47)</f>
        <v>131021</v>
      </c>
      <c r="CB47" s="121">
        <f>SUM(X47,AZ47)</f>
        <v>97667</v>
      </c>
      <c r="CC47" s="121">
        <f>SUM(Y47,BA47)</f>
        <v>29990</v>
      </c>
      <c r="CD47" s="121">
        <f>SUM(Z47,BB47)</f>
        <v>3364</v>
      </c>
      <c r="CE47" s="121">
        <f>SUM(AA47,BC47)</f>
        <v>0</v>
      </c>
      <c r="CF47" s="121">
        <f>SUM(AB47,BD47)</f>
        <v>0</v>
      </c>
      <c r="CG47" s="121">
        <f>SUM(AC47,BE47)</f>
        <v>0</v>
      </c>
      <c r="CH47" s="121">
        <f>SUM(AD47,BF47)</f>
        <v>52200</v>
      </c>
      <c r="CI47" s="121">
        <f>SUM(AE47,BG47)</f>
        <v>417271</v>
      </c>
    </row>
    <row r="48" spans="1:87" s="136" customFormat="1" ht="13.5" customHeight="1" x14ac:dyDescent="0.15">
      <c r="A48" s="119" t="s">
        <v>12</v>
      </c>
      <c r="B48" s="120" t="s">
        <v>351</v>
      </c>
      <c r="C48" s="119" t="s">
        <v>352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>+SUM(M48,R48,V48,W48,AC48)</f>
        <v>717599</v>
      </c>
      <c r="M48" s="121">
        <f>+SUM(N48:Q48)</f>
        <v>40685</v>
      </c>
      <c r="N48" s="121">
        <v>40685</v>
      </c>
      <c r="O48" s="121">
        <v>0</v>
      </c>
      <c r="P48" s="121">
        <v>0</v>
      </c>
      <c r="Q48" s="121">
        <v>0</v>
      </c>
      <c r="R48" s="121">
        <f>+SUM(S48:U48)</f>
        <v>419887</v>
      </c>
      <c r="S48" s="121">
        <v>0</v>
      </c>
      <c r="T48" s="121">
        <v>401850</v>
      </c>
      <c r="U48" s="121">
        <v>18037</v>
      </c>
      <c r="V48" s="121">
        <v>0</v>
      </c>
      <c r="W48" s="121">
        <f>+SUM(X48:AA48)</f>
        <v>257027</v>
      </c>
      <c r="X48" s="121">
        <v>0</v>
      </c>
      <c r="Y48" s="121">
        <v>186069</v>
      </c>
      <c r="Z48" s="121">
        <v>70958</v>
      </c>
      <c r="AA48" s="121">
        <v>0</v>
      </c>
      <c r="AB48" s="121">
        <v>0</v>
      </c>
      <c r="AC48" s="121">
        <v>0</v>
      </c>
      <c r="AD48" s="121">
        <v>8000</v>
      </c>
      <c r="AE48" s="121">
        <f>+SUM(D48,L48,AD48)</f>
        <v>725599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152195</v>
      </c>
      <c r="AO48" s="121">
        <f>+SUM(AP48:AS48)</f>
        <v>16557</v>
      </c>
      <c r="AP48" s="121">
        <v>16557</v>
      </c>
      <c r="AQ48" s="121">
        <v>0</v>
      </c>
      <c r="AR48" s="121">
        <v>0</v>
      </c>
      <c r="AS48" s="121">
        <v>0</v>
      </c>
      <c r="AT48" s="121">
        <f>+SUM(AU48:AW48)</f>
        <v>105194</v>
      </c>
      <c r="AU48" s="121">
        <v>0</v>
      </c>
      <c r="AV48" s="121">
        <v>105194</v>
      </c>
      <c r="AW48" s="121">
        <v>0</v>
      </c>
      <c r="AX48" s="121">
        <v>0</v>
      </c>
      <c r="AY48" s="121">
        <f>+SUM(AZ48:BC48)</f>
        <v>30444</v>
      </c>
      <c r="AZ48" s="121">
        <v>0</v>
      </c>
      <c r="BA48" s="121">
        <v>30444</v>
      </c>
      <c r="BB48" s="121">
        <v>0</v>
      </c>
      <c r="BC48" s="121">
        <v>0</v>
      </c>
      <c r="BD48" s="121">
        <v>0</v>
      </c>
      <c r="BE48" s="121">
        <v>0</v>
      </c>
      <c r="BF48" s="121">
        <v>0</v>
      </c>
      <c r="BG48" s="121">
        <f>+SUM(BF48,AN48,AF48)</f>
        <v>152195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869794</v>
      </c>
      <c r="BQ48" s="121">
        <f>SUM(M48,AO48)</f>
        <v>57242</v>
      </c>
      <c r="BR48" s="121">
        <f>SUM(N48,AP48)</f>
        <v>57242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525081</v>
      </c>
      <c r="BW48" s="121">
        <f>SUM(S48,AU48)</f>
        <v>0</v>
      </c>
      <c r="BX48" s="121">
        <f>SUM(T48,AV48)</f>
        <v>507044</v>
      </c>
      <c r="BY48" s="121">
        <f>SUM(U48,AW48)</f>
        <v>18037</v>
      </c>
      <c r="BZ48" s="121">
        <f>SUM(V48,AX48)</f>
        <v>0</v>
      </c>
      <c r="CA48" s="121">
        <f>SUM(W48,AY48)</f>
        <v>287471</v>
      </c>
      <c r="CB48" s="121">
        <f>SUM(X48,AZ48)</f>
        <v>0</v>
      </c>
      <c r="CC48" s="121">
        <f>SUM(Y48,BA48)</f>
        <v>216513</v>
      </c>
      <c r="CD48" s="121">
        <f>SUM(Z48,BB48)</f>
        <v>70958</v>
      </c>
      <c r="CE48" s="121">
        <f>SUM(AA48,BC48)</f>
        <v>0</v>
      </c>
      <c r="CF48" s="121">
        <f>SUM(AB48,BD48)</f>
        <v>0</v>
      </c>
      <c r="CG48" s="121">
        <f>SUM(AC48,BE48)</f>
        <v>0</v>
      </c>
      <c r="CH48" s="121">
        <f>SUM(AD48,BF48)</f>
        <v>8000</v>
      </c>
      <c r="CI48" s="121">
        <f>SUM(AE48,BG48)</f>
        <v>877794</v>
      </c>
    </row>
    <row r="49" spans="1:87" s="136" customFormat="1" ht="13.5" customHeight="1" x14ac:dyDescent="0.15">
      <c r="A49" s="119" t="s">
        <v>12</v>
      </c>
      <c r="B49" s="120" t="s">
        <v>357</v>
      </c>
      <c r="C49" s="119" t="s">
        <v>358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f>+SUM(M49,R49,V49,W49,AC49)</f>
        <v>0</v>
      </c>
      <c r="M49" s="121">
        <f>+SUM(N49:Q49)</f>
        <v>0</v>
      </c>
      <c r="N49" s="121">
        <v>0</v>
      </c>
      <c r="O49" s="121">
        <v>0</v>
      </c>
      <c r="P49" s="121">
        <v>0</v>
      </c>
      <c r="Q49" s="121">
        <v>0</v>
      </c>
      <c r="R49" s="121">
        <f>+SUM(S49:U49)</f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f>+SUM(X49:AA49)</f>
        <v>0</v>
      </c>
      <c r="X49" s="121">
        <v>0</v>
      </c>
      <c r="Y49" s="121">
        <v>0</v>
      </c>
      <c r="Z49" s="121">
        <v>0</v>
      </c>
      <c r="AA49" s="121">
        <v>0</v>
      </c>
      <c r="AB49" s="121">
        <v>0</v>
      </c>
      <c r="AC49" s="121">
        <v>0</v>
      </c>
      <c r="AD49" s="121">
        <v>0</v>
      </c>
      <c r="AE49" s="121">
        <f>+SUM(D49,L49,AD49)</f>
        <v>0</v>
      </c>
      <c r="AF49" s="121">
        <f>+SUM(AG49,AL49)</f>
        <v>19239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19239</v>
      </c>
      <c r="AM49" s="121">
        <v>0</v>
      </c>
      <c r="AN49" s="121">
        <f>+SUM(AO49,AT49,AX49,AY49,BE49)</f>
        <v>92993</v>
      </c>
      <c r="AO49" s="121">
        <f>+SUM(AP49:AS49)</f>
        <v>49535</v>
      </c>
      <c r="AP49" s="121">
        <v>49535</v>
      </c>
      <c r="AQ49" s="121">
        <v>0</v>
      </c>
      <c r="AR49" s="121">
        <v>0</v>
      </c>
      <c r="AS49" s="121">
        <v>0</v>
      </c>
      <c r="AT49" s="121">
        <f>+SUM(AU49:AW49)</f>
        <v>43458</v>
      </c>
      <c r="AU49" s="121">
        <v>0</v>
      </c>
      <c r="AV49" s="121">
        <v>43458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0</v>
      </c>
      <c r="BE49" s="121">
        <v>0</v>
      </c>
      <c r="BF49" s="121">
        <v>101149</v>
      </c>
      <c r="BG49" s="121">
        <f>+SUM(BF49,AN49,AF49)</f>
        <v>213381</v>
      </c>
      <c r="BH49" s="121">
        <f>SUM(D49,AF49)</f>
        <v>19239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19239</v>
      </c>
      <c r="BO49" s="121">
        <f>SUM(K49,AM49)</f>
        <v>0</v>
      </c>
      <c r="BP49" s="121">
        <f>SUM(L49,AN49)</f>
        <v>92993</v>
      </c>
      <c r="BQ49" s="121">
        <f>SUM(M49,AO49)</f>
        <v>49535</v>
      </c>
      <c r="BR49" s="121">
        <f>SUM(N49,AP49)</f>
        <v>49535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43458</v>
      </c>
      <c r="BW49" s="121">
        <f>SUM(S49,AU49)</f>
        <v>0</v>
      </c>
      <c r="BX49" s="121">
        <f>SUM(T49,AV49)</f>
        <v>43458</v>
      </c>
      <c r="BY49" s="121">
        <f>SUM(U49,AW49)</f>
        <v>0</v>
      </c>
      <c r="BZ49" s="121">
        <f>SUM(V49,AX49)</f>
        <v>0</v>
      </c>
      <c r="CA49" s="121">
        <f>SUM(W49,AY49)</f>
        <v>0</v>
      </c>
      <c r="CB49" s="121">
        <f>SUM(X49,AZ49)</f>
        <v>0</v>
      </c>
      <c r="CC49" s="121">
        <f>SUM(Y49,BA49)</f>
        <v>0</v>
      </c>
      <c r="CD49" s="121">
        <f>SUM(Z49,BB49)</f>
        <v>0</v>
      </c>
      <c r="CE49" s="121">
        <f>SUM(AA49,BC49)</f>
        <v>0</v>
      </c>
      <c r="CF49" s="121">
        <f>SUM(AB49,BD49)</f>
        <v>0</v>
      </c>
      <c r="CG49" s="121">
        <f>SUM(AC49,BE49)</f>
        <v>0</v>
      </c>
      <c r="CH49" s="121">
        <f>SUM(AD49,BF49)</f>
        <v>101149</v>
      </c>
      <c r="CI49" s="121">
        <f>SUM(AE49,BG49)</f>
        <v>213381</v>
      </c>
    </row>
    <row r="50" spans="1:87" s="136" customFormat="1" ht="13.5" customHeight="1" x14ac:dyDescent="0.15">
      <c r="A50" s="119" t="s">
        <v>12</v>
      </c>
      <c r="B50" s="120" t="s">
        <v>341</v>
      </c>
      <c r="C50" s="119" t="s">
        <v>342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f>+SUM(M50,R50,V50,W50,AC50)</f>
        <v>293731</v>
      </c>
      <c r="M50" s="121">
        <f>+SUM(N50:Q50)</f>
        <v>24859</v>
      </c>
      <c r="N50" s="121">
        <v>24859</v>
      </c>
      <c r="O50" s="121">
        <v>0</v>
      </c>
      <c r="P50" s="121">
        <v>0</v>
      </c>
      <c r="Q50" s="121">
        <v>0</v>
      </c>
      <c r="R50" s="121">
        <f>+SUM(S50:U50)</f>
        <v>138496</v>
      </c>
      <c r="S50" s="121">
        <v>0</v>
      </c>
      <c r="T50" s="121">
        <v>138496</v>
      </c>
      <c r="U50" s="121">
        <v>0</v>
      </c>
      <c r="V50" s="121">
        <v>0</v>
      </c>
      <c r="W50" s="121">
        <f>+SUM(X50:AA50)</f>
        <v>130376</v>
      </c>
      <c r="X50" s="121">
        <v>0</v>
      </c>
      <c r="Y50" s="121">
        <v>73902</v>
      </c>
      <c r="Z50" s="121">
        <v>47492</v>
      </c>
      <c r="AA50" s="121">
        <v>8982</v>
      </c>
      <c r="AB50" s="121">
        <v>0</v>
      </c>
      <c r="AC50" s="121">
        <v>0</v>
      </c>
      <c r="AD50" s="121">
        <v>0</v>
      </c>
      <c r="AE50" s="121">
        <f>+SUM(D50,L50,AD50)</f>
        <v>293731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137506</v>
      </c>
      <c r="AO50" s="121">
        <f>+SUM(AP50:AS50)</f>
        <v>40837</v>
      </c>
      <c r="AP50" s="121">
        <v>22501</v>
      </c>
      <c r="AQ50" s="121">
        <v>0</v>
      </c>
      <c r="AR50" s="121">
        <v>18336</v>
      </c>
      <c r="AS50" s="121">
        <v>0</v>
      </c>
      <c r="AT50" s="121">
        <f>+SUM(AU50:AW50)</f>
        <v>89737</v>
      </c>
      <c r="AU50" s="121">
        <v>0</v>
      </c>
      <c r="AV50" s="121">
        <v>89737</v>
      </c>
      <c r="AW50" s="121">
        <v>0</v>
      </c>
      <c r="AX50" s="121">
        <v>0</v>
      </c>
      <c r="AY50" s="121">
        <f>+SUM(AZ50:BC50)</f>
        <v>6932</v>
      </c>
      <c r="AZ50" s="121">
        <v>0</v>
      </c>
      <c r="BA50" s="121">
        <v>0</v>
      </c>
      <c r="BB50" s="121">
        <v>687</v>
      </c>
      <c r="BC50" s="121">
        <v>6245</v>
      </c>
      <c r="BD50" s="121">
        <v>0</v>
      </c>
      <c r="BE50" s="121">
        <v>0</v>
      </c>
      <c r="BF50" s="121">
        <v>0</v>
      </c>
      <c r="BG50" s="121">
        <f>+SUM(BF50,AN50,AF50)</f>
        <v>137506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431237</v>
      </c>
      <c r="BQ50" s="121">
        <f>SUM(M50,AO50)</f>
        <v>65696</v>
      </c>
      <c r="BR50" s="121">
        <f>SUM(N50,AP50)</f>
        <v>47360</v>
      </c>
      <c r="BS50" s="121">
        <f>SUM(O50,AQ50)</f>
        <v>0</v>
      </c>
      <c r="BT50" s="121">
        <f>SUM(P50,AR50)</f>
        <v>18336</v>
      </c>
      <c r="BU50" s="121">
        <f>SUM(Q50,AS50)</f>
        <v>0</v>
      </c>
      <c r="BV50" s="121">
        <f>SUM(R50,AT50)</f>
        <v>228233</v>
      </c>
      <c r="BW50" s="121">
        <f>SUM(S50,AU50)</f>
        <v>0</v>
      </c>
      <c r="BX50" s="121">
        <f>SUM(T50,AV50)</f>
        <v>228233</v>
      </c>
      <c r="BY50" s="121">
        <f>SUM(U50,AW50)</f>
        <v>0</v>
      </c>
      <c r="BZ50" s="121">
        <f>SUM(V50,AX50)</f>
        <v>0</v>
      </c>
      <c r="CA50" s="121">
        <f>SUM(W50,AY50)</f>
        <v>137308</v>
      </c>
      <c r="CB50" s="121">
        <f>SUM(X50,AZ50)</f>
        <v>0</v>
      </c>
      <c r="CC50" s="121">
        <f>SUM(Y50,BA50)</f>
        <v>73902</v>
      </c>
      <c r="CD50" s="121">
        <f>SUM(Z50,BB50)</f>
        <v>48179</v>
      </c>
      <c r="CE50" s="121">
        <f>SUM(AA50,BC50)</f>
        <v>15227</v>
      </c>
      <c r="CF50" s="121">
        <f>SUM(AB50,BD50)</f>
        <v>0</v>
      </c>
      <c r="CG50" s="121">
        <f>SUM(AC50,BE50)</f>
        <v>0</v>
      </c>
      <c r="CH50" s="121">
        <f>SUM(AD50,BF50)</f>
        <v>0</v>
      </c>
      <c r="CI50" s="121">
        <f>SUM(AE50,BG50)</f>
        <v>431237</v>
      </c>
    </row>
    <row r="51" spans="1:87" s="136" customFormat="1" ht="13.5" customHeight="1" x14ac:dyDescent="0.15">
      <c r="A51" s="119" t="s">
        <v>12</v>
      </c>
      <c r="B51" s="120" t="s">
        <v>329</v>
      </c>
      <c r="C51" s="119" t="s">
        <v>330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f>+SUM(M51,R51,V51,W51,AC51)</f>
        <v>56453</v>
      </c>
      <c r="M51" s="121">
        <f>+SUM(N51:Q51)</f>
        <v>6847</v>
      </c>
      <c r="N51" s="121">
        <v>6847</v>
      </c>
      <c r="O51" s="121">
        <v>0</v>
      </c>
      <c r="P51" s="121">
        <v>0</v>
      </c>
      <c r="Q51" s="121">
        <v>0</v>
      </c>
      <c r="R51" s="121">
        <f>+SUM(S51:U51)</f>
        <v>23475</v>
      </c>
      <c r="S51" s="121">
        <v>0</v>
      </c>
      <c r="T51" s="121">
        <v>0</v>
      </c>
      <c r="U51" s="121">
        <v>23475</v>
      </c>
      <c r="V51" s="121">
        <v>0</v>
      </c>
      <c r="W51" s="121">
        <f>+SUM(X51:AA51)</f>
        <v>26131</v>
      </c>
      <c r="X51" s="121">
        <v>0</v>
      </c>
      <c r="Y51" s="121">
        <v>0</v>
      </c>
      <c r="Z51" s="121">
        <v>26131</v>
      </c>
      <c r="AA51" s="121">
        <v>0</v>
      </c>
      <c r="AB51" s="121">
        <v>0</v>
      </c>
      <c r="AC51" s="121">
        <v>0</v>
      </c>
      <c r="AD51" s="121">
        <v>2234</v>
      </c>
      <c r="AE51" s="121">
        <f>+SUM(D51,L51,AD51)</f>
        <v>58687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227150</v>
      </c>
      <c r="AO51" s="121">
        <f>+SUM(AP51:AS51)</f>
        <v>28270</v>
      </c>
      <c r="AP51" s="121">
        <v>28270</v>
      </c>
      <c r="AQ51" s="121">
        <v>0</v>
      </c>
      <c r="AR51" s="121">
        <v>0</v>
      </c>
      <c r="AS51" s="121">
        <v>0</v>
      </c>
      <c r="AT51" s="121">
        <f>+SUM(AU51:AW51)</f>
        <v>146477</v>
      </c>
      <c r="AU51" s="121">
        <v>0</v>
      </c>
      <c r="AV51" s="121">
        <v>146477</v>
      </c>
      <c r="AW51" s="121">
        <v>0</v>
      </c>
      <c r="AX51" s="121">
        <v>0</v>
      </c>
      <c r="AY51" s="121">
        <f>+SUM(AZ51:BC51)</f>
        <v>52403</v>
      </c>
      <c r="AZ51" s="121">
        <v>0</v>
      </c>
      <c r="BA51" s="121">
        <v>44167</v>
      </c>
      <c r="BB51" s="121">
        <v>8236</v>
      </c>
      <c r="BC51" s="121">
        <v>0</v>
      </c>
      <c r="BD51" s="121">
        <v>0</v>
      </c>
      <c r="BE51" s="121">
        <v>0</v>
      </c>
      <c r="BF51" s="121">
        <v>855</v>
      </c>
      <c r="BG51" s="121">
        <f>+SUM(BF51,AN51,AF51)</f>
        <v>228005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283603</v>
      </c>
      <c r="BQ51" s="121">
        <f>SUM(M51,AO51)</f>
        <v>35117</v>
      </c>
      <c r="BR51" s="121">
        <f>SUM(N51,AP51)</f>
        <v>35117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169952</v>
      </c>
      <c r="BW51" s="121">
        <f>SUM(S51,AU51)</f>
        <v>0</v>
      </c>
      <c r="BX51" s="121">
        <f>SUM(T51,AV51)</f>
        <v>146477</v>
      </c>
      <c r="BY51" s="121">
        <f>SUM(U51,AW51)</f>
        <v>23475</v>
      </c>
      <c r="BZ51" s="121">
        <f>SUM(V51,AX51)</f>
        <v>0</v>
      </c>
      <c r="CA51" s="121">
        <f>SUM(W51,AY51)</f>
        <v>78534</v>
      </c>
      <c r="CB51" s="121">
        <f>SUM(X51,AZ51)</f>
        <v>0</v>
      </c>
      <c r="CC51" s="121">
        <f>SUM(Y51,BA51)</f>
        <v>44167</v>
      </c>
      <c r="CD51" s="121">
        <f>SUM(Z51,BB51)</f>
        <v>34367</v>
      </c>
      <c r="CE51" s="121">
        <f>SUM(AA51,BC51)</f>
        <v>0</v>
      </c>
      <c r="CF51" s="121">
        <f>SUM(AB51,BD51)</f>
        <v>0</v>
      </c>
      <c r="CG51" s="121">
        <f>SUM(AC51,BE51)</f>
        <v>0</v>
      </c>
      <c r="CH51" s="121">
        <f>SUM(AD51,BF51)</f>
        <v>3089</v>
      </c>
      <c r="CI51" s="121">
        <f>SUM(AE51,BG51)</f>
        <v>286692</v>
      </c>
    </row>
    <row r="52" spans="1:87" s="136" customFormat="1" ht="13.5" customHeight="1" x14ac:dyDescent="0.15">
      <c r="A52" s="119" t="s">
        <v>12</v>
      </c>
      <c r="B52" s="120" t="s">
        <v>414</v>
      </c>
      <c r="C52" s="119" t="s">
        <v>415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f>+SUM(M52,R52,V52,W52,AC52)</f>
        <v>752838</v>
      </c>
      <c r="M52" s="121">
        <f>+SUM(N52:Q52)</f>
        <v>34946</v>
      </c>
      <c r="N52" s="121">
        <v>34946</v>
      </c>
      <c r="O52" s="121">
        <v>0</v>
      </c>
      <c r="P52" s="121">
        <v>0</v>
      </c>
      <c r="Q52" s="121">
        <v>0</v>
      </c>
      <c r="R52" s="121">
        <f>+SUM(S52:U52)</f>
        <v>263711</v>
      </c>
      <c r="S52" s="121">
        <v>0</v>
      </c>
      <c r="T52" s="121">
        <v>167295</v>
      </c>
      <c r="U52" s="121">
        <v>96416</v>
      </c>
      <c r="V52" s="121">
        <v>0</v>
      </c>
      <c r="W52" s="121">
        <f>+SUM(X52:AA52)</f>
        <v>454181</v>
      </c>
      <c r="X52" s="121">
        <v>191765</v>
      </c>
      <c r="Y52" s="121">
        <v>212415</v>
      </c>
      <c r="Z52" s="121">
        <v>50001</v>
      </c>
      <c r="AA52" s="121">
        <v>0</v>
      </c>
      <c r="AB52" s="121">
        <v>0</v>
      </c>
      <c r="AC52" s="121">
        <v>0</v>
      </c>
      <c r="AD52" s="121">
        <v>0</v>
      </c>
      <c r="AE52" s="121">
        <f>+SUM(D52,L52,AD52)</f>
        <v>752838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0</v>
      </c>
      <c r="AO52" s="121">
        <f>+SUM(AP52:AS52)</f>
        <v>0</v>
      </c>
      <c r="AP52" s="121">
        <v>0</v>
      </c>
      <c r="AQ52" s="121">
        <v>0</v>
      </c>
      <c r="AR52" s="121">
        <v>0</v>
      </c>
      <c r="AS52" s="121">
        <v>0</v>
      </c>
      <c r="AT52" s="121">
        <f>+SUM(AU52:AW52)</f>
        <v>0</v>
      </c>
      <c r="AU52" s="121">
        <v>0</v>
      </c>
      <c r="AV52" s="121">
        <v>0</v>
      </c>
      <c r="AW52" s="121">
        <v>0</v>
      </c>
      <c r="AX52" s="121">
        <v>0</v>
      </c>
      <c r="AY52" s="121">
        <f>+SUM(AZ52:BC52)</f>
        <v>0</v>
      </c>
      <c r="AZ52" s="121">
        <v>0</v>
      </c>
      <c r="BA52" s="121">
        <v>0</v>
      </c>
      <c r="BB52" s="121">
        <v>0</v>
      </c>
      <c r="BC52" s="121">
        <v>0</v>
      </c>
      <c r="BD52" s="121">
        <v>0</v>
      </c>
      <c r="BE52" s="121">
        <v>0</v>
      </c>
      <c r="BF52" s="121">
        <v>0</v>
      </c>
      <c r="BG52" s="121">
        <f>+SUM(BF52,AN52,AF52)</f>
        <v>0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752838</v>
      </c>
      <c r="BQ52" s="121">
        <f>SUM(M52,AO52)</f>
        <v>34946</v>
      </c>
      <c r="BR52" s="121">
        <f>SUM(N52,AP52)</f>
        <v>34946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263711</v>
      </c>
      <c r="BW52" s="121">
        <f>SUM(S52,AU52)</f>
        <v>0</v>
      </c>
      <c r="BX52" s="121">
        <f>SUM(T52,AV52)</f>
        <v>167295</v>
      </c>
      <c r="BY52" s="121">
        <f>SUM(U52,AW52)</f>
        <v>96416</v>
      </c>
      <c r="BZ52" s="121">
        <f>SUM(V52,AX52)</f>
        <v>0</v>
      </c>
      <c r="CA52" s="121">
        <f>SUM(W52,AY52)</f>
        <v>454181</v>
      </c>
      <c r="CB52" s="121">
        <f>SUM(X52,AZ52)</f>
        <v>191765</v>
      </c>
      <c r="CC52" s="121">
        <f>SUM(Y52,BA52)</f>
        <v>212415</v>
      </c>
      <c r="CD52" s="121">
        <f>SUM(Z52,BB52)</f>
        <v>50001</v>
      </c>
      <c r="CE52" s="121">
        <f>SUM(AA52,BC52)</f>
        <v>0</v>
      </c>
      <c r="CF52" s="121">
        <f>SUM(AB52,BD52)</f>
        <v>0</v>
      </c>
      <c r="CG52" s="121">
        <f>SUM(AC52,BE52)</f>
        <v>0</v>
      </c>
      <c r="CH52" s="121">
        <f>SUM(AD52,BF52)</f>
        <v>0</v>
      </c>
      <c r="CI52" s="121">
        <f>SUM(AE52,BG52)</f>
        <v>752838</v>
      </c>
    </row>
    <row r="53" spans="1:87" s="136" customFormat="1" ht="13.5" customHeight="1" x14ac:dyDescent="0.15">
      <c r="A53" s="119" t="s">
        <v>12</v>
      </c>
      <c r="B53" s="120" t="s">
        <v>343</v>
      </c>
      <c r="C53" s="119" t="s">
        <v>344</v>
      </c>
      <c r="D53" s="121">
        <f>+SUM(E53,J53)</f>
        <v>0</v>
      </c>
      <c r="E53" s="121">
        <f>+SUM(F53:I53)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0</v>
      </c>
      <c r="L53" s="121">
        <f>+SUM(M53,R53,V53,W53,AC53)</f>
        <v>245788</v>
      </c>
      <c r="M53" s="121">
        <f>+SUM(N53:Q53)</f>
        <v>84179</v>
      </c>
      <c r="N53" s="121">
        <v>20172</v>
      </c>
      <c r="O53" s="121">
        <v>0</v>
      </c>
      <c r="P53" s="121">
        <v>64007</v>
      </c>
      <c r="Q53" s="121">
        <v>0</v>
      </c>
      <c r="R53" s="121">
        <f>+SUM(S53:U53)</f>
        <v>138663</v>
      </c>
      <c r="S53" s="121">
        <v>5198</v>
      </c>
      <c r="T53" s="121">
        <v>122669</v>
      </c>
      <c r="U53" s="121">
        <v>10796</v>
      </c>
      <c r="V53" s="121">
        <v>0</v>
      </c>
      <c r="W53" s="121">
        <f>+SUM(X53:AA53)</f>
        <v>22946</v>
      </c>
      <c r="X53" s="121">
        <v>18678</v>
      </c>
      <c r="Y53" s="121">
        <v>0</v>
      </c>
      <c r="Z53" s="121">
        <v>4268</v>
      </c>
      <c r="AA53" s="121">
        <v>0</v>
      </c>
      <c r="AB53" s="121">
        <v>0</v>
      </c>
      <c r="AC53" s="121">
        <v>0</v>
      </c>
      <c r="AD53" s="121">
        <v>0</v>
      </c>
      <c r="AE53" s="121">
        <f>+SUM(D53,L53,AD53)</f>
        <v>245788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0</v>
      </c>
      <c r="AO53" s="121">
        <f>+SUM(AP53:AS53)</f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0</v>
      </c>
      <c r="AZ53" s="121">
        <v>0</v>
      </c>
      <c r="BA53" s="121">
        <v>0</v>
      </c>
      <c r="BB53" s="121">
        <v>0</v>
      </c>
      <c r="BC53" s="121">
        <v>0</v>
      </c>
      <c r="BD53" s="121">
        <v>0</v>
      </c>
      <c r="BE53" s="121">
        <v>0</v>
      </c>
      <c r="BF53" s="121">
        <v>0</v>
      </c>
      <c r="BG53" s="121">
        <f>+SUM(BF53,AN53,AF53)</f>
        <v>0</v>
      </c>
      <c r="BH53" s="121">
        <f>SUM(D53,AF53)</f>
        <v>0</v>
      </c>
      <c r="BI53" s="121">
        <f>SUM(E53,AG53)</f>
        <v>0</v>
      </c>
      <c r="BJ53" s="121">
        <f>SUM(F53,AH53)</f>
        <v>0</v>
      </c>
      <c r="BK53" s="121">
        <f>SUM(G53,AI53)</f>
        <v>0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0</v>
      </c>
      <c r="BP53" s="121">
        <f>SUM(L53,AN53)</f>
        <v>245788</v>
      </c>
      <c r="BQ53" s="121">
        <f>SUM(M53,AO53)</f>
        <v>84179</v>
      </c>
      <c r="BR53" s="121">
        <f>SUM(N53,AP53)</f>
        <v>20172</v>
      </c>
      <c r="BS53" s="121">
        <f>SUM(O53,AQ53)</f>
        <v>0</v>
      </c>
      <c r="BT53" s="121">
        <f>SUM(P53,AR53)</f>
        <v>64007</v>
      </c>
      <c r="BU53" s="121">
        <f>SUM(Q53,AS53)</f>
        <v>0</v>
      </c>
      <c r="BV53" s="121">
        <f>SUM(R53,AT53)</f>
        <v>138663</v>
      </c>
      <c r="BW53" s="121">
        <f>SUM(S53,AU53)</f>
        <v>5198</v>
      </c>
      <c r="BX53" s="121">
        <f>SUM(T53,AV53)</f>
        <v>122669</v>
      </c>
      <c r="BY53" s="121">
        <f>SUM(U53,AW53)</f>
        <v>10796</v>
      </c>
      <c r="BZ53" s="121">
        <f>SUM(V53,AX53)</f>
        <v>0</v>
      </c>
      <c r="CA53" s="121">
        <f>SUM(W53,AY53)</f>
        <v>22946</v>
      </c>
      <c r="CB53" s="121">
        <f>SUM(X53,AZ53)</f>
        <v>18678</v>
      </c>
      <c r="CC53" s="121">
        <f>SUM(Y53,BA53)</f>
        <v>0</v>
      </c>
      <c r="CD53" s="121">
        <f>SUM(Z53,BB53)</f>
        <v>4268</v>
      </c>
      <c r="CE53" s="121">
        <f>SUM(AA53,BC53)</f>
        <v>0</v>
      </c>
      <c r="CF53" s="121">
        <f>SUM(AB53,BD53)</f>
        <v>0</v>
      </c>
      <c r="CG53" s="121">
        <f>SUM(AC53,BE53)</f>
        <v>0</v>
      </c>
      <c r="CH53" s="121">
        <f>SUM(AD53,BF53)</f>
        <v>0</v>
      </c>
      <c r="CI53" s="121">
        <f>SUM(AE53,BG53)</f>
        <v>245788</v>
      </c>
    </row>
    <row r="54" spans="1:87" s="136" customFormat="1" ht="13.5" customHeight="1" x14ac:dyDescent="0.15">
      <c r="A54" s="119" t="s">
        <v>12</v>
      </c>
      <c r="B54" s="120" t="s">
        <v>337</v>
      </c>
      <c r="C54" s="119" t="s">
        <v>338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f>+SUM(M54,R54,V54,W54,AC54)</f>
        <v>594635</v>
      </c>
      <c r="M54" s="121">
        <f>+SUM(N54:Q54)</f>
        <v>79006</v>
      </c>
      <c r="N54" s="121">
        <v>79006</v>
      </c>
      <c r="O54" s="121">
        <v>0</v>
      </c>
      <c r="P54" s="121">
        <v>0</v>
      </c>
      <c r="Q54" s="121">
        <v>0</v>
      </c>
      <c r="R54" s="121">
        <f>+SUM(S54:U54)</f>
        <v>0</v>
      </c>
      <c r="S54" s="121">
        <v>0</v>
      </c>
      <c r="T54" s="121">
        <v>0</v>
      </c>
      <c r="U54" s="121">
        <v>0</v>
      </c>
      <c r="V54" s="121">
        <v>0</v>
      </c>
      <c r="W54" s="121">
        <f>+SUM(X54:AA54)</f>
        <v>515629</v>
      </c>
      <c r="X54" s="121">
        <v>11885</v>
      </c>
      <c r="Y54" s="121">
        <v>450609</v>
      </c>
      <c r="Z54" s="121">
        <v>53135</v>
      </c>
      <c r="AA54" s="121">
        <v>0</v>
      </c>
      <c r="AB54" s="121">
        <v>0</v>
      </c>
      <c r="AC54" s="121">
        <v>0</v>
      </c>
      <c r="AD54" s="121">
        <v>0</v>
      </c>
      <c r="AE54" s="121">
        <f>+SUM(D54,L54,AD54)</f>
        <v>594635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0</v>
      </c>
      <c r="AN54" s="121">
        <f>+SUM(AO54,AT54,AX54,AY54,BE54)</f>
        <v>0</v>
      </c>
      <c r="AO54" s="121">
        <f>+SUM(AP54:AS54)</f>
        <v>0</v>
      </c>
      <c r="AP54" s="121">
        <v>0</v>
      </c>
      <c r="AQ54" s="121">
        <v>0</v>
      </c>
      <c r="AR54" s="121">
        <v>0</v>
      </c>
      <c r="AS54" s="121">
        <v>0</v>
      </c>
      <c r="AT54" s="121">
        <f>+SUM(AU54:AW54)</f>
        <v>0</v>
      </c>
      <c r="AU54" s="121">
        <v>0</v>
      </c>
      <c r="AV54" s="121">
        <v>0</v>
      </c>
      <c r="AW54" s="121">
        <v>0</v>
      </c>
      <c r="AX54" s="121">
        <v>0</v>
      </c>
      <c r="AY54" s="121">
        <f>+SUM(AZ54:BC54)</f>
        <v>0</v>
      </c>
      <c r="AZ54" s="121">
        <v>0</v>
      </c>
      <c r="BA54" s="121">
        <v>0</v>
      </c>
      <c r="BB54" s="121">
        <v>0</v>
      </c>
      <c r="BC54" s="121">
        <v>0</v>
      </c>
      <c r="BD54" s="121">
        <v>0</v>
      </c>
      <c r="BE54" s="121">
        <v>0</v>
      </c>
      <c r="BF54" s="121">
        <v>0</v>
      </c>
      <c r="BG54" s="121">
        <f>+SUM(BF54,AN54,AF54)</f>
        <v>0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594635</v>
      </c>
      <c r="BQ54" s="121">
        <f>SUM(M54,AO54)</f>
        <v>79006</v>
      </c>
      <c r="BR54" s="121">
        <f>SUM(N54,AP54)</f>
        <v>79006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0</v>
      </c>
      <c r="BW54" s="121">
        <f>SUM(S54,AU54)</f>
        <v>0</v>
      </c>
      <c r="BX54" s="121">
        <f>SUM(T54,AV54)</f>
        <v>0</v>
      </c>
      <c r="BY54" s="121">
        <f>SUM(U54,AW54)</f>
        <v>0</v>
      </c>
      <c r="BZ54" s="121">
        <f>SUM(V54,AX54)</f>
        <v>0</v>
      </c>
      <c r="CA54" s="121">
        <f>SUM(W54,AY54)</f>
        <v>515629</v>
      </c>
      <c r="CB54" s="121">
        <f>SUM(X54,AZ54)</f>
        <v>11885</v>
      </c>
      <c r="CC54" s="121">
        <f>SUM(Y54,BA54)</f>
        <v>450609</v>
      </c>
      <c r="CD54" s="121">
        <f>SUM(Z54,BB54)</f>
        <v>53135</v>
      </c>
      <c r="CE54" s="121">
        <f>SUM(AA54,BC54)</f>
        <v>0</v>
      </c>
      <c r="CF54" s="121">
        <f>SUM(AB54,BD54)</f>
        <v>0</v>
      </c>
      <c r="CG54" s="121">
        <f>SUM(AC54,BE54)</f>
        <v>0</v>
      </c>
      <c r="CH54" s="121">
        <f>SUM(AD54,BF54)</f>
        <v>0</v>
      </c>
      <c r="CI54" s="121">
        <f>SUM(AE54,BG54)</f>
        <v>594635</v>
      </c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54">
    <sortCondition ref="A8:A54"/>
    <sortCondition ref="B8:B54"/>
    <sortCondition ref="C8:C54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&amp;L廃棄物処理事業経費（市区町村及び一部事務組合・広域連合の合計）【歳出】（令和1年度実績）</oddHeader>
  </headerFooter>
  <colBreaks count="2" manualBreakCount="2">
    <brk id="39" min="1" max="53" man="1"/>
    <brk id="67" min="1" max="5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群馬県</v>
      </c>
      <c r="B7" s="139" t="str">
        <f>'廃棄物事業経費（市町村）'!B7</f>
        <v>10000</v>
      </c>
      <c r="C7" s="138" t="s">
        <v>279</v>
      </c>
      <c r="D7" s="140">
        <f>SUM(L7,T7,AB7,AJ7,AR7,AZ7)</f>
        <v>114062</v>
      </c>
      <c r="E7" s="140">
        <f>SUM(M7,U7,AC7,AK7,AS7,BA7)</f>
        <v>3414740</v>
      </c>
      <c r="F7" s="140">
        <f>SUM(D7:E7)</f>
        <v>3528802</v>
      </c>
      <c r="G7" s="140">
        <f>SUM(O7,W7,AE7,AM7,AU7,BC7)</f>
        <v>5879</v>
      </c>
      <c r="H7" s="140">
        <f>SUM(P7,X7,AF7,AN7,AV7,BD7)</f>
        <v>1115889</v>
      </c>
      <c r="I7" s="140">
        <f>SUM(G7:H7)</f>
        <v>1121768</v>
      </c>
      <c r="J7" s="141">
        <f>COUNTIF(J$8:J$207,"&lt;&gt;")</f>
        <v>27</v>
      </c>
      <c r="K7" s="141">
        <f>COUNTIF(K$8:K$207,"&lt;&gt;")</f>
        <v>27</v>
      </c>
      <c r="L7" s="140">
        <f>SUM(L$8:L$207)</f>
        <v>113069</v>
      </c>
      <c r="M7" s="140">
        <f>SUM(M$8:M$207)</f>
        <v>2917976</v>
      </c>
      <c r="N7" s="140">
        <f>IF(AND(L7&lt;&gt;"",M7&lt;&gt;""),SUM(L7:M7),"")</f>
        <v>3031045</v>
      </c>
      <c r="O7" s="140">
        <f>SUM(O$8:O$207)</f>
        <v>5879</v>
      </c>
      <c r="P7" s="140">
        <f>SUM(P$8:P$207)</f>
        <v>1042787</v>
      </c>
      <c r="Q7" s="140">
        <f>IF(AND(O7&lt;&gt;"",P7&lt;&gt;""),SUM(O7:P7),"")</f>
        <v>1048666</v>
      </c>
      <c r="R7" s="141">
        <f>COUNTIF(R$8:R$207,"&lt;&gt;")</f>
        <v>7</v>
      </c>
      <c r="S7" s="141">
        <f>COUNTIF(S$8:S$207,"&lt;&gt;")</f>
        <v>7</v>
      </c>
      <c r="T7" s="140">
        <f>SUM(T$8:T$207)</f>
        <v>993</v>
      </c>
      <c r="U7" s="140">
        <f>SUM(U$8:U$207)</f>
        <v>470094</v>
      </c>
      <c r="V7" s="140">
        <f>IF(AND(T7&lt;&gt;"",U7&lt;&gt;""),SUM(T7:U7),"")</f>
        <v>471087</v>
      </c>
      <c r="W7" s="140">
        <f>SUM(W$8:W$207)</f>
        <v>0</v>
      </c>
      <c r="X7" s="140">
        <f>SUM(X$8:X$207)</f>
        <v>73102</v>
      </c>
      <c r="Y7" s="140">
        <f>IF(AND(W7&lt;&gt;"",X7&lt;&gt;""),SUM(W7:X7),"")</f>
        <v>73102</v>
      </c>
      <c r="Z7" s="141">
        <f>COUNTIF(Z$8:Z$207,"&lt;&gt;")</f>
        <v>1</v>
      </c>
      <c r="AA7" s="141">
        <f>COUNTIF(AA$8:AA$207,"&lt;&gt;")</f>
        <v>1</v>
      </c>
      <c r="AB7" s="140">
        <f>SUM(AB$8:AB$207)</f>
        <v>0</v>
      </c>
      <c r="AC7" s="140">
        <f>SUM(AC$8:AC$207)</f>
        <v>26670</v>
      </c>
      <c r="AD7" s="140">
        <f>IF(AND(AB7&lt;&gt;"",AC7&lt;&gt;""),SUM(AB7:AC7),"")</f>
        <v>26670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12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12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22767</v>
      </c>
      <c r="F9" s="121">
        <f>SUM(D9:E9)</f>
        <v>22767</v>
      </c>
      <c r="G9" s="121">
        <f>SUM(O9,W9,AE9,AM9,AU9,BC9)</f>
        <v>0</v>
      </c>
      <c r="H9" s="121">
        <f>SUM(P9,X9,AF9,AN9,AV9,BD9)</f>
        <v>41857</v>
      </c>
      <c r="I9" s="121">
        <f>SUM(G9:H9)</f>
        <v>41857</v>
      </c>
      <c r="J9" s="120" t="s">
        <v>329</v>
      </c>
      <c r="K9" s="119" t="s">
        <v>330</v>
      </c>
      <c r="L9" s="121">
        <v>0</v>
      </c>
      <c r="M9" s="121">
        <v>22767</v>
      </c>
      <c r="N9" s="121">
        <f>IF(AND(L9&lt;&gt;"",M9&lt;&gt;""),SUM(L9:M9),"")</f>
        <v>22767</v>
      </c>
      <c r="O9" s="121">
        <v>0</v>
      </c>
      <c r="P9" s="121">
        <v>41857</v>
      </c>
      <c r="Q9" s="121">
        <f>IF(AND(O9&lt;&gt;"",P9&lt;&gt;""),SUM(O9:P9),"")</f>
        <v>41857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12</v>
      </c>
      <c r="B10" s="120" t="s">
        <v>331</v>
      </c>
      <c r="C10" s="119" t="s">
        <v>332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12</v>
      </c>
      <c r="B11" s="120" t="s">
        <v>333</v>
      </c>
      <c r="C11" s="119" t="s">
        <v>334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12</v>
      </c>
      <c r="B12" s="120" t="s">
        <v>335</v>
      </c>
      <c r="C12" s="119" t="s">
        <v>336</v>
      </c>
      <c r="D12" s="121">
        <f>SUM(L12,T12,AB12,AJ12,AR12,AZ12)</f>
        <v>0</v>
      </c>
      <c r="E12" s="121">
        <f>SUM(M12,U12,AC12,AK12,AS12,BA12)</f>
        <v>359762</v>
      </c>
      <c r="F12" s="121">
        <f>SUM(D12:E12)</f>
        <v>359762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 t="s">
        <v>337</v>
      </c>
      <c r="K12" s="119" t="s">
        <v>338</v>
      </c>
      <c r="L12" s="121">
        <v>0</v>
      </c>
      <c r="M12" s="121">
        <v>359762</v>
      </c>
      <c r="N12" s="121">
        <f>IF(AND(L12&lt;&gt;"",M12&lt;&gt;""),SUM(L12:M12),"")</f>
        <v>359762</v>
      </c>
      <c r="O12" s="121">
        <v>0</v>
      </c>
      <c r="P12" s="121">
        <v>0</v>
      </c>
      <c r="Q12" s="121">
        <f>IF(AND(O12&lt;&gt;"",P12&lt;&gt;""),SUM(O12:P12),"")</f>
        <v>0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12</v>
      </c>
      <c r="B13" s="120" t="s">
        <v>339</v>
      </c>
      <c r="C13" s="119" t="s">
        <v>340</v>
      </c>
      <c r="D13" s="121">
        <f>SUM(L13,T13,AB13,AJ13,AR13,AZ13)</f>
        <v>0</v>
      </c>
      <c r="E13" s="121">
        <f>SUM(M13,U13,AC13,AK13,AS13,BA13)</f>
        <v>276654</v>
      </c>
      <c r="F13" s="121">
        <f>SUM(D13:E13)</f>
        <v>276654</v>
      </c>
      <c r="G13" s="121">
        <f>SUM(O13,W13,AE13,AM13,AU13,BC13)</f>
        <v>0</v>
      </c>
      <c r="H13" s="121">
        <f>SUM(P13,X13,AF13,AN13,AV13,BD13)</f>
        <v>68992</v>
      </c>
      <c r="I13" s="121">
        <f>SUM(G13:H13)</f>
        <v>68992</v>
      </c>
      <c r="J13" s="120" t="s">
        <v>341</v>
      </c>
      <c r="K13" s="119" t="s">
        <v>342</v>
      </c>
      <c r="L13" s="121">
        <v>0</v>
      </c>
      <c r="M13" s="121">
        <v>166854</v>
      </c>
      <c r="N13" s="121">
        <f>IF(AND(L13&lt;&gt;"",M13&lt;&gt;""),SUM(L13:M13),"")</f>
        <v>166854</v>
      </c>
      <c r="O13" s="121">
        <v>0</v>
      </c>
      <c r="P13" s="121">
        <v>68992</v>
      </c>
      <c r="Q13" s="121">
        <f>IF(AND(O13&lt;&gt;"",P13&lt;&gt;""),SUM(O13:P13),"")</f>
        <v>68992</v>
      </c>
      <c r="R13" s="120" t="s">
        <v>343</v>
      </c>
      <c r="S13" s="119" t="s">
        <v>344</v>
      </c>
      <c r="T13" s="121">
        <v>0</v>
      </c>
      <c r="U13" s="121">
        <v>109800</v>
      </c>
      <c r="V13" s="121">
        <f>IF(AND(T13&lt;&gt;"",U13&lt;&gt;""),SUM(T13:U13),"")</f>
        <v>109800</v>
      </c>
      <c r="W13" s="121">
        <v>0</v>
      </c>
      <c r="X13" s="121">
        <v>0</v>
      </c>
      <c r="Y13" s="121">
        <f>IF(AND(W13&lt;&gt;"",X13&lt;&gt;""),SUM(W13:X13),"")</f>
        <v>0</v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12</v>
      </c>
      <c r="B14" s="120" t="s">
        <v>345</v>
      </c>
      <c r="C14" s="119" t="s">
        <v>346</v>
      </c>
      <c r="D14" s="121">
        <f>SUM(L14,T14,AB14,AJ14,AR14,AZ14)</f>
        <v>69949</v>
      </c>
      <c r="E14" s="121">
        <f>SUM(M14,U14,AC14,AK14,AS14,BA14)</f>
        <v>426417</v>
      </c>
      <c r="F14" s="121">
        <f>SUM(D14:E14)</f>
        <v>496366</v>
      </c>
      <c r="G14" s="121">
        <f>SUM(O14,W14,AE14,AM14,AU14,BC14)</f>
        <v>2193</v>
      </c>
      <c r="H14" s="121">
        <f>SUM(P14,X14,AF14,AN14,AV14,BD14)</f>
        <v>148946</v>
      </c>
      <c r="I14" s="121">
        <f>SUM(G14:H14)</f>
        <v>151139</v>
      </c>
      <c r="J14" s="120" t="s">
        <v>347</v>
      </c>
      <c r="K14" s="119" t="s">
        <v>348</v>
      </c>
      <c r="L14" s="121">
        <v>69949</v>
      </c>
      <c r="M14" s="121">
        <v>426417</v>
      </c>
      <c r="N14" s="121">
        <f>IF(AND(L14&lt;&gt;"",M14&lt;&gt;""),SUM(L14:M14),"")</f>
        <v>496366</v>
      </c>
      <c r="O14" s="121">
        <v>2193</v>
      </c>
      <c r="P14" s="121">
        <v>148946</v>
      </c>
      <c r="Q14" s="121">
        <f>IF(AND(O14&lt;&gt;"",P14&lt;&gt;""),SUM(O14:P14),"")</f>
        <v>151139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12</v>
      </c>
      <c r="B15" s="120" t="s">
        <v>349</v>
      </c>
      <c r="C15" s="119" t="s">
        <v>350</v>
      </c>
      <c r="D15" s="121">
        <f>SUM(L15,T15,AB15,AJ15,AR15,AZ15)</f>
        <v>0</v>
      </c>
      <c r="E15" s="121">
        <f>SUM(M15,U15,AC15,AK15,AS15,BA15)</f>
        <v>331042</v>
      </c>
      <c r="F15" s="121">
        <f>SUM(D15:E15)</f>
        <v>331042</v>
      </c>
      <c r="G15" s="121">
        <f>SUM(O15,W15,AE15,AM15,AU15,BC15)</f>
        <v>0</v>
      </c>
      <c r="H15" s="121">
        <f>SUM(P15,X15,AF15,AN15,AV15,BD15)</f>
        <v>104582</v>
      </c>
      <c r="I15" s="121">
        <f>SUM(G15:H15)</f>
        <v>104582</v>
      </c>
      <c r="J15" s="120" t="s">
        <v>351</v>
      </c>
      <c r="K15" s="119" t="s">
        <v>352</v>
      </c>
      <c r="L15" s="121">
        <v>0</v>
      </c>
      <c r="M15" s="121">
        <v>331042</v>
      </c>
      <c r="N15" s="121">
        <f>IF(AND(L15&lt;&gt;"",M15&lt;&gt;""),SUM(L15:M15),"")</f>
        <v>331042</v>
      </c>
      <c r="O15" s="121">
        <v>0</v>
      </c>
      <c r="P15" s="121">
        <v>104582</v>
      </c>
      <c r="Q15" s="121">
        <f>IF(AND(O15&lt;&gt;"",P15&lt;&gt;""),SUM(O15:P15),"")</f>
        <v>104582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12</v>
      </c>
      <c r="B16" s="120" t="s">
        <v>353</v>
      </c>
      <c r="C16" s="119" t="s">
        <v>354</v>
      </c>
      <c r="D16" s="121">
        <f>SUM(L16,T16,AB16,AJ16,AR16,AZ16)</f>
        <v>0</v>
      </c>
      <c r="E16" s="121">
        <f>SUM(M16,U16,AC16,AK16,AS16,BA16)</f>
        <v>35920</v>
      </c>
      <c r="F16" s="121">
        <f>SUM(D16:E16)</f>
        <v>35920</v>
      </c>
      <c r="G16" s="121">
        <f>SUM(O16,W16,AE16,AM16,AU16,BC16)</f>
        <v>0</v>
      </c>
      <c r="H16" s="121">
        <f>SUM(P16,X16,AF16,AN16,AV16,BD16)</f>
        <v>157244</v>
      </c>
      <c r="I16" s="121">
        <f>SUM(G16:H16)</f>
        <v>157244</v>
      </c>
      <c r="J16" s="120" t="s">
        <v>329</v>
      </c>
      <c r="K16" s="119" t="s">
        <v>330</v>
      </c>
      <c r="L16" s="121">
        <v>0</v>
      </c>
      <c r="M16" s="121">
        <v>35920</v>
      </c>
      <c r="N16" s="121">
        <f>IF(AND(L16&lt;&gt;"",M16&lt;&gt;""),SUM(L16:M16),"")</f>
        <v>35920</v>
      </c>
      <c r="O16" s="121">
        <v>0</v>
      </c>
      <c r="P16" s="121">
        <v>157244</v>
      </c>
      <c r="Q16" s="121">
        <f>IF(AND(O16&lt;&gt;"",P16&lt;&gt;""),SUM(O16:P16),"")</f>
        <v>157244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12</v>
      </c>
      <c r="B17" s="120" t="s">
        <v>355</v>
      </c>
      <c r="C17" s="119" t="s">
        <v>356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123892</v>
      </c>
      <c r="I17" s="121">
        <f>SUM(G17:H17)</f>
        <v>123892</v>
      </c>
      <c r="J17" s="120" t="s">
        <v>357</v>
      </c>
      <c r="K17" s="119" t="s">
        <v>358</v>
      </c>
      <c r="L17" s="121">
        <v>0</v>
      </c>
      <c r="M17" s="121">
        <v>0</v>
      </c>
      <c r="N17" s="121">
        <f>IF(AND(L17&lt;&gt;"",M17&lt;&gt;""),SUM(L17:M17),"")</f>
        <v>0</v>
      </c>
      <c r="O17" s="121">
        <v>0</v>
      </c>
      <c r="P17" s="121">
        <v>123892</v>
      </c>
      <c r="Q17" s="121">
        <f>IF(AND(O17&lt;&gt;"",P17&lt;&gt;""),SUM(O17:P17),"")</f>
        <v>123892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12</v>
      </c>
      <c r="B18" s="120" t="s">
        <v>359</v>
      </c>
      <c r="C18" s="119" t="s">
        <v>360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/>
      <c r="K18" s="119"/>
      <c r="L18" s="121"/>
      <c r="M18" s="121"/>
      <c r="N18" s="121" t="str">
        <f>IF(AND(L18&lt;&gt;"",M18&lt;&gt;""),SUM(L18:M18),"")</f>
        <v/>
      </c>
      <c r="O18" s="121"/>
      <c r="P18" s="121"/>
      <c r="Q18" s="121" t="str">
        <f>IF(AND(O18&lt;&gt;"",P18&lt;&gt;""),SUM(O18:P18),"")</f>
        <v/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12</v>
      </c>
      <c r="B19" s="120" t="s">
        <v>361</v>
      </c>
      <c r="C19" s="119" t="s">
        <v>362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/>
      <c r="K19" s="119"/>
      <c r="L19" s="121"/>
      <c r="M19" s="121"/>
      <c r="N19" s="121" t="str">
        <f>IF(AND(L19&lt;&gt;"",M19&lt;&gt;""),SUM(L19:M19),"")</f>
        <v/>
      </c>
      <c r="O19" s="121"/>
      <c r="P19" s="121"/>
      <c r="Q19" s="121" t="str">
        <f>IF(AND(O19&lt;&gt;"",P19&lt;&gt;""),SUM(O19:P19),"")</f>
        <v/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12</v>
      </c>
      <c r="B20" s="120" t="s">
        <v>363</v>
      </c>
      <c r="C20" s="119" t="s">
        <v>364</v>
      </c>
      <c r="D20" s="121">
        <f>SUM(L20,T20,AB20,AJ20,AR20,AZ20)</f>
        <v>0</v>
      </c>
      <c r="E20" s="121">
        <f>SUM(M20,U20,AC20,AK20,AS20,BA20)</f>
        <v>66124</v>
      </c>
      <c r="F20" s="121">
        <f>SUM(D20:E20)</f>
        <v>66124</v>
      </c>
      <c r="G20" s="121">
        <f>SUM(O20,W20,AE20,AM20,AU20,BC20)</f>
        <v>0</v>
      </c>
      <c r="H20" s="121">
        <f>SUM(P20,X20,AF20,AN20,AV20,BD20)</f>
        <v>17936</v>
      </c>
      <c r="I20" s="121">
        <f>SUM(G20:H20)</f>
        <v>17936</v>
      </c>
      <c r="J20" s="120" t="s">
        <v>351</v>
      </c>
      <c r="K20" s="119" t="s">
        <v>352</v>
      </c>
      <c r="L20" s="121">
        <v>0</v>
      </c>
      <c r="M20" s="121">
        <v>66124</v>
      </c>
      <c r="N20" s="121">
        <f>IF(AND(L20&lt;&gt;"",M20&lt;&gt;""),SUM(L20:M20),"")</f>
        <v>66124</v>
      </c>
      <c r="O20" s="121">
        <v>0</v>
      </c>
      <c r="P20" s="121">
        <v>17936</v>
      </c>
      <c r="Q20" s="121">
        <f>IF(AND(O20&lt;&gt;"",P20&lt;&gt;""),SUM(O20:P20),"")</f>
        <v>17936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12</v>
      </c>
      <c r="B21" s="120" t="s">
        <v>365</v>
      </c>
      <c r="C21" s="119" t="s">
        <v>366</v>
      </c>
      <c r="D21" s="121">
        <f>SUM(L21,T21,AB21,AJ21,AR21,AZ21)</f>
        <v>0</v>
      </c>
      <c r="E21" s="121">
        <f>SUM(M21,U21,AC21,AK21,AS21,BA21)</f>
        <v>93586</v>
      </c>
      <c r="F21" s="121">
        <f>SUM(D21:E21)</f>
        <v>93586</v>
      </c>
      <c r="G21" s="121">
        <f>SUM(O21,W21,AE21,AM21,AU21,BC21)</f>
        <v>0</v>
      </c>
      <c r="H21" s="121">
        <f>SUM(P21,X21,AF21,AN21,AV21,BD21)</f>
        <v>27056</v>
      </c>
      <c r="I21" s="121">
        <f>SUM(G21:H21)</f>
        <v>27056</v>
      </c>
      <c r="J21" s="120" t="s">
        <v>351</v>
      </c>
      <c r="K21" s="119" t="s">
        <v>352</v>
      </c>
      <c r="L21" s="121">
        <v>0</v>
      </c>
      <c r="M21" s="121">
        <v>93586</v>
      </c>
      <c r="N21" s="121">
        <f>IF(AND(L21&lt;&gt;"",M21&lt;&gt;""),SUM(L21:M21),"")</f>
        <v>93586</v>
      </c>
      <c r="O21" s="121">
        <v>0</v>
      </c>
      <c r="P21" s="121">
        <v>27056</v>
      </c>
      <c r="Q21" s="121">
        <f>IF(AND(O21&lt;&gt;"",P21&lt;&gt;""),SUM(O21:P21),"")</f>
        <v>27056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12</v>
      </c>
      <c r="B22" s="120" t="s">
        <v>367</v>
      </c>
      <c r="C22" s="119" t="s">
        <v>368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/>
      <c r="K22" s="119"/>
      <c r="L22" s="121"/>
      <c r="M22" s="121"/>
      <c r="N22" s="121" t="str">
        <f>IF(AND(L22&lt;&gt;"",M22&lt;&gt;""),SUM(L22:M22),"")</f>
        <v/>
      </c>
      <c r="O22" s="121"/>
      <c r="P22" s="121"/>
      <c r="Q22" s="121" t="str">
        <f>IF(AND(O22&lt;&gt;"",P22&lt;&gt;""),SUM(O22:P22),"")</f>
        <v/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12</v>
      </c>
      <c r="B23" s="120" t="s">
        <v>369</v>
      </c>
      <c r="C23" s="119" t="s">
        <v>370</v>
      </c>
      <c r="D23" s="121">
        <f>SUM(L23,T23,AB23,AJ23,AR23,AZ23)</f>
        <v>0</v>
      </c>
      <c r="E23" s="121">
        <f>SUM(M23,U23,AC23,AK23,AS23,BA23)</f>
        <v>0</v>
      </c>
      <c r="F23" s="121">
        <f>SUM(D23:E23)</f>
        <v>0</v>
      </c>
      <c r="G23" s="121">
        <f>SUM(O23,W23,AE23,AM23,AU23,BC23)</f>
        <v>0</v>
      </c>
      <c r="H23" s="121">
        <f>SUM(P23,X23,AF23,AN23,AV23,BD23)</f>
        <v>12670</v>
      </c>
      <c r="I23" s="121">
        <f>SUM(G23:H23)</f>
        <v>12670</v>
      </c>
      <c r="J23" s="120" t="s">
        <v>329</v>
      </c>
      <c r="K23" s="119" t="s">
        <v>330</v>
      </c>
      <c r="L23" s="121">
        <v>0</v>
      </c>
      <c r="M23" s="121">
        <v>0</v>
      </c>
      <c r="N23" s="121">
        <f>IF(AND(L23&lt;&gt;"",M23&lt;&gt;""),SUM(L23:M23),"")</f>
        <v>0</v>
      </c>
      <c r="O23" s="121">
        <v>0</v>
      </c>
      <c r="P23" s="121">
        <v>12670</v>
      </c>
      <c r="Q23" s="121">
        <f>IF(AND(O23&lt;&gt;"",P23&lt;&gt;""),SUM(O23:P23),"")</f>
        <v>12670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12</v>
      </c>
      <c r="B24" s="120" t="s">
        <v>371</v>
      </c>
      <c r="C24" s="119" t="s">
        <v>372</v>
      </c>
      <c r="D24" s="121">
        <f>SUM(L24,T24,AB24,AJ24,AR24,AZ24)</f>
        <v>21605</v>
      </c>
      <c r="E24" s="121">
        <f>SUM(M24,U24,AC24,AK24,AS24,BA24)</f>
        <v>85398</v>
      </c>
      <c r="F24" s="121">
        <f>SUM(D24:E24)</f>
        <v>107003</v>
      </c>
      <c r="G24" s="121">
        <f>SUM(O24,W24,AE24,AM24,AU24,BC24)</f>
        <v>1782</v>
      </c>
      <c r="H24" s="121">
        <f>SUM(P24,X24,AF24,AN24,AV24,BD24)</f>
        <v>57763</v>
      </c>
      <c r="I24" s="121">
        <f>SUM(G24:H24)</f>
        <v>59545</v>
      </c>
      <c r="J24" s="120" t="s">
        <v>373</v>
      </c>
      <c r="K24" s="119" t="s">
        <v>374</v>
      </c>
      <c r="L24" s="121">
        <v>21605</v>
      </c>
      <c r="M24" s="121">
        <v>85398</v>
      </c>
      <c r="N24" s="121">
        <f>IF(AND(L24&lt;&gt;"",M24&lt;&gt;""),SUM(L24:M24),"")</f>
        <v>107003</v>
      </c>
      <c r="O24" s="121">
        <v>1782</v>
      </c>
      <c r="P24" s="121">
        <v>57763</v>
      </c>
      <c r="Q24" s="121">
        <f>IF(AND(O24&lt;&gt;"",P24&lt;&gt;""),SUM(O24:P24),"")</f>
        <v>59545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12</v>
      </c>
      <c r="B25" s="120" t="s">
        <v>375</v>
      </c>
      <c r="C25" s="119" t="s">
        <v>376</v>
      </c>
      <c r="D25" s="121">
        <f>SUM(L25,T25,AB25,AJ25,AR25,AZ25)</f>
        <v>8398</v>
      </c>
      <c r="E25" s="121">
        <f>SUM(M25,U25,AC25,AK25,AS25,BA25)</f>
        <v>33194</v>
      </c>
      <c r="F25" s="121">
        <f>SUM(D25:E25)</f>
        <v>41592</v>
      </c>
      <c r="G25" s="121">
        <f>SUM(O25,W25,AE25,AM25,AU25,BC25)</f>
        <v>693</v>
      </c>
      <c r="H25" s="121">
        <f>SUM(P25,X25,AF25,AN25,AV25,BD25)</f>
        <v>22452</v>
      </c>
      <c r="I25" s="121">
        <f>SUM(G25:H25)</f>
        <v>23145</v>
      </c>
      <c r="J25" s="120" t="s">
        <v>373</v>
      </c>
      <c r="K25" s="119" t="s">
        <v>377</v>
      </c>
      <c r="L25" s="121">
        <v>8398</v>
      </c>
      <c r="M25" s="121">
        <v>33194</v>
      </c>
      <c r="N25" s="121">
        <f>IF(AND(L25&lt;&gt;"",M25&lt;&gt;""),SUM(L25:M25),"")</f>
        <v>41592</v>
      </c>
      <c r="O25" s="121">
        <v>693</v>
      </c>
      <c r="P25" s="121">
        <v>22452</v>
      </c>
      <c r="Q25" s="121">
        <f>IF(AND(O25&lt;&gt;"",P25&lt;&gt;""),SUM(O25:P25),"")</f>
        <v>23145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12</v>
      </c>
      <c r="B26" s="120" t="s">
        <v>378</v>
      </c>
      <c r="C26" s="119" t="s">
        <v>379</v>
      </c>
      <c r="D26" s="121">
        <f>SUM(L26,T26,AB26,AJ26,AR26,AZ26)</f>
        <v>0</v>
      </c>
      <c r="E26" s="121">
        <f>SUM(M26,U26,AC26,AK26,AS26,BA26)</f>
        <v>0</v>
      </c>
      <c r="F26" s="121">
        <f>SUM(D26:E26)</f>
        <v>0</v>
      </c>
      <c r="G26" s="121">
        <f>SUM(O26,W26,AE26,AM26,AU26,BC26)</f>
        <v>0</v>
      </c>
      <c r="H26" s="121">
        <f>SUM(P26,X26,AF26,AN26,AV26,BD26)</f>
        <v>16938</v>
      </c>
      <c r="I26" s="121">
        <f>SUM(G26:H26)</f>
        <v>16938</v>
      </c>
      <c r="J26" s="120" t="s">
        <v>357</v>
      </c>
      <c r="K26" s="119" t="s">
        <v>358</v>
      </c>
      <c r="L26" s="121">
        <v>0</v>
      </c>
      <c r="M26" s="121">
        <v>0</v>
      </c>
      <c r="N26" s="121">
        <f>IF(AND(L26&lt;&gt;"",M26&lt;&gt;""),SUM(L26:M26),"")</f>
        <v>0</v>
      </c>
      <c r="O26" s="121">
        <v>0</v>
      </c>
      <c r="P26" s="121">
        <v>16938</v>
      </c>
      <c r="Q26" s="121">
        <f>IF(AND(O26&lt;&gt;"",P26&lt;&gt;""),SUM(O26:P26),"")</f>
        <v>16938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12</v>
      </c>
      <c r="B27" s="120" t="s">
        <v>380</v>
      </c>
      <c r="C27" s="119" t="s">
        <v>381</v>
      </c>
      <c r="D27" s="121">
        <f>SUM(L27,T27,AB27,AJ27,AR27,AZ27)</f>
        <v>993</v>
      </c>
      <c r="E27" s="121">
        <f>SUM(M27,U27,AC27,AK27,AS27,BA27)</f>
        <v>176453</v>
      </c>
      <c r="F27" s="121">
        <f>SUM(D27:E27)</f>
        <v>177446</v>
      </c>
      <c r="G27" s="121">
        <f>SUM(O27,W27,AE27,AM27,AU27,BC27)</f>
        <v>0</v>
      </c>
      <c r="H27" s="121">
        <f>SUM(P27,X27,AF27,AN27,AV27,BD27)</f>
        <v>33588</v>
      </c>
      <c r="I27" s="121">
        <f>SUM(G27:H27)</f>
        <v>33588</v>
      </c>
      <c r="J27" s="120" t="s">
        <v>382</v>
      </c>
      <c r="K27" s="119" t="s">
        <v>383</v>
      </c>
      <c r="L27" s="121">
        <v>0</v>
      </c>
      <c r="M27" s="121">
        <v>156724</v>
      </c>
      <c r="N27" s="121">
        <f>IF(AND(L27&lt;&gt;"",M27&lt;&gt;""),SUM(L27:M27),"")</f>
        <v>156724</v>
      </c>
      <c r="O27" s="121">
        <v>0</v>
      </c>
      <c r="P27" s="121">
        <v>33588</v>
      </c>
      <c r="Q27" s="121">
        <f>IF(AND(O27&lt;&gt;"",P27&lt;&gt;""),SUM(O27:P27),"")</f>
        <v>33588</v>
      </c>
      <c r="R27" s="120" t="s">
        <v>384</v>
      </c>
      <c r="S27" s="119" t="s">
        <v>385</v>
      </c>
      <c r="T27" s="121">
        <v>993</v>
      </c>
      <c r="U27" s="121">
        <v>19729</v>
      </c>
      <c r="V27" s="121">
        <f>IF(AND(T27&lt;&gt;"",U27&lt;&gt;""),SUM(T27:U27),"")</f>
        <v>20722</v>
      </c>
      <c r="W27" s="121">
        <v>0</v>
      </c>
      <c r="X27" s="121">
        <v>0</v>
      </c>
      <c r="Y27" s="121">
        <f>IF(AND(W27&lt;&gt;"",X27&lt;&gt;""),SUM(W27:X27),"")</f>
        <v>0</v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12</v>
      </c>
      <c r="B28" s="120" t="s">
        <v>386</v>
      </c>
      <c r="C28" s="119" t="s">
        <v>387</v>
      </c>
      <c r="D28" s="121">
        <f>SUM(L28,T28,AB28,AJ28,AR28,AZ28)</f>
        <v>4771</v>
      </c>
      <c r="E28" s="121">
        <f>SUM(M28,U28,AC28,AK28,AS28,BA28)</f>
        <v>111260</v>
      </c>
      <c r="F28" s="121">
        <f>SUM(D28:E28)</f>
        <v>116031</v>
      </c>
      <c r="G28" s="121">
        <f>SUM(O28,W28,AE28,AM28,AU28,BC28)</f>
        <v>0</v>
      </c>
      <c r="H28" s="121">
        <f>SUM(P28,X28,AF28,AN28,AV28,BD28)</f>
        <v>29680</v>
      </c>
      <c r="I28" s="121">
        <f>SUM(G28:H28)</f>
        <v>29680</v>
      </c>
      <c r="J28" s="120" t="s">
        <v>384</v>
      </c>
      <c r="K28" s="119" t="s">
        <v>385</v>
      </c>
      <c r="L28" s="121">
        <v>4771</v>
      </c>
      <c r="M28" s="121">
        <v>111260</v>
      </c>
      <c r="N28" s="121">
        <f>IF(AND(L28&lt;&gt;"",M28&lt;&gt;""),SUM(L28:M28),"")</f>
        <v>116031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388</v>
      </c>
      <c r="S28" s="119" t="s">
        <v>389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0</v>
      </c>
      <c r="X28" s="121">
        <v>29680</v>
      </c>
      <c r="Y28" s="121">
        <f>IF(AND(W28&lt;&gt;"",X28&lt;&gt;""),SUM(W28:X28),"")</f>
        <v>29680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12</v>
      </c>
      <c r="B29" s="120" t="s">
        <v>390</v>
      </c>
      <c r="C29" s="119" t="s">
        <v>391</v>
      </c>
      <c r="D29" s="121">
        <f>SUM(L29,T29,AB29,AJ29,AR29,AZ29)</f>
        <v>8346</v>
      </c>
      <c r="E29" s="121">
        <f>SUM(M29,U29,AC29,AK29,AS29,BA29)</f>
        <v>173078</v>
      </c>
      <c r="F29" s="121">
        <f>SUM(D29:E29)</f>
        <v>181424</v>
      </c>
      <c r="G29" s="121">
        <f>SUM(O29,W29,AE29,AM29,AU29,BC29)</f>
        <v>0</v>
      </c>
      <c r="H29" s="121">
        <f>SUM(P29,X29,AF29,AN29,AV29,BD29)</f>
        <v>43422</v>
      </c>
      <c r="I29" s="121">
        <f>SUM(G29:H29)</f>
        <v>43422</v>
      </c>
      <c r="J29" s="120" t="s">
        <v>384</v>
      </c>
      <c r="K29" s="119" t="s">
        <v>385</v>
      </c>
      <c r="L29" s="121">
        <v>8346</v>
      </c>
      <c r="M29" s="121">
        <v>173078</v>
      </c>
      <c r="N29" s="121">
        <f>IF(AND(L29&lt;&gt;"",M29&lt;&gt;""),SUM(L29:M29),"")</f>
        <v>181424</v>
      </c>
      <c r="O29" s="121">
        <v>0</v>
      </c>
      <c r="P29" s="121">
        <v>0</v>
      </c>
      <c r="Q29" s="121">
        <f>IF(AND(O29&lt;&gt;"",P29&lt;&gt;""),SUM(O29:P29),"")</f>
        <v>0</v>
      </c>
      <c r="R29" s="120" t="s">
        <v>388</v>
      </c>
      <c r="S29" s="119" t="s">
        <v>389</v>
      </c>
      <c r="T29" s="121">
        <v>0</v>
      </c>
      <c r="U29" s="121">
        <v>0</v>
      </c>
      <c r="V29" s="121">
        <f>IF(AND(T29&lt;&gt;"",U29&lt;&gt;""),SUM(T29:U29),"")</f>
        <v>0</v>
      </c>
      <c r="W29" s="121">
        <v>0</v>
      </c>
      <c r="X29" s="121">
        <v>43422</v>
      </c>
      <c r="Y29" s="121">
        <f>IF(AND(W29&lt;&gt;"",X29&lt;&gt;""),SUM(W29:X29),"")</f>
        <v>43422</v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12</v>
      </c>
      <c r="B30" s="120" t="s">
        <v>392</v>
      </c>
      <c r="C30" s="119" t="s">
        <v>393</v>
      </c>
      <c r="D30" s="121">
        <f>SUM(L30,T30,AB30,AJ30,AR30,AZ30)</f>
        <v>0</v>
      </c>
      <c r="E30" s="121">
        <f>SUM(M30,U30,AC30,AK30,AS30,BA30)</f>
        <v>0</v>
      </c>
      <c r="F30" s="121">
        <f>SUM(D30:E30)</f>
        <v>0</v>
      </c>
      <c r="G30" s="121">
        <f>SUM(O30,W30,AE30,AM30,AU30,BC30)</f>
        <v>0</v>
      </c>
      <c r="H30" s="121">
        <f>SUM(P30,X30,AF30,AN30,AV30,BD30)</f>
        <v>22298</v>
      </c>
      <c r="I30" s="121">
        <f>SUM(G30:H30)</f>
        <v>22298</v>
      </c>
      <c r="J30" s="120" t="s">
        <v>388</v>
      </c>
      <c r="K30" s="119" t="s">
        <v>389</v>
      </c>
      <c r="L30" s="121">
        <v>0</v>
      </c>
      <c r="M30" s="121">
        <v>0</v>
      </c>
      <c r="N30" s="121">
        <f>IF(AND(L30&lt;&gt;"",M30&lt;&gt;""),SUM(L30:M30),"")</f>
        <v>0</v>
      </c>
      <c r="O30" s="121">
        <v>0</v>
      </c>
      <c r="P30" s="121">
        <v>22298</v>
      </c>
      <c r="Q30" s="121">
        <f>IF(AND(O30&lt;&gt;"",P30&lt;&gt;""),SUM(O30:P30),"")</f>
        <v>22298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12</v>
      </c>
      <c r="B31" s="120" t="s">
        <v>394</v>
      </c>
      <c r="C31" s="119" t="s">
        <v>395</v>
      </c>
      <c r="D31" s="121">
        <f>SUM(L31,T31,AB31,AJ31,AR31,AZ31)</f>
        <v>0</v>
      </c>
      <c r="E31" s="121">
        <f>SUM(M31,U31,AC31,AK31,AS31,BA31)</f>
        <v>41530</v>
      </c>
      <c r="F31" s="121">
        <f>SUM(D31:E31)</f>
        <v>41530</v>
      </c>
      <c r="G31" s="121">
        <f>SUM(O31,W31,AE31,AM31,AU31,BC31)</f>
        <v>0</v>
      </c>
      <c r="H31" s="121">
        <f>SUM(P31,X31,AF31,AN31,AV31,BD31)</f>
        <v>13279</v>
      </c>
      <c r="I31" s="121">
        <f>SUM(G31:H31)</f>
        <v>13279</v>
      </c>
      <c r="J31" s="120" t="s">
        <v>382</v>
      </c>
      <c r="K31" s="119" t="s">
        <v>383</v>
      </c>
      <c r="L31" s="121">
        <v>0</v>
      </c>
      <c r="M31" s="121">
        <v>41530</v>
      </c>
      <c r="N31" s="121">
        <f>IF(AND(L31&lt;&gt;"",M31&lt;&gt;""),SUM(L31:M31),"")</f>
        <v>41530</v>
      </c>
      <c r="O31" s="121">
        <v>0</v>
      </c>
      <c r="P31" s="121">
        <v>13279</v>
      </c>
      <c r="Q31" s="121">
        <f>IF(AND(O31&lt;&gt;"",P31&lt;&gt;""),SUM(O31:P31),"")</f>
        <v>13279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12</v>
      </c>
      <c r="B32" s="120" t="s">
        <v>396</v>
      </c>
      <c r="C32" s="119" t="s">
        <v>397</v>
      </c>
      <c r="D32" s="121">
        <f>SUM(L32,T32,AB32,AJ32,AR32,AZ32)</f>
        <v>0</v>
      </c>
      <c r="E32" s="121">
        <f>SUM(M32,U32,AC32,AK32,AS32,BA32)</f>
        <v>138432</v>
      </c>
      <c r="F32" s="121">
        <f>SUM(D32:E32)</f>
        <v>138432</v>
      </c>
      <c r="G32" s="121">
        <f>SUM(O32,W32,AE32,AM32,AU32,BC32)</f>
        <v>0</v>
      </c>
      <c r="H32" s="121">
        <f>SUM(P32,X32,AF32,AN32,AV32,BD32)</f>
        <v>45650</v>
      </c>
      <c r="I32" s="121">
        <f>SUM(G32:H32)</f>
        <v>45650</v>
      </c>
      <c r="J32" s="120" t="s">
        <v>382</v>
      </c>
      <c r="K32" s="119" t="s">
        <v>383</v>
      </c>
      <c r="L32" s="121">
        <v>0</v>
      </c>
      <c r="M32" s="121">
        <v>138432</v>
      </c>
      <c r="N32" s="121">
        <f>IF(AND(L32&lt;&gt;"",M32&lt;&gt;""),SUM(L32:M32),"")</f>
        <v>138432</v>
      </c>
      <c r="O32" s="121">
        <v>0</v>
      </c>
      <c r="P32" s="121">
        <v>45650</v>
      </c>
      <c r="Q32" s="121">
        <f>IF(AND(O32&lt;&gt;"",P32&lt;&gt;""),SUM(O32:P32),"")</f>
        <v>45650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12</v>
      </c>
      <c r="B33" s="120" t="s">
        <v>398</v>
      </c>
      <c r="C33" s="119" t="s">
        <v>399</v>
      </c>
      <c r="D33" s="121">
        <f>SUM(L33,T33,AB33,AJ33,AR33,AZ33)</f>
        <v>0</v>
      </c>
      <c r="E33" s="121">
        <f>SUM(M33,U33,AC33,AK33,AS33,BA33)</f>
        <v>109800</v>
      </c>
      <c r="F33" s="121">
        <f>SUM(D33:E33)</f>
        <v>109800</v>
      </c>
      <c r="G33" s="121">
        <f>SUM(O33,W33,AE33,AM33,AU33,BC33)</f>
        <v>0</v>
      </c>
      <c r="H33" s="121">
        <f>SUM(P33,X33,AF33,AN33,AV33,BD33)</f>
        <v>0</v>
      </c>
      <c r="I33" s="121">
        <f>SUM(G33:H33)</f>
        <v>0</v>
      </c>
      <c r="J33" s="120" t="s">
        <v>343</v>
      </c>
      <c r="K33" s="119" t="s">
        <v>344</v>
      </c>
      <c r="L33" s="121">
        <v>0</v>
      </c>
      <c r="M33" s="121">
        <v>109800</v>
      </c>
      <c r="N33" s="121">
        <f>IF(AND(L33&lt;&gt;"",M33&lt;&gt;""),SUM(L33:M33),"")</f>
        <v>109800</v>
      </c>
      <c r="O33" s="121">
        <v>0</v>
      </c>
      <c r="P33" s="121">
        <v>0</v>
      </c>
      <c r="Q33" s="121">
        <f>IF(AND(O33&lt;&gt;"",P33&lt;&gt;""),SUM(O33:P33),"")</f>
        <v>0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12</v>
      </c>
      <c r="B34" s="120" t="s">
        <v>400</v>
      </c>
      <c r="C34" s="119" t="s">
        <v>401</v>
      </c>
      <c r="D34" s="121">
        <f>SUM(L34,T34,AB34,AJ34,AR34,AZ34)</f>
        <v>0</v>
      </c>
      <c r="E34" s="121">
        <f>SUM(M34,U34,AC34,AK34,AS34,BA34)</f>
        <v>13192</v>
      </c>
      <c r="F34" s="121">
        <f>SUM(D34:E34)</f>
        <v>13192</v>
      </c>
      <c r="G34" s="121">
        <f>SUM(O34,W34,AE34,AM34,AU34,BC34)</f>
        <v>0</v>
      </c>
      <c r="H34" s="121">
        <f>SUM(P34,X34,AF34,AN34,AV34,BD34)</f>
        <v>6576</v>
      </c>
      <c r="I34" s="121">
        <f>SUM(G34:H34)</f>
        <v>6576</v>
      </c>
      <c r="J34" s="120" t="s">
        <v>341</v>
      </c>
      <c r="K34" s="119" t="s">
        <v>342</v>
      </c>
      <c r="L34" s="121">
        <v>0</v>
      </c>
      <c r="M34" s="121">
        <v>13192</v>
      </c>
      <c r="N34" s="121">
        <f>IF(AND(L34&lt;&gt;"",M34&lt;&gt;""),SUM(L34:M34),"")</f>
        <v>13192</v>
      </c>
      <c r="O34" s="121">
        <v>0</v>
      </c>
      <c r="P34" s="121">
        <v>6576</v>
      </c>
      <c r="Q34" s="121">
        <f>IF(AND(O34&lt;&gt;"",P34&lt;&gt;""),SUM(O34:P34),"")</f>
        <v>6576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12</v>
      </c>
      <c r="B35" s="120" t="s">
        <v>402</v>
      </c>
      <c r="C35" s="119" t="s">
        <v>403</v>
      </c>
      <c r="D35" s="121">
        <f>SUM(L35,T35,AB35,AJ35,AR35,AZ35)</f>
        <v>0</v>
      </c>
      <c r="E35" s="121">
        <f>SUM(M35,U35,AC35,AK35,AS35,BA35)</f>
        <v>23839</v>
      </c>
      <c r="F35" s="121">
        <f>SUM(D35:E35)</f>
        <v>23839</v>
      </c>
      <c r="G35" s="121">
        <f>SUM(O35,W35,AE35,AM35,AU35,BC35)</f>
        <v>0</v>
      </c>
      <c r="H35" s="121">
        <f>SUM(P35,X35,AF35,AN35,AV35,BD35)</f>
        <v>11895</v>
      </c>
      <c r="I35" s="121">
        <f>SUM(G35:H35)</f>
        <v>11895</v>
      </c>
      <c r="J35" s="120" t="s">
        <v>341</v>
      </c>
      <c r="K35" s="119" t="s">
        <v>342</v>
      </c>
      <c r="L35" s="121">
        <v>0</v>
      </c>
      <c r="M35" s="121">
        <v>23839</v>
      </c>
      <c r="N35" s="121">
        <f>IF(AND(L35&lt;&gt;"",M35&lt;&gt;""),SUM(L35:M35),"")</f>
        <v>23839</v>
      </c>
      <c r="O35" s="121">
        <v>0</v>
      </c>
      <c r="P35" s="121">
        <v>11895</v>
      </c>
      <c r="Q35" s="121">
        <f>IF(AND(O35&lt;&gt;"",P35&lt;&gt;""),SUM(O35:P35),"")</f>
        <v>11895</v>
      </c>
      <c r="R35" s="120"/>
      <c r="S35" s="119"/>
      <c r="T35" s="121"/>
      <c r="U35" s="121"/>
      <c r="V35" s="121" t="str">
        <f>IF(AND(T35&lt;&gt;"",U35&lt;&gt;""),SUM(T35:U35),"")</f>
        <v/>
      </c>
      <c r="W35" s="121"/>
      <c r="X35" s="121"/>
      <c r="Y35" s="121" t="str">
        <f>IF(AND(W35&lt;&gt;"",X35&lt;&gt;""),SUM(W35:X35),"")</f>
        <v/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12</v>
      </c>
      <c r="B36" s="120" t="s">
        <v>404</v>
      </c>
      <c r="C36" s="119" t="s">
        <v>405</v>
      </c>
      <c r="D36" s="121">
        <f>SUM(L36,T36,AB36,AJ36,AR36,AZ36)</f>
        <v>0</v>
      </c>
      <c r="E36" s="121">
        <f>SUM(M36,U36,AC36,AK36,AS36,BA36)</f>
        <v>0</v>
      </c>
      <c r="F36" s="121">
        <f>SUM(D36:E36)</f>
        <v>0</v>
      </c>
      <c r="G36" s="121">
        <f>SUM(O36,W36,AE36,AM36,AU36,BC36)</f>
        <v>0</v>
      </c>
      <c r="H36" s="121">
        <f>SUM(P36,X36,AF36,AN36,AV36,BD36)</f>
        <v>0</v>
      </c>
      <c r="I36" s="121">
        <f>SUM(G36:H36)</f>
        <v>0</v>
      </c>
      <c r="J36" s="120"/>
      <c r="K36" s="119"/>
      <c r="L36" s="121"/>
      <c r="M36" s="121"/>
      <c r="N36" s="121" t="str">
        <f>IF(AND(L36&lt;&gt;"",M36&lt;&gt;""),SUM(L36:M36),"")</f>
        <v/>
      </c>
      <c r="O36" s="121"/>
      <c r="P36" s="121"/>
      <c r="Q36" s="121" t="str">
        <f>IF(AND(O36&lt;&gt;"",P36&lt;&gt;""),SUM(O36:P36),"")</f>
        <v/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12</v>
      </c>
      <c r="B37" s="120" t="s">
        <v>406</v>
      </c>
      <c r="C37" s="119" t="s">
        <v>407</v>
      </c>
      <c r="D37" s="121">
        <f>SUM(L37,T37,AB37,AJ37,AR37,AZ37)</f>
        <v>0</v>
      </c>
      <c r="E37" s="121">
        <f>SUM(M37,U37,AC37,AK37,AS37,BA37)</f>
        <v>0</v>
      </c>
      <c r="F37" s="121">
        <f>SUM(D37:E37)</f>
        <v>0</v>
      </c>
      <c r="G37" s="121">
        <f>SUM(O37,W37,AE37,AM37,AU37,BC37)</f>
        <v>0</v>
      </c>
      <c r="H37" s="121">
        <f>SUM(P37,X37,AF37,AN37,AV37,BD37)</f>
        <v>0</v>
      </c>
      <c r="I37" s="121">
        <f>SUM(G37:H37)</f>
        <v>0</v>
      </c>
      <c r="J37" s="120"/>
      <c r="K37" s="119"/>
      <c r="L37" s="121"/>
      <c r="M37" s="121"/>
      <c r="N37" s="121" t="str">
        <f>IF(AND(L37&lt;&gt;"",M37&lt;&gt;""),SUM(L37:M37),"")</f>
        <v/>
      </c>
      <c r="O37" s="121"/>
      <c r="P37" s="121"/>
      <c r="Q37" s="121" t="str">
        <f>IF(AND(O37&lt;&gt;"",P37&lt;&gt;""),SUM(O37:P37),"")</f>
        <v/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12</v>
      </c>
      <c r="B38" s="120" t="s">
        <v>408</v>
      </c>
      <c r="C38" s="119" t="s">
        <v>409</v>
      </c>
      <c r="D38" s="121">
        <f>SUM(L38,T38,AB38,AJ38,AR38,AZ38)</f>
        <v>0</v>
      </c>
      <c r="E38" s="121">
        <f>SUM(M38,U38,AC38,AK38,AS38,BA38)</f>
        <v>70852</v>
      </c>
      <c r="F38" s="121">
        <f>SUM(D38:E38)</f>
        <v>70852</v>
      </c>
      <c r="G38" s="121">
        <f>SUM(O38,W38,AE38,AM38,AU38,BC38)</f>
        <v>642</v>
      </c>
      <c r="H38" s="121">
        <f>SUM(P38,X38,AF38,AN38,AV38,BD38)</f>
        <v>43569</v>
      </c>
      <c r="I38" s="121">
        <f>SUM(G38:H38)</f>
        <v>44211</v>
      </c>
      <c r="J38" s="120" t="s">
        <v>347</v>
      </c>
      <c r="K38" s="119" t="s">
        <v>348</v>
      </c>
      <c r="L38" s="121">
        <v>0</v>
      </c>
      <c r="M38" s="121">
        <v>70852</v>
      </c>
      <c r="N38" s="121">
        <f>IF(AND(L38&lt;&gt;"",M38&lt;&gt;""),SUM(L38:M38),"")</f>
        <v>70852</v>
      </c>
      <c r="O38" s="121">
        <v>642</v>
      </c>
      <c r="P38" s="121">
        <v>43569</v>
      </c>
      <c r="Q38" s="121">
        <f>IF(AND(O38&lt;&gt;"",P38&lt;&gt;""),SUM(O38:P38),"")</f>
        <v>44211</v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12</v>
      </c>
      <c r="B39" s="120" t="s">
        <v>410</v>
      </c>
      <c r="C39" s="119" t="s">
        <v>411</v>
      </c>
      <c r="D39" s="121">
        <f>SUM(L39,T39,AB39,AJ39,AR39,AZ39)</f>
        <v>0</v>
      </c>
      <c r="E39" s="121">
        <f>SUM(M39,U39,AC39,AK39,AS39,BA39)</f>
        <v>58374</v>
      </c>
      <c r="F39" s="121">
        <f>SUM(D39:E39)</f>
        <v>58374</v>
      </c>
      <c r="G39" s="121">
        <f>SUM(O39,W39,AE39,AM39,AU39,BC39)</f>
        <v>0</v>
      </c>
      <c r="H39" s="121">
        <f>SUM(P39,X39,AF39,AN39,AV39,BD39)</f>
        <v>26924</v>
      </c>
      <c r="I39" s="121">
        <f>SUM(G39:H39)</f>
        <v>26924</v>
      </c>
      <c r="J39" s="120" t="s">
        <v>347</v>
      </c>
      <c r="K39" s="119" t="s">
        <v>348</v>
      </c>
      <c r="L39" s="121">
        <v>0</v>
      </c>
      <c r="M39" s="121">
        <v>58374</v>
      </c>
      <c r="N39" s="121">
        <f>IF(AND(L39&lt;&gt;"",M39&lt;&gt;""),SUM(L39:M39),"")</f>
        <v>58374</v>
      </c>
      <c r="O39" s="121">
        <v>0</v>
      </c>
      <c r="P39" s="121">
        <v>26924</v>
      </c>
      <c r="Q39" s="121">
        <f>IF(AND(O39&lt;&gt;"",P39&lt;&gt;""),SUM(O39:P39),"")</f>
        <v>26924</v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12</v>
      </c>
      <c r="B40" s="120" t="s">
        <v>412</v>
      </c>
      <c r="C40" s="119" t="s">
        <v>413</v>
      </c>
      <c r="D40" s="121">
        <f>SUM(L40,T40,AB40,AJ40,AR40,AZ40)</f>
        <v>0</v>
      </c>
      <c r="E40" s="121">
        <f>SUM(M40,U40,AC40,AK40,AS40,BA40)</f>
        <v>152362</v>
      </c>
      <c r="F40" s="121">
        <f>SUM(D40:E40)</f>
        <v>152362</v>
      </c>
      <c r="G40" s="121">
        <f>SUM(O40,W40,AE40,AM40,AU40,BC40)</f>
        <v>569</v>
      </c>
      <c r="H40" s="121">
        <f>SUM(P40,X40,AF40,AN40,AV40,BD40)</f>
        <v>38680</v>
      </c>
      <c r="I40" s="121">
        <f>SUM(G40:H40)</f>
        <v>39249</v>
      </c>
      <c r="J40" s="120" t="s">
        <v>347</v>
      </c>
      <c r="K40" s="119" t="s">
        <v>348</v>
      </c>
      <c r="L40" s="121">
        <v>0</v>
      </c>
      <c r="M40" s="121">
        <v>0</v>
      </c>
      <c r="N40" s="121">
        <f>IF(AND(L40&lt;&gt;"",M40&lt;&gt;""),SUM(L40:M40),"")</f>
        <v>0</v>
      </c>
      <c r="O40" s="121">
        <v>569</v>
      </c>
      <c r="P40" s="121">
        <v>38680</v>
      </c>
      <c r="Q40" s="121">
        <f>IF(AND(O40&lt;&gt;"",P40&lt;&gt;""),SUM(O40:P40),"")</f>
        <v>39249</v>
      </c>
      <c r="R40" s="120" t="s">
        <v>414</v>
      </c>
      <c r="S40" s="119" t="s">
        <v>415</v>
      </c>
      <c r="T40" s="121">
        <v>0</v>
      </c>
      <c r="U40" s="121">
        <v>125692</v>
      </c>
      <c r="V40" s="121">
        <f>IF(AND(T40&lt;&gt;"",U40&lt;&gt;""),SUM(T40:U40),"")</f>
        <v>125692</v>
      </c>
      <c r="W40" s="121">
        <v>0</v>
      </c>
      <c r="X40" s="121">
        <v>0</v>
      </c>
      <c r="Y40" s="121">
        <f>IF(AND(W40&lt;&gt;"",X40&lt;&gt;""),SUM(W40:X40),"")</f>
        <v>0</v>
      </c>
      <c r="Z40" s="120" t="s">
        <v>337</v>
      </c>
      <c r="AA40" s="119" t="s">
        <v>338</v>
      </c>
      <c r="AB40" s="121">
        <v>0</v>
      </c>
      <c r="AC40" s="121">
        <v>26670</v>
      </c>
      <c r="AD40" s="121">
        <f>IF(AND(AB40&lt;&gt;"",AC40&lt;&gt;""),SUM(AB40:AC40),"")</f>
        <v>26670</v>
      </c>
      <c r="AE40" s="121">
        <v>0</v>
      </c>
      <c r="AF40" s="121">
        <v>0</v>
      </c>
      <c r="AG40" s="121">
        <f>IF(AND(AE40&lt;&gt;"",AF40&lt;&gt;""),SUM(AE40:AF40),"")</f>
        <v>0</v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12</v>
      </c>
      <c r="B41" s="120" t="s">
        <v>416</v>
      </c>
      <c r="C41" s="119" t="s">
        <v>417</v>
      </c>
      <c r="D41" s="121">
        <f>SUM(L41,T41,AB41,AJ41,AR41,AZ41)</f>
        <v>0</v>
      </c>
      <c r="E41" s="121">
        <f>SUM(M41,U41,AC41,AK41,AS41,BA41)</f>
        <v>419386</v>
      </c>
      <c r="F41" s="121">
        <f>SUM(D41:E41)</f>
        <v>419386</v>
      </c>
      <c r="G41" s="121">
        <f>SUM(O41,W41,AE41,AM41,AU41,BC41)</f>
        <v>0</v>
      </c>
      <c r="H41" s="121">
        <f>SUM(P41,X41,AF41,AN41,AV41,BD41)</f>
        <v>0</v>
      </c>
      <c r="I41" s="121">
        <f>SUM(G41:H41)</f>
        <v>0</v>
      </c>
      <c r="J41" s="120" t="s">
        <v>414</v>
      </c>
      <c r="K41" s="119" t="s">
        <v>418</v>
      </c>
      <c r="L41" s="121">
        <v>0</v>
      </c>
      <c r="M41" s="121">
        <v>367224</v>
      </c>
      <c r="N41" s="121">
        <f>IF(AND(L41&lt;&gt;"",M41&lt;&gt;""),SUM(L41:M41),"")</f>
        <v>367224</v>
      </c>
      <c r="O41" s="121">
        <v>0</v>
      </c>
      <c r="P41" s="121">
        <v>0</v>
      </c>
      <c r="Q41" s="121">
        <f>IF(AND(O41&lt;&gt;"",P41&lt;&gt;""),SUM(O41:P41),"")</f>
        <v>0</v>
      </c>
      <c r="R41" s="120" t="s">
        <v>337</v>
      </c>
      <c r="S41" s="119" t="s">
        <v>338</v>
      </c>
      <c r="T41" s="121">
        <v>0</v>
      </c>
      <c r="U41" s="121">
        <v>52162</v>
      </c>
      <c r="V41" s="121">
        <f>IF(AND(T41&lt;&gt;"",U41&lt;&gt;""),SUM(T41:U41),"")</f>
        <v>52162</v>
      </c>
      <c r="W41" s="121">
        <v>0</v>
      </c>
      <c r="X41" s="121">
        <v>0</v>
      </c>
      <c r="Y41" s="121">
        <f>IF(AND(W41&lt;&gt;"",X41&lt;&gt;""),SUM(W41:X41),"")</f>
        <v>0</v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12</v>
      </c>
      <c r="B42" s="120" t="s">
        <v>419</v>
      </c>
      <c r="C42" s="119" t="s">
        <v>420</v>
      </c>
      <c r="D42" s="121">
        <f>SUM(L42,T42,AB42,AJ42,AR42,AZ42)</f>
        <v>0</v>
      </c>
      <c r="E42" s="121">
        <f>SUM(M42,U42,AC42,AK42,AS42,BA42)</f>
        <v>195318</v>
      </c>
      <c r="F42" s="121">
        <f>SUM(D42:E42)</f>
        <v>195318</v>
      </c>
      <c r="G42" s="121">
        <f>SUM(O42,W42,AE42,AM42,AU42,BC42)</f>
        <v>0</v>
      </c>
      <c r="H42" s="121">
        <f>SUM(P42,X42,AF42,AN42,AV42,BD42)</f>
        <v>0</v>
      </c>
      <c r="I42" s="121">
        <f>SUM(G42:H42)</f>
        <v>0</v>
      </c>
      <c r="J42" s="120" t="s">
        <v>337</v>
      </c>
      <c r="K42" s="119" t="s">
        <v>338</v>
      </c>
      <c r="L42" s="121">
        <v>0</v>
      </c>
      <c r="M42" s="121">
        <v>32607</v>
      </c>
      <c r="N42" s="121">
        <f>IF(AND(L42&lt;&gt;"",M42&lt;&gt;""),SUM(L42:M42),"")</f>
        <v>32607</v>
      </c>
      <c r="O42" s="121">
        <v>0</v>
      </c>
      <c r="P42" s="121">
        <v>0</v>
      </c>
      <c r="Q42" s="121">
        <f>IF(AND(O42&lt;&gt;"",P42&lt;&gt;""),SUM(O42:P42),"")</f>
        <v>0</v>
      </c>
      <c r="R42" s="120" t="s">
        <v>414</v>
      </c>
      <c r="S42" s="119" t="s">
        <v>415</v>
      </c>
      <c r="T42" s="121">
        <v>0</v>
      </c>
      <c r="U42" s="121">
        <v>162711</v>
      </c>
      <c r="V42" s="121">
        <f>IF(AND(T42&lt;&gt;"",U42&lt;&gt;""),SUM(T42:U42),"")</f>
        <v>162711</v>
      </c>
      <c r="W42" s="121">
        <v>0</v>
      </c>
      <c r="X42" s="121">
        <v>0</v>
      </c>
      <c r="Y42" s="121">
        <f>IF(AND(W42&lt;&gt;"",X42&lt;&gt;""),SUM(W42:X42),"")</f>
        <v>0</v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42">
    <sortCondition ref="A8:A42"/>
    <sortCondition ref="B8:B42"/>
    <sortCondition ref="C8:C42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&amp;L廃棄物処理事業経費【分担金の合計】（令和1年度実績）</oddHeader>
  </headerFooter>
  <colBreaks count="6" manualBreakCount="6">
    <brk id="9" min="1" max="41" man="1"/>
    <brk id="17" min="1" max="41" man="1"/>
    <brk id="25" min="1" max="41" man="1"/>
    <brk id="33" min="1" max="41" man="1"/>
    <brk id="41" min="1" max="41" man="1"/>
    <brk id="49" min="1" max="4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群馬県</v>
      </c>
      <c r="B7" s="139" t="str">
        <f>'廃棄物事業経費（市町村）'!B7</f>
        <v>10000</v>
      </c>
      <c r="C7" s="138" t="s">
        <v>33</v>
      </c>
      <c r="D7" s="140">
        <f>SUM(H7,L7,P7,T7,X7,AB7,AF7,AJ7,AN7,AR7,AV7,AZ7,BD7,BH7,BL7,BP7,BT7,BX7,CB7,CF7,CJ7,CN7,CR7,CV7,CZ7,DD7,DH7,DL7,DP7,DT7)</f>
        <v>3528802</v>
      </c>
      <c r="E7" s="140">
        <f>SUM(I7,M7,Q7,U7,Y7,AC7,AG7,AK7,AO7,AS7,AW7,BA7,BE7,BI7,BM7,BQ7,BU7,BY7,CC7,CG7,CK7,CO7,CS7,CW7,DA7,DE7,DI7,DM7,DQ7,DU7)</f>
        <v>1121768</v>
      </c>
      <c r="F7" s="141">
        <f>COUNTIF(F$8:F$57,"&lt;&gt;")</f>
        <v>12</v>
      </c>
      <c r="G7" s="141">
        <f>COUNTIF(G$8:G$57,"&lt;&gt;")</f>
        <v>12</v>
      </c>
      <c r="H7" s="140">
        <f>SUM(H$8:H$57)</f>
        <v>2005194</v>
      </c>
      <c r="I7" s="140">
        <f>SUM(I$8:I$57)</f>
        <v>728662</v>
      </c>
      <c r="J7" s="141">
        <f>COUNTIF(J$8:J$57,"&lt;&gt;")</f>
        <v>12</v>
      </c>
      <c r="K7" s="141">
        <f>COUNTIF(K$8:K$57,"&lt;&gt;")</f>
        <v>12</v>
      </c>
      <c r="L7" s="140">
        <f>SUM(L$8:L$57)</f>
        <v>968637</v>
      </c>
      <c r="M7" s="140">
        <f>SUM(M$8:M$57)</f>
        <v>216484</v>
      </c>
      <c r="N7" s="141">
        <f>COUNTIF(N$8:N$57,"&lt;&gt;")</f>
        <v>9</v>
      </c>
      <c r="O7" s="141">
        <f>COUNTIF(O$8:O$57,"&lt;&gt;")</f>
        <v>9</v>
      </c>
      <c r="P7" s="140">
        <f>SUM(P$8:P$57)</f>
        <v>522364</v>
      </c>
      <c r="Q7" s="140">
        <f>SUM(Q$8:Q$57)</f>
        <v>137373</v>
      </c>
      <c r="R7" s="141">
        <f>COUNTIF(R$8:R$57,"&lt;&gt;")</f>
        <v>2</v>
      </c>
      <c r="S7" s="141">
        <f>COUNTIF(S$8:S$57,"&lt;&gt;")</f>
        <v>2</v>
      </c>
      <c r="T7" s="140">
        <f>SUM(T$8:T$57)</f>
        <v>32607</v>
      </c>
      <c r="U7" s="140">
        <f>SUM(U$8:U$57)</f>
        <v>39249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12</v>
      </c>
      <c r="B8" s="120" t="s">
        <v>373</v>
      </c>
      <c r="C8" s="119" t="s">
        <v>374</v>
      </c>
      <c r="D8" s="121">
        <f>SUM(H8,L8,P8,T8,X8,AB8,AF8,AJ8,AN8,AR8,AV8,AZ8,BD8,BH8,BL8,BP8,BT8,BX8,CB8,CF8,CJ8,CN8,CR8,CV8,CZ8,DD8,DH8,DL8,DP8,DT8)</f>
        <v>148595</v>
      </c>
      <c r="E8" s="121">
        <f>SUM(I8,M8,Q8,U8,Y8,AC8,AG8,AK8,AO8,AS8,AW8,BA8,BE8,BI8,BM8,BQ8,BU8,BY8,CC8,CG8,CK8,CO8,CS8,CW8,DA8,DE8,DI8,DM8,DQ8,DU8)</f>
        <v>82690</v>
      </c>
      <c r="F8" s="120" t="s">
        <v>371</v>
      </c>
      <c r="G8" s="119" t="s">
        <v>372</v>
      </c>
      <c r="H8" s="121">
        <v>107003</v>
      </c>
      <c r="I8" s="121">
        <v>59545</v>
      </c>
      <c r="J8" s="120" t="s">
        <v>375</v>
      </c>
      <c r="K8" s="119" t="s">
        <v>376</v>
      </c>
      <c r="L8" s="121">
        <v>41592</v>
      </c>
      <c r="M8" s="121">
        <v>23145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12</v>
      </c>
      <c r="B9" s="120" t="s">
        <v>347</v>
      </c>
      <c r="C9" s="119" t="s">
        <v>348</v>
      </c>
      <c r="D9" s="121">
        <f>SUM(H9,L9,P9,T9,X9,AB9,AF9,AJ9,AN9,AR9,AV9,AZ9,BD9,BH9,BL9,BP9,BT9,BX9,CB9,CF9,CJ9,CN9,CR9,CV9,CZ9,DD9,DH9,DL9,DP9,DT9)</f>
        <v>625592</v>
      </c>
      <c r="E9" s="121">
        <f>SUM(I9,M9,Q9,U9,Y9,AC9,AG9,AK9,AO9,AS9,AW9,BA9,BE9,BI9,BM9,BQ9,BU9,BY9,CC9,CG9,CK9,CO9,CS9,CW9,DA9,DE9,DI9,DM9,DQ9,DU9)</f>
        <v>261523</v>
      </c>
      <c r="F9" s="120" t="s">
        <v>345</v>
      </c>
      <c r="G9" s="119" t="s">
        <v>346</v>
      </c>
      <c r="H9" s="121">
        <v>496366</v>
      </c>
      <c r="I9" s="121">
        <v>151139</v>
      </c>
      <c r="J9" s="120" t="s">
        <v>408</v>
      </c>
      <c r="K9" s="119" t="s">
        <v>409</v>
      </c>
      <c r="L9" s="121">
        <v>70852</v>
      </c>
      <c r="M9" s="121">
        <v>44211</v>
      </c>
      <c r="N9" s="120" t="s">
        <v>410</v>
      </c>
      <c r="O9" s="119" t="s">
        <v>411</v>
      </c>
      <c r="P9" s="121">
        <v>58374</v>
      </c>
      <c r="Q9" s="121">
        <v>26924</v>
      </c>
      <c r="R9" s="120" t="s">
        <v>412</v>
      </c>
      <c r="S9" s="119" t="s">
        <v>413</v>
      </c>
      <c r="T9" s="121">
        <v>0</v>
      </c>
      <c r="U9" s="121">
        <v>39249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12</v>
      </c>
      <c r="B10" s="120" t="s">
        <v>382</v>
      </c>
      <c r="C10" s="119" t="s">
        <v>383</v>
      </c>
      <c r="D10" s="121">
        <f>SUM(H10,L10,P10,T10,X10,AB10,AF10,AJ10,AN10,AR10,AV10,AZ10,BD10,BH10,BL10,BP10,BT10,BX10,CB10,CF10,CJ10,CN10,CR10,CV10,CZ10,DD10,DH10,DL10,DP10,DT10)</f>
        <v>336686</v>
      </c>
      <c r="E10" s="121">
        <f>SUM(I10,M10,Q10,U10,Y10,AC10,AG10,AK10,AO10,AS10,AW10,BA10,BE10,BI10,BM10,BQ10,BU10,BY10,CC10,CG10,CK10,CO10,CS10,CW10,DA10,DE10,DI10,DM10,DQ10,DU10)</f>
        <v>92517</v>
      </c>
      <c r="F10" s="120" t="s">
        <v>380</v>
      </c>
      <c r="G10" s="119" t="s">
        <v>381</v>
      </c>
      <c r="H10" s="121">
        <v>156724</v>
      </c>
      <c r="I10" s="121">
        <v>33588</v>
      </c>
      <c r="J10" s="120" t="s">
        <v>394</v>
      </c>
      <c r="K10" s="119" t="s">
        <v>395</v>
      </c>
      <c r="L10" s="121">
        <v>41530</v>
      </c>
      <c r="M10" s="121">
        <v>13279</v>
      </c>
      <c r="N10" s="120" t="s">
        <v>396</v>
      </c>
      <c r="O10" s="119" t="s">
        <v>397</v>
      </c>
      <c r="P10" s="121">
        <v>138432</v>
      </c>
      <c r="Q10" s="121">
        <v>45650</v>
      </c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12</v>
      </c>
      <c r="B11" s="120" t="s">
        <v>388</v>
      </c>
      <c r="C11" s="119" t="s">
        <v>389</v>
      </c>
      <c r="D11" s="121">
        <f>SUM(H11,L11,P11,T11,X11,AB11,AF11,AJ11,AN11,AR11,AV11,AZ11,BD11,BH11,BL11,BP11,BT11,BX11,CB11,CF11,CJ11,CN11,CR11,CV11,CZ11,DD11,DH11,DL11,DP11,DT11)</f>
        <v>0</v>
      </c>
      <c r="E11" s="121">
        <f>SUM(I11,M11,Q11,U11,Y11,AC11,AG11,AK11,AO11,AS11,AW11,BA11,BE11,BI11,BM11,BQ11,BU11,BY11,CC11,CG11,CK11,CO11,CS11,CW11,DA11,DE11,DI11,DM11,DQ11,DU11)</f>
        <v>95400</v>
      </c>
      <c r="F11" s="120" t="s">
        <v>386</v>
      </c>
      <c r="G11" s="119" t="s">
        <v>387</v>
      </c>
      <c r="H11" s="121">
        <v>0</v>
      </c>
      <c r="I11" s="121">
        <v>29680</v>
      </c>
      <c r="J11" s="120" t="s">
        <v>390</v>
      </c>
      <c r="K11" s="119" t="s">
        <v>391</v>
      </c>
      <c r="L11" s="121">
        <v>0</v>
      </c>
      <c r="M11" s="121">
        <v>43422</v>
      </c>
      <c r="N11" s="120" t="s">
        <v>392</v>
      </c>
      <c r="O11" s="119" t="s">
        <v>393</v>
      </c>
      <c r="P11" s="121">
        <v>0</v>
      </c>
      <c r="Q11" s="121">
        <v>22298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12</v>
      </c>
      <c r="B12" s="120" t="s">
        <v>384</v>
      </c>
      <c r="C12" s="119" t="s">
        <v>385</v>
      </c>
      <c r="D12" s="121">
        <f>SUM(H12,L12,P12,T12,X12,AB12,AF12,AJ12,AN12,AR12,AV12,AZ12,BD12,BH12,BL12,BP12,BT12,BX12,CB12,CF12,CJ12,CN12,CR12,CV12,CZ12,DD12,DH12,DL12,DP12,DT12)</f>
        <v>318177</v>
      </c>
      <c r="E12" s="121">
        <f>SUM(I12,M12,Q12,U12,Y12,AC12,AG12,AK12,AO12,AS12,AW12,BA12,BE12,BI12,BM12,BQ12,BU12,BY12,CC12,CG12,CK12,CO12,CS12,CW12,DA12,DE12,DI12,DM12,DQ12,DU12)</f>
        <v>0</v>
      </c>
      <c r="F12" s="120" t="s">
        <v>386</v>
      </c>
      <c r="G12" s="119" t="s">
        <v>387</v>
      </c>
      <c r="H12" s="121">
        <v>116031</v>
      </c>
      <c r="I12" s="121">
        <v>0</v>
      </c>
      <c r="J12" s="120" t="s">
        <v>390</v>
      </c>
      <c r="K12" s="119" t="s">
        <v>391</v>
      </c>
      <c r="L12" s="121">
        <v>181424</v>
      </c>
      <c r="M12" s="121">
        <v>0</v>
      </c>
      <c r="N12" s="120" t="s">
        <v>380</v>
      </c>
      <c r="O12" s="119" t="s">
        <v>381</v>
      </c>
      <c r="P12" s="121">
        <v>20722</v>
      </c>
      <c r="Q12" s="121">
        <v>0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12</v>
      </c>
      <c r="B13" s="120" t="s">
        <v>351</v>
      </c>
      <c r="C13" s="119" t="s">
        <v>352</v>
      </c>
      <c r="D13" s="121">
        <f>SUM(H13,L13,P13,T13,X13,AB13,AF13,AJ13,AN13,AR13,AV13,AZ13,BD13,BH13,BL13,BP13,BT13,BX13,CB13,CF13,CJ13,CN13,CR13,CV13,CZ13,DD13,DH13,DL13,DP13,DT13)</f>
        <v>490752</v>
      </c>
      <c r="E13" s="121">
        <f>SUM(I13,M13,Q13,U13,Y13,AC13,AG13,AK13,AO13,AS13,AW13,BA13,BE13,BI13,BM13,BQ13,BU13,BY13,CC13,CG13,CK13,CO13,CS13,CW13,DA13,DE13,DI13,DM13,DQ13,DU13)</f>
        <v>149574</v>
      </c>
      <c r="F13" s="120" t="s">
        <v>349</v>
      </c>
      <c r="G13" s="119" t="s">
        <v>350</v>
      </c>
      <c r="H13" s="121">
        <v>331042</v>
      </c>
      <c r="I13" s="121">
        <v>104582</v>
      </c>
      <c r="J13" s="120" t="s">
        <v>365</v>
      </c>
      <c r="K13" s="119" t="s">
        <v>366</v>
      </c>
      <c r="L13" s="121">
        <v>93586</v>
      </c>
      <c r="M13" s="121">
        <v>27056</v>
      </c>
      <c r="N13" s="120" t="s">
        <v>363</v>
      </c>
      <c r="O13" s="119" t="s">
        <v>364</v>
      </c>
      <c r="P13" s="121">
        <v>66124</v>
      </c>
      <c r="Q13" s="121">
        <v>17936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12</v>
      </c>
      <c r="B14" s="120" t="s">
        <v>357</v>
      </c>
      <c r="C14" s="119" t="s">
        <v>358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140830</v>
      </c>
      <c r="F14" s="120" t="s">
        <v>355</v>
      </c>
      <c r="G14" s="119" t="s">
        <v>356</v>
      </c>
      <c r="H14" s="121">
        <v>0</v>
      </c>
      <c r="I14" s="121">
        <v>123892</v>
      </c>
      <c r="J14" s="120" t="s">
        <v>378</v>
      </c>
      <c r="K14" s="119" t="s">
        <v>379</v>
      </c>
      <c r="L14" s="121">
        <v>0</v>
      </c>
      <c r="M14" s="121">
        <v>16938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12</v>
      </c>
      <c r="B15" s="120" t="s">
        <v>341</v>
      </c>
      <c r="C15" s="119" t="s">
        <v>342</v>
      </c>
      <c r="D15" s="121">
        <f>SUM(H15,L15,P15,T15,X15,AB15,AF15,AJ15,AN15,AR15,AV15,AZ15,BD15,BH15,BL15,BP15,BT15,BX15,CB15,CF15,CJ15,CN15,CR15,CV15,CZ15,DD15,DH15,DL15,DP15,DT15)</f>
        <v>203885</v>
      </c>
      <c r="E15" s="121">
        <f>SUM(I15,M15,Q15,U15,Y15,AC15,AG15,AK15,AO15,AS15,AW15,BA15,BE15,BI15,BM15,BQ15,BU15,BY15,CC15,CG15,CK15,CO15,CS15,CW15,DA15,DE15,DI15,DM15,DQ15,DU15)</f>
        <v>87463</v>
      </c>
      <c r="F15" s="120" t="s">
        <v>339</v>
      </c>
      <c r="G15" s="119" t="s">
        <v>340</v>
      </c>
      <c r="H15" s="121">
        <v>166854</v>
      </c>
      <c r="I15" s="121">
        <v>68992</v>
      </c>
      <c r="J15" s="120" t="s">
        <v>400</v>
      </c>
      <c r="K15" s="119" t="s">
        <v>401</v>
      </c>
      <c r="L15" s="121">
        <v>13192</v>
      </c>
      <c r="M15" s="121">
        <v>6576</v>
      </c>
      <c r="N15" s="120" t="s">
        <v>402</v>
      </c>
      <c r="O15" s="119" t="s">
        <v>403</v>
      </c>
      <c r="P15" s="121">
        <v>23839</v>
      </c>
      <c r="Q15" s="121">
        <v>11895</v>
      </c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12</v>
      </c>
      <c r="B16" s="120" t="s">
        <v>329</v>
      </c>
      <c r="C16" s="119" t="s">
        <v>330</v>
      </c>
      <c r="D16" s="121">
        <f>SUM(H16,L16,P16,T16,X16,AB16,AF16,AJ16,AN16,AR16,AV16,AZ16,BD16,BH16,BL16,BP16,BT16,BX16,CB16,CF16,CJ16,CN16,CR16,CV16,CZ16,DD16,DH16,DL16,DP16,DT16)</f>
        <v>58687</v>
      </c>
      <c r="E16" s="121">
        <f>SUM(I16,M16,Q16,U16,Y16,AC16,AG16,AK16,AO16,AS16,AW16,BA16,BE16,BI16,BM16,BQ16,BU16,BY16,CC16,CG16,CK16,CO16,CS16,CW16,DA16,DE16,DI16,DM16,DQ16,DU16)</f>
        <v>211771</v>
      </c>
      <c r="F16" s="120" t="s">
        <v>353</v>
      </c>
      <c r="G16" s="119" t="s">
        <v>354</v>
      </c>
      <c r="H16" s="121">
        <v>35920</v>
      </c>
      <c r="I16" s="121">
        <v>157244</v>
      </c>
      <c r="J16" s="120" t="s">
        <v>327</v>
      </c>
      <c r="K16" s="119" t="s">
        <v>328</v>
      </c>
      <c r="L16" s="121">
        <v>22767</v>
      </c>
      <c r="M16" s="121">
        <v>41857</v>
      </c>
      <c r="N16" s="120" t="s">
        <v>369</v>
      </c>
      <c r="O16" s="119" t="s">
        <v>370</v>
      </c>
      <c r="P16" s="121">
        <v>0</v>
      </c>
      <c r="Q16" s="121">
        <v>12670</v>
      </c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12</v>
      </c>
      <c r="B17" s="120" t="s">
        <v>414</v>
      </c>
      <c r="C17" s="119" t="s">
        <v>415</v>
      </c>
      <c r="D17" s="121">
        <f>SUM(H17,L17,P17,T17,X17,AB17,AF17,AJ17,AN17,AR17,AV17,AZ17,BD17,BH17,BL17,BP17,BT17,BX17,CB17,CF17,CJ17,CN17,CR17,CV17,CZ17,DD17,DH17,DL17,DP17,DT17)</f>
        <v>655627</v>
      </c>
      <c r="E17" s="121">
        <f>SUM(I17,M17,Q17,U17,Y17,AC17,AG17,AK17,AO17,AS17,AW17,BA17,BE17,BI17,BM17,BQ17,BU17,BY17,CC17,CG17,CK17,CO17,CS17,CW17,DA17,DE17,DI17,DM17,DQ17,DU17)</f>
        <v>0</v>
      </c>
      <c r="F17" s="120" t="s">
        <v>412</v>
      </c>
      <c r="G17" s="119" t="s">
        <v>413</v>
      </c>
      <c r="H17" s="121">
        <v>125692</v>
      </c>
      <c r="I17" s="121">
        <v>0</v>
      </c>
      <c r="J17" s="120" t="s">
        <v>416</v>
      </c>
      <c r="K17" s="119" t="s">
        <v>417</v>
      </c>
      <c r="L17" s="121">
        <v>367224</v>
      </c>
      <c r="M17" s="121">
        <v>0</v>
      </c>
      <c r="N17" s="120" t="s">
        <v>419</v>
      </c>
      <c r="O17" s="119" t="s">
        <v>420</v>
      </c>
      <c r="P17" s="121">
        <v>162711</v>
      </c>
      <c r="Q17" s="121">
        <v>0</v>
      </c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12</v>
      </c>
      <c r="B18" s="120" t="s">
        <v>343</v>
      </c>
      <c r="C18" s="119" t="s">
        <v>344</v>
      </c>
      <c r="D18" s="121">
        <f>SUM(H18,L18,P18,T18,X18,AB18,AF18,AJ18,AN18,AR18,AV18,AZ18,BD18,BH18,BL18,BP18,BT18,BX18,CB18,CF18,CJ18,CN18,CR18,CV18,CZ18,DD18,DH18,DL18,DP18,DT18)</f>
        <v>219600</v>
      </c>
      <c r="E18" s="121">
        <f>SUM(I18,M18,Q18,U18,Y18,AC18,AG18,AK18,AO18,AS18,AW18,BA18,BE18,BI18,BM18,BQ18,BU18,BY18,CC18,CG18,CK18,CO18,CS18,CW18,DA18,DE18,DI18,DM18,DQ18,DU18)</f>
        <v>0</v>
      </c>
      <c r="F18" s="120" t="s">
        <v>339</v>
      </c>
      <c r="G18" s="119" t="s">
        <v>340</v>
      </c>
      <c r="H18" s="121">
        <v>109800</v>
      </c>
      <c r="I18" s="121">
        <v>0</v>
      </c>
      <c r="J18" s="120" t="s">
        <v>398</v>
      </c>
      <c r="K18" s="119" t="s">
        <v>399</v>
      </c>
      <c r="L18" s="121">
        <v>109800</v>
      </c>
      <c r="M18" s="121">
        <v>0</v>
      </c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12</v>
      </c>
      <c r="B19" s="120" t="s">
        <v>337</v>
      </c>
      <c r="C19" s="119" t="s">
        <v>338</v>
      </c>
      <c r="D19" s="121">
        <f>SUM(H19,L19,P19,T19,X19,AB19,AF19,AJ19,AN19,AR19,AV19,AZ19,BD19,BH19,BL19,BP19,BT19,BX19,CB19,CF19,CJ19,CN19,CR19,CV19,CZ19,DD19,DH19,DL19,DP19,DT19)</f>
        <v>471201</v>
      </c>
      <c r="E19" s="121">
        <f>SUM(I19,M19,Q19,U19,Y19,AC19,AG19,AK19,AO19,AS19,AW19,BA19,BE19,BI19,BM19,BQ19,BU19,BY19,CC19,CG19,CK19,CO19,CS19,CW19,DA19,DE19,DI19,DM19,DQ19,DU19)</f>
        <v>0</v>
      </c>
      <c r="F19" s="120" t="s">
        <v>335</v>
      </c>
      <c r="G19" s="119" t="s">
        <v>336</v>
      </c>
      <c r="H19" s="121">
        <v>359762</v>
      </c>
      <c r="I19" s="121">
        <v>0</v>
      </c>
      <c r="J19" s="120" t="s">
        <v>412</v>
      </c>
      <c r="K19" s="119" t="s">
        <v>413</v>
      </c>
      <c r="L19" s="121">
        <v>26670</v>
      </c>
      <c r="M19" s="121">
        <v>0</v>
      </c>
      <c r="N19" s="120" t="s">
        <v>416</v>
      </c>
      <c r="O19" s="119" t="s">
        <v>417</v>
      </c>
      <c r="P19" s="121">
        <v>52162</v>
      </c>
      <c r="Q19" s="121">
        <v>0</v>
      </c>
      <c r="R19" s="120" t="s">
        <v>419</v>
      </c>
      <c r="S19" s="119" t="s">
        <v>420</v>
      </c>
      <c r="T19" s="121">
        <v>32607</v>
      </c>
      <c r="U19" s="121">
        <v>0</v>
      </c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9">
    <sortCondition ref="A8:A19"/>
    <sortCondition ref="B8:B19"/>
    <sortCondition ref="C8:C19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&amp;L廃棄物処理事業経費【市区町村分担金の合計（令和1年度実績）</oddHeader>
  </headerFooter>
  <colBreaks count="10" manualBreakCount="10">
    <brk id="9" min="1" max="18" man="1"/>
    <brk id="21" min="1" max="18" man="1"/>
    <brk id="33" min="1" max="18" man="1"/>
    <brk id="45" min="1" max="18" man="1"/>
    <brk id="57" min="1" max="18" man="1"/>
    <brk id="69" min="1" max="18" man="1"/>
    <brk id="81" min="1" max="18" man="1"/>
    <brk id="93" min="1" max="18" man="1"/>
    <brk id="105" min="1" max="18" man="1"/>
    <brk id="117" min="1" max="1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10000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10201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10202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10203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10204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10205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10206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10207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10208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10209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10210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10211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10212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10344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10345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10366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10367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10382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10383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10384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10421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10424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10425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10426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10428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10429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10443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10444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10448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10449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10464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10521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10522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10523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10524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10525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10838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10839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10840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10842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10870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10873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10874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10875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10882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10890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10892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10914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2015-10-13T05:25:08Z</cp:lastPrinted>
  <dcterms:created xsi:type="dcterms:W3CDTF">2008-01-24T06:28:57Z</dcterms:created>
  <dcterms:modified xsi:type="dcterms:W3CDTF">2021-02-08T08:06:01Z</dcterms:modified>
</cp:coreProperties>
</file>