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0群馬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水洗化人口等!$A$6:$AA$41</definedName>
    <definedName name="_xlnm.Print_Area" localSheetId="2">し尿集計結果!$A$1:$M$36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AC11" i="2"/>
  <c r="N11" i="2" s="1"/>
  <c r="AC12" i="2"/>
  <c r="AC13" i="2"/>
  <c r="AC14" i="2"/>
  <c r="AC15" i="2"/>
  <c r="AC16" i="2"/>
  <c r="AC17" i="2"/>
  <c r="N17" i="2" s="1"/>
  <c r="AC18" i="2"/>
  <c r="AC19" i="2"/>
  <c r="AC20" i="2"/>
  <c r="AC21" i="2"/>
  <c r="AC22" i="2"/>
  <c r="AC23" i="2"/>
  <c r="N23" i="2" s="1"/>
  <c r="AC24" i="2"/>
  <c r="AC25" i="2"/>
  <c r="AC26" i="2"/>
  <c r="AC27" i="2"/>
  <c r="AC28" i="2"/>
  <c r="AC29" i="2"/>
  <c r="N29" i="2" s="1"/>
  <c r="AC30" i="2"/>
  <c r="AC31" i="2"/>
  <c r="AC32" i="2"/>
  <c r="AC33" i="2"/>
  <c r="AC34" i="2"/>
  <c r="AC35" i="2"/>
  <c r="N35" i="2" s="1"/>
  <c r="AC36" i="2"/>
  <c r="AC37" i="2"/>
  <c r="AC38" i="2"/>
  <c r="AC39" i="2"/>
  <c r="AC40" i="2"/>
  <c r="AC41" i="2"/>
  <c r="N41" i="2" s="1"/>
  <c r="AC42" i="2"/>
  <c r="V8" i="2"/>
  <c r="V9" i="2"/>
  <c r="V10" i="2"/>
  <c r="V11" i="2"/>
  <c r="V12" i="2"/>
  <c r="N12" i="2" s="1"/>
  <c r="V13" i="2"/>
  <c r="N13" i="2" s="1"/>
  <c r="V14" i="2"/>
  <c r="V15" i="2"/>
  <c r="V16" i="2"/>
  <c r="V17" i="2"/>
  <c r="V18" i="2"/>
  <c r="N18" i="2" s="1"/>
  <c r="V19" i="2"/>
  <c r="N19" i="2" s="1"/>
  <c r="V20" i="2"/>
  <c r="V21" i="2"/>
  <c r="V22" i="2"/>
  <c r="V23" i="2"/>
  <c r="V24" i="2"/>
  <c r="N24" i="2" s="1"/>
  <c r="V25" i="2"/>
  <c r="N25" i="2" s="1"/>
  <c r="V26" i="2"/>
  <c r="V27" i="2"/>
  <c r="V28" i="2"/>
  <c r="V29" i="2"/>
  <c r="V30" i="2"/>
  <c r="N30" i="2" s="1"/>
  <c r="V31" i="2"/>
  <c r="N31" i="2" s="1"/>
  <c r="V32" i="2"/>
  <c r="V33" i="2"/>
  <c r="V34" i="2"/>
  <c r="V35" i="2"/>
  <c r="V36" i="2"/>
  <c r="N36" i="2" s="1"/>
  <c r="V37" i="2"/>
  <c r="N37" i="2" s="1"/>
  <c r="V38" i="2"/>
  <c r="V39" i="2"/>
  <c r="V40" i="2"/>
  <c r="V41" i="2"/>
  <c r="V42" i="2"/>
  <c r="N42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N8" i="2"/>
  <c r="N9" i="2"/>
  <c r="N10" i="2"/>
  <c r="N14" i="2"/>
  <c r="N15" i="2"/>
  <c r="N16" i="2"/>
  <c r="N20" i="2"/>
  <c r="N21" i="2"/>
  <c r="N22" i="2"/>
  <c r="N26" i="2"/>
  <c r="N27" i="2"/>
  <c r="N28" i="2"/>
  <c r="N32" i="2"/>
  <c r="N33" i="2"/>
  <c r="N34" i="2"/>
  <c r="N38" i="2"/>
  <c r="N39" i="2"/>
  <c r="N40" i="2"/>
  <c r="K8" i="2"/>
  <c r="K9" i="2"/>
  <c r="D9" i="2" s="1"/>
  <c r="K10" i="2"/>
  <c r="K11" i="2"/>
  <c r="K12" i="2"/>
  <c r="K13" i="2"/>
  <c r="K14" i="2"/>
  <c r="K15" i="2"/>
  <c r="D15" i="2" s="1"/>
  <c r="K16" i="2"/>
  <c r="K17" i="2"/>
  <c r="K18" i="2"/>
  <c r="K19" i="2"/>
  <c r="K20" i="2"/>
  <c r="K21" i="2"/>
  <c r="D21" i="2" s="1"/>
  <c r="K22" i="2"/>
  <c r="K23" i="2"/>
  <c r="K24" i="2"/>
  <c r="K25" i="2"/>
  <c r="K26" i="2"/>
  <c r="K27" i="2"/>
  <c r="D27" i="2" s="1"/>
  <c r="K28" i="2"/>
  <c r="K29" i="2"/>
  <c r="K30" i="2"/>
  <c r="K31" i="2"/>
  <c r="K32" i="2"/>
  <c r="K33" i="2"/>
  <c r="D33" i="2" s="1"/>
  <c r="K34" i="2"/>
  <c r="K35" i="2"/>
  <c r="K36" i="2"/>
  <c r="K37" i="2"/>
  <c r="K38" i="2"/>
  <c r="K39" i="2"/>
  <c r="D39" i="2" s="1"/>
  <c r="K40" i="2"/>
  <c r="K41" i="2"/>
  <c r="K42" i="2"/>
  <c r="H8" i="2"/>
  <c r="H9" i="2"/>
  <c r="H10" i="2"/>
  <c r="D10" i="2" s="1"/>
  <c r="H11" i="2"/>
  <c r="D11" i="2" s="1"/>
  <c r="H12" i="2"/>
  <c r="H13" i="2"/>
  <c r="H14" i="2"/>
  <c r="H15" i="2"/>
  <c r="H16" i="2"/>
  <c r="D16" i="2" s="1"/>
  <c r="H17" i="2"/>
  <c r="D17" i="2" s="1"/>
  <c r="H18" i="2"/>
  <c r="H19" i="2"/>
  <c r="H20" i="2"/>
  <c r="H21" i="2"/>
  <c r="H22" i="2"/>
  <c r="D22" i="2" s="1"/>
  <c r="H23" i="2"/>
  <c r="D23" i="2" s="1"/>
  <c r="H24" i="2"/>
  <c r="H25" i="2"/>
  <c r="H26" i="2"/>
  <c r="H27" i="2"/>
  <c r="H28" i="2"/>
  <c r="D28" i="2" s="1"/>
  <c r="H29" i="2"/>
  <c r="D29" i="2" s="1"/>
  <c r="H30" i="2"/>
  <c r="H31" i="2"/>
  <c r="H32" i="2"/>
  <c r="H33" i="2"/>
  <c r="H34" i="2"/>
  <c r="D34" i="2" s="1"/>
  <c r="H35" i="2"/>
  <c r="D35" i="2" s="1"/>
  <c r="H36" i="2"/>
  <c r="H37" i="2"/>
  <c r="H38" i="2"/>
  <c r="H39" i="2"/>
  <c r="H40" i="2"/>
  <c r="D40" i="2" s="1"/>
  <c r="H41" i="2"/>
  <c r="D41" i="2" s="1"/>
  <c r="H42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D8" i="2"/>
  <c r="D12" i="2"/>
  <c r="D13" i="2"/>
  <c r="D14" i="2"/>
  <c r="D18" i="2"/>
  <c r="D19" i="2"/>
  <c r="D20" i="2"/>
  <c r="D24" i="2"/>
  <c r="D25" i="2"/>
  <c r="D26" i="2"/>
  <c r="D30" i="2"/>
  <c r="D31" i="2"/>
  <c r="D32" i="2"/>
  <c r="D36" i="2"/>
  <c r="D37" i="2"/>
  <c r="D38" i="2"/>
  <c r="D42" i="2"/>
  <c r="L9" i="1"/>
  <c r="L15" i="1"/>
  <c r="L21" i="1"/>
  <c r="L27" i="1"/>
  <c r="L33" i="1"/>
  <c r="L39" i="1"/>
  <c r="J10" i="1"/>
  <c r="J16" i="1"/>
  <c r="J22" i="1"/>
  <c r="J28" i="1"/>
  <c r="J34" i="1"/>
  <c r="J40" i="1"/>
  <c r="I8" i="1"/>
  <c r="I9" i="1"/>
  <c r="I10" i="1"/>
  <c r="I11" i="1"/>
  <c r="D11" i="1" s="1"/>
  <c r="I12" i="1"/>
  <c r="I13" i="1"/>
  <c r="D13" i="1" s="1"/>
  <c r="I14" i="1"/>
  <c r="I15" i="1"/>
  <c r="I16" i="1"/>
  <c r="I17" i="1"/>
  <c r="D17" i="1" s="1"/>
  <c r="I18" i="1"/>
  <c r="I19" i="1"/>
  <c r="D19" i="1" s="1"/>
  <c r="I20" i="1"/>
  <c r="I21" i="1"/>
  <c r="I22" i="1"/>
  <c r="I23" i="1"/>
  <c r="D23" i="1" s="1"/>
  <c r="I24" i="1"/>
  <c r="I25" i="1"/>
  <c r="D25" i="1" s="1"/>
  <c r="I26" i="1"/>
  <c r="I27" i="1"/>
  <c r="I28" i="1"/>
  <c r="I29" i="1"/>
  <c r="D29" i="1" s="1"/>
  <c r="I30" i="1"/>
  <c r="I31" i="1"/>
  <c r="D31" i="1" s="1"/>
  <c r="I32" i="1"/>
  <c r="I33" i="1"/>
  <c r="I34" i="1"/>
  <c r="I35" i="1"/>
  <c r="D35" i="1" s="1"/>
  <c r="I36" i="1"/>
  <c r="I37" i="1"/>
  <c r="D37" i="1" s="1"/>
  <c r="I38" i="1"/>
  <c r="I39" i="1"/>
  <c r="I40" i="1"/>
  <c r="I41" i="1"/>
  <c r="D41" i="1" s="1"/>
  <c r="I42" i="1"/>
  <c r="F12" i="1"/>
  <c r="F18" i="1"/>
  <c r="F24" i="1"/>
  <c r="F30" i="1"/>
  <c r="F36" i="1"/>
  <c r="F4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8" i="1"/>
  <c r="Q8" i="1" s="1"/>
  <c r="D9" i="1"/>
  <c r="N9" i="1" s="1"/>
  <c r="D10" i="1"/>
  <c r="L10" i="1" s="1"/>
  <c r="D12" i="1"/>
  <c r="J12" i="1" s="1"/>
  <c r="D14" i="1"/>
  <c r="Q14" i="1" s="1"/>
  <c r="D15" i="1"/>
  <c r="N15" i="1" s="1"/>
  <c r="D16" i="1"/>
  <c r="L16" i="1" s="1"/>
  <c r="D18" i="1"/>
  <c r="J18" i="1" s="1"/>
  <c r="D20" i="1"/>
  <c r="Q20" i="1" s="1"/>
  <c r="D21" i="1"/>
  <c r="N21" i="1" s="1"/>
  <c r="D22" i="1"/>
  <c r="L22" i="1" s="1"/>
  <c r="D24" i="1"/>
  <c r="J24" i="1" s="1"/>
  <c r="D26" i="1"/>
  <c r="Q26" i="1" s="1"/>
  <c r="D27" i="1"/>
  <c r="N27" i="1" s="1"/>
  <c r="D28" i="1"/>
  <c r="L28" i="1" s="1"/>
  <c r="D30" i="1"/>
  <c r="J30" i="1" s="1"/>
  <c r="D32" i="1"/>
  <c r="Q32" i="1" s="1"/>
  <c r="D33" i="1"/>
  <c r="N33" i="1" s="1"/>
  <c r="D34" i="1"/>
  <c r="L34" i="1" s="1"/>
  <c r="D36" i="1"/>
  <c r="J36" i="1" s="1"/>
  <c r="D38" i="1"/>
  <c r="Q38" i="1" s="1"/>
  <c r="D39" i="1"/>
  <c r="N39" i="1" s="1"/>
  <c r="D40" i="1"/>
  <c r="L40" i="1" s="1"/>
  <c r="D42" i="1"/>
  <c r="J42" i="1" s="1"/>
  <c r="F37" i="1" l="1"/>
  <c r="J37" i="1"/>
  <c r="Q37" i="1"/>
  <c r="L37" i="1"/>
  <c r="N37" i="1"/>
  <c r="F25" i="1"/>
  <c r="J25" i="1"/>
  <c r="L25" i="1"/>
  <c r="N25" i="1"/>
  <c r="Q25" i="1"/>
  <c r="F19" i="1"/>
  <c r="Q19" i="1"/>
  <c r="J19" i="1"/>
  <c r="L19" i="1"/>
  <c r="N19" i="1"/>
  <c r="J41" i="1"/>
  <c r="L41" i="1"/>
  <c r="N41" i="1"/>
  <c r="Q41" i="1"/>
  <c r="F41" i="1"/>
  <c r="J35" i="1"/>
  <c r="L35" i="1"/>
  <c r="N35" i="1"/>
  <c r="Q35" i="1"/>
  <c r="F35" i="1"/>
  <c r="J29" i="1"/>
  <c r="L29" i="1"/>
  <c r="N29" i="1"/>
  <c r="Q29" i="1"/>
  <c r="F29" i="1"/>
  <c r="J23" i="1"/>
  <c r="L23" i="1"/>
  <c r="N23" i="1"/>
  <c r="Q23" i="1"/>
  <c r="F23" i="1"/>
  <c r="J17" i="1"/>
  <c r="L17" i="1"/>
  <c r="N17" i="1"/>
  <c r="Q17" i="1"/>
  <c r="F17" i="1"/>
  <c r="J11" i="1"/>
  <c r="L11" i="1"/>
  <c r="N11" i="1"/>
  <c r="Q11" i="1"/>
  <c r="F11" i="1"/>
  <c r="F31" i="1"/>
  <c r="J31" i="1"/>
  <c r="L31" i="1"/>
  <c r="Q31" i="1"/>
  <c r="N31" i="1"/>
  <c r="F13" i="1"/>
  <c r="J13" i="1"/>
  <c r="L13" i="1"/>
  <c r="N13" i="1"/>
  <c r="Q13" i="1"/>
  <c r="N32" i="1"/>
  <c r="N20" i="1"/>
  <c r="N8" i="1"/>
  <c r="J39" i="1"/>
  <c r="J33" i="1"/>
  <c r="J27" i="1"/>
  <c r="J21" i="1"/>
  <c r="J15" i="1"/>
  <c r="J9" i="1"/>
  <c r="L38" i="1"/>
  <c r="L32" i="1"/>
  <c r="L26" i="1"/>
  <c r="L20" i="1"/>
  <c r="L14" i="1"/>
  <c r="L8" i="1"/>
  <c r="Q42" i="1"/>
  <c r="Q36" i="1"/>
  <c r="Q30" i="1"/>
  <c r="Q24" i="1"/>
  <c r="Q18" i="1"/>
  <c r="Q12" i="1"/>
  <c r="F40" i="1"/>
  <c r="F34" i="1"/>
  <c r="F28" i="1"/>
  <c r="F22" i="1"/>
  <c r="F16" i="1"/>
  <c r="F10" i="1"/>
  <c r="J38" i="1"/>
  <c r="J32" i="1"/>
  <c r="J26" i="1"/>
  <c r="J20" i="1"/>
  <c r="J14" i="1"/>
  <c r="J8" i="1"/>
  <c r="N42" i="1"/>
  <c r="N36" i="1"/>
  <c r="N30" i="1"/>
  <c r="N24" i="1"/>
  <c r="N18" i="1"/>
  <c r="N12" i="1"/>
  <c r="F39" i="1"/>
  <c r="F33" i="1"/>
  <c r="F27" i="1"/>
  <c r="F21" i="1"/>
  <c r="F15" i="1"/>
  <c r="F9" i="1"/>
  <c r="L42" i="1"/>
  <c r="L36" i="1"/>
  <c r="L30" i="1"/>
  <c r="L24" i="1"/>
  <c r="L18" i="1"/>
  <c r="L12" i="1"/>
  <c r="Q40" i="1"/>
  <c r="Q34" i="1"/>
  <c r="Q28" i="1"/>
  <c r="Q22" i="1"/>
  <c r="Q16" i="1"/>
  <c r="Q10" i="1"/>
  <c r="F38" i="1"/>
  <c r="F32" i="1"/>
  <c r="F26" i="1"/>
  <c r="F20" i="1"/>
  <c r="F14" i="1"/>
  <c r="F8" i="1"/>
  <c r="N40" i="1"/>
  <c r="N34" i="1"/>
  <c r="N28" i="1"/>
  <c r="N22" i="1"/>
  <c r="N16" i="1"/>
  <c r="N10" i="1"/>
  <c r="Q39" i="1"/>
  <c r="Q33" i="1"/>
  <c r="Q27" i="1"/>
  <c r="Q21" i="1"/>
  <c r="Q15" i="1"/>
  <c r="Q9" i="1"/>
  <c r="N38" i="1"/>
  <c r="N26" i="1"/>
  <c r="N14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<sst xmlns="http://schemas.openxmlformats.org/spreadsheetml/2006/main" count="799" uniqueCount="326">
  <si>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</si>
  <si>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</si>
  <si>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</si>
  <si>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</si>
  <si>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</si>
  <si>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</si>
  <si>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</si>
  <si>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</si>
  <si>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</si>
  <si>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</si>
  <si>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</si>
  <si>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</si>
  <si>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</si>
  <si>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</si>
  <si>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</si>
  <si>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</si>
  <si>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</si>
  <si>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</si>
  <si>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</si>
  <si>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</si>
  <si>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</si>
  <si>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</si>
  <si>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</si>
  <si>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</si>
  <si>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</si>
  <si>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</si>
  <si>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</si>
  <si>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</si>
  <si>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</si>
  <si>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</si>
  <si>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</si>
  <si>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</si>
  <si>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</si>
  <si>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</si>
  <si>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</si>
  <si>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</si>
  <si>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</si>
  <si>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</si>
  <si>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</si>
  <si>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</si>
  <si>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</si>
  <si>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</si>
  <si>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</si>
  <si>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</si>
  <si>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</si>
  <si>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</si>
  <si>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</si>
  <si>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</si>
  <si>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</si>
  <si>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</si>
  <si>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</si>
  <si>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</si>
  <si>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</si>
  <si>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</si>
  <si>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</si>
  <si>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</si>
  <si>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</si>
  <si>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</si>
  <si>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</si>
  <si>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</si>
  <si>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</si>
  <si>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</si>
  <si>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</si>
  <si>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</si>
  <si>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</si>
  <si>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</si>
  <si>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</si>
  <si>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</si>
  <si>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</si>
  <si>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</si>
  <si>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</si>
  <si>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</si>
  <si>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</si>
  <si>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</si>
  <si>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</si>
  <si>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</si>
  <si>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</si>
  <si>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</si>
  <si>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</si>
  <si>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</si>
  <si>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</si>
  <si>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</si>
  <si>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</si>
  <si>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</si>
  <si>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</si>
  <si>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</si>
  <si>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</si>
  <si>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</si>
  <si>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</si>
  <si>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</si>
  <si>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</si>
  <si>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</si>
  <si>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</si>
  <si>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</si>
  <si>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</si>
  <si>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</si>
  <si>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</si>
  <si>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</si>
  <si>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</si>
  <si>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</si>
  <si>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</si>
  <si>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</si>
  <si>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</si>
  <si>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</si>
  <si>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</si>
  <si>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</si>
  <si>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</si>
  <si>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</si>
  <si>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</si>
  <si>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</si>
  <si>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</si>
  <si>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</si>
  <si>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</si>
  <si>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</si>
  <si>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</si>
  <si>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</si>
  <si>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</si>
  <si>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</si>
  <si>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</si>
  <si>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</si>
  <si>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</si>
  <si>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</si>
  <si>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</si>
  <si>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</si>
  <si>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</si>
  <si>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</si>
  <si>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</si>
  <si>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</si>
  <si>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</si>
  <si>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</si>
  <si>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</si>
  <si>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</si>
  <si>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</si>
  <si>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</si>
  <si>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</si>
  <si>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</si>
  <si>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</si>
  <si>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</si>
  <si>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</si>
  <si>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</si>
  <si>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</si>
  <si>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</si>
  <si>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</si>
  <si>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</si>
  <si>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</si>
  <si>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</si>
  <si>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</si>
  <si>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</si>
  <si>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</si>
  <si>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</si>
  <si>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</si>
  <si>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</si>
  <si>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</si>
  <si>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</si>
  <si>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</si>
  <si>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</si>
  <si>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</si>
  <si>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</si>
  <si>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</si>
  <si>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</si>
  <si>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</si>
  <si>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</si>
  <si>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</si>
  <si>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</si>
  <si>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</si>
  <si>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</si>
  <si>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</si>
  <si>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</si>
  <si>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</si>
  <si>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</si>
  <si>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</si>
  <si>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</si>
  <si>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</si>
  <si>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</si>
  <si>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</si>
  <si>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</si>
  <si>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</si>
  <si>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</si>
  <si>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</si>
  <si>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</si>
  <si>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</si>
  <si>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</si>
  <si>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</si>
  <si>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</si>
  <si>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</si>
  <si>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</si>
  <si>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</si>
  <si>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</si>
  <si>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</si>
  <si>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</si>
  <si>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</si>
  <si>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</si>
  <si>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</si>
  <si>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</si>
  <si>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</si>
  <si>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</si>
  <si>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</si>
  <si>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</si>
  <si>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</si>
  <si>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</si>
  <si>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</si>
  <si>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</si>
  <si>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</si>
  <si>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</si>
  <si>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</si>
  <si>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</si>
  <si>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</si>
  <si>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</si>
  <si>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</si>
  <si>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</si>
  <si>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</si>
  <si>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</si>
  <si>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</si>
  <si>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</si>
  <si>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</si>
  <si>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</si>
  <si>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</si>
  <si>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</si>
  <si>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</si>
  <si>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</si>
  <si>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</si>
  <si>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</si>
  <si>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</si>
  <si>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</si>
  <si>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</si>
  <si>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</si>
  <si>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</si>
  <si>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</si>
  <si>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</si>
  <si>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</si>
  <si>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</si>
  <si>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</si>
  <si>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</si>
  <si>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</si>
  <si>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</si>
  <si>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</si>
  <si>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</si>
  <si>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</si>
  <si>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</si>
  <si>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</si>
  <si>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</si>
  <si>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</si>
  <si>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</si>
  <si>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</si>
  <si>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</si>
  <si>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</si>
  <si>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</si>
  <si>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</si>
  <si>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</si>
  <si>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</si>
  <si>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</si>
  <si>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10000</t>
  </si>
  <si>
    <t>水洗化人口等（令和1年度実績）</t>
    <phoneticPr fontId="3"/>
  </si>
  <si>
    <t>し尿処理の状況（令和1年度実績）</t>
    <phoneticPr fontId="3"/>
  </si>
  <si>
    <t>10201</t>
  </si>
  <si>
    <t>前橋市</t>
  </si>
  <si>
    <t/>
  </si>
  <si>
    <t>○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</si>
  <si>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</si>
  <si>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</si>
  <si>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</si>
  <si>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</si>
  <si>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</si>
  <si>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</si>
  <si>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</si>
  <si>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</si>
  <si>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</si>
  <si>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</si>
  <si>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</si>
  <si>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</si>
  <si>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</si>
  <si>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</si>
  <si>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</si>
  <si>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</si>
  <si>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</si>
  <si>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</si>
  <si>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</si>
  <si>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</si>
  <si>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</si>
  <si>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</si>
  <si>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</si>
  <si>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</si>
  <si>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</si>
  <si>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</si>
  <si>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</si>
  <si>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</si>
  <si>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</si>
  <si>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</si>
  <si>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</si>
  <si>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</si>
  <si>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</si>
  <si>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</si>
  <si>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</si>
  <si>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</si>
  <si>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</si>
  <si>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</si>
  <si>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</si>
  <si>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</si>
  <si>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</si>
  <si>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</si>
  <si>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</si>
  <si>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</si>
  <si>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</si>
  <si>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</si>
  <si>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</si>
  <si>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</si>
  <si>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</si>
  <si>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</si>
  <si>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</si>
  <si>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</si>
  <si>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</si>
  <si>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昭和村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</si>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</sst>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44</v>
      </c>
      <c r="B7" s="116" t="s">
        <v>251</v>
      </c>
      <c r="C7" s="109" t="s">
        <v>200</v>
      </c>
      <c r="D7" s="110">
        <f>+SUM(E7,+I7)</f>
        <v>1971651</v>
      </c>
      <c r="E7" s="110">
        <f>+SUM(G7,+H7)</f>
        <v>92494</v>
      </c>
      <c r="F7" s="111">
        <f>IF(D7&gt;0,E7/D7*100,"-")</f>
        <v>4.6911953484668434</v>
      </c>
      <c r="G7" s="108">
        <f>SUM(G$8:G$207)</f>
        <v>92459</v>
      </c>
      <c r="H7" s="108">
        <f>SUM(H$8:H$207)</f>
        <v>35</v>
      </c>
      <c r="I7" s="110">
        <f>+SUM(K7,+M7,+O7)</f>
        <v>1879157</v>
      </c>
      <c r="J7" s="111">
        <f>IF(D7&gt;0,I7/D7*100,"-")</f>
        <v>95.308804651533151</v>
      </c>
      <c r="K7" s="108">
        <f>SUM(K$8:K$207)</f>
        <v>975077</v>
      </c>
      <c r="L7" s="111">
        <f>IF(D7&gt;0,K7/D7*100,"-")</f>
        <v>49.454847739280432</v>
      </c>
      <c r="M7" s="108">
        <f>SUM(M$8:M$207)</f>
        <v>23390</v>
      </c>
      <c r="N7" s="111">
        <f>IF(D7&gt;0,M7/D7*100,"-")</f>
        <v>1.1863154280346777</v>
      </c>
      <c r="O7" s="108">
        <f>SUM(O$8:O$207)</f>
        <v>880690</v>
      </c>
      <c r="P7" s="108">
        <f>SUM(P$8:P$207)</f>
        <v>446185</v>
      </c>
      <c r="Q7" s="111">
        <f>IF(D7&gt;0,O7/D7*100,"-")</f>
        <v>44.667641484218052</v>
      </c>
      <c r="R7" s="108">
        <f>SUM(R$8:R$207)</f>
        <v>59208</v>
      </c>
      <c r="S7" s="112">
        <f t="shared" ref="S7:Z7" si="0">COUNTIF(S$8:S$207,"○")</f>
        <v>21</v>
      </c>
      <c r="T7" s="112">
        <f t="shared" si="0"/>
        <v>1</v>
      </c>
      <c r="U7" s="112">
        <f t="shared" si="0"/>
        <v>0</v>
      </c>
      <c r="V7" s="112">
        <f t="shared" si="0"/>
        <v>13</v>
      </c>
      <c r="W7" s="112">
        <f t="shared" si="0"/>
        <v>12</v>
      </c>
      <c r="X7" s="112">
        <f t="shared" si="0"/>
        <v>1</v>
      </c>
      <c r="Y7" s="112">
        <f t="shared" si="0"/>
        <v>3</v>
      </c>
      <c r="Z7" s="112">
        <f t="shared" si="0"/>
        <v>19</v>
      </c>
      <c r="AA7" s="188"/>
      <c r="AB7" s="188"/>
    </row>
    <row r="8" spans="1:28" s="105" customFormat="1" ht="13.5" customHeight="1">
      <c r="A8" s="101" t="s">
        <v>44</v>
      </c>
      <c r="B8" s="102" t="s">
        <v>254</v>
      </c>
      <c r="C8" s="101" t="s">
        <v>255</v>
      </c>
      <c r="D8" s="103">
        <f>+SUM(E8,+I8)</f>
        <v>336284</v>
      </c>
      <c r="E8" s="103">
        <f>+SUM(G8,+H8)</f>
        <v>5468</v>
      </c>
      <c r="F8" s="104">
        <f>IF(D8&gt;0,E8/D8*100,"-")</f>
        <v>1.6260065896682565</v>
      </c>
      <c r="G8" s="103">
        <v>5468</v>
      </c>
      <c r="H8" s="103">
        <v>0</v>
      </c>
      <c r="I8" s="103">
        <f>+SUM(K8,+M8,+O8)</f>
        <v>330816</v>
      </c>
      <c r="J8" s="104">
        <f>IF(D8&gt;0,I8/D8*100,"-")</f>
        <v>98.373993410331735</v>
      </c>
      <c r="K8" s="103">
        <v>230999</v>
      </c>
      <c r="L8" s="104">
        <f>IF(D8&gt;0,K8/D8*100,"-")</f>
        <v>68.691641588657205</v>
      </c>
      <c r="M8" s="103">
        <v>3045</v>
      </c>
      <c r="N8" s="104">
        <f>IF(D8&gt;0,M8/D8*100,"-")</f>
        <v>0.9054846498792688</v>
      </c>
      <c r="O8" s="103">
        <v>96772</v>
      </c>
      <c r="P8" s="103">
        <v>42144</v>
      </c>
      <c r="Q8" s="104">
        <f>IF(D8&gt;0,O8/D8*100,"-")</f>
        <v>28.776867171795267</v>
      </c>
      <c r="R8" s="103">
        <v>7015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44</v>
      </c>
      <c r="B9" s="102" t="s">
        <v>258</v>
      </c>
      <c r="C9" s="101" t="s">
        <v>259</v>
      </c>
      <c r="D9" s="103">
        <f>+SUM(E9,+I9)</f>
        <v>373185</v>
      </c>
      <c r="E9" s="103">
        <f>+SUM(G9,+H9)</f>
        <v>6834</v>
      </c>
      <c r="F9" s="104">
        <f>IF(D9&gt;0,E9/D9*100,"-")</f>
        <v>1.8312633144418988</v>
      </c>
      <c r="G9" s="103">
        <v>6834</v>
      </c>
      <c r="H9" s="103">
        <v>0</v>
      </c>
      <c r="I9" s="103">
        <f>+SUM(K9,+M9,+O9)</f>
        <v>366351</v>
      </c>
      <c r="J9" s="104">
        <f>IF(D9&gt;0,I9/D9*100,"-")</f>
        <v>98.168736685558102</v>
      </c>
      <c r="K9" s="103">
        <v>261454</v>
      </c>
      <c r="L9" s="104">
        <f>IF(D9&gt;0,K9/D9*100,"-")</f>
        <v>70.06015783056661</v>
      </c>
      <c r="M9" s="103">
        <v>0</v>
      </c>
      <c r="N9" s="104">
        <f>IF(D9&gt;0,M9/D9*100,"-")</f>
        <v>0</v>
      </c>
      <c r="O9" s="103">
        <v>104897</v>
      </c>
      <c r="P9" s="103">
        <v>37259</v>
      </c>
      <c r="Q9" s="104">
        <f>IF(D9&gt;0,O9/D9*100,"-")</f>
        <v>28.108578854991489</v>
      </c>
      <c r="R9" s="103">
        <v>5588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44</v>
      </c>
      <c r="B10" s="102" t="s">
        <v>260</v>
      </c>
      <c r="C10" s="101" t="s">
        <v>261</v>
      </c>
      <c r="D10" s="103">
        <f>+SUM(E10,+I10)</f>
        <v>110449</v>
      </c>
      <c r="E10" s="103">
        <f>+SUM(G10,+H10)</f>
        <v>5169</v>
      </c>
      <c r="F10" s="104">
        <f>IF(D10&gt;0,E10/D10*100,"-")</f>
        <v>4.6799880487826959</v>
      </c>
      <c r="G10" s="103">
        <v>5169</v>
      </c>
      <c r="H10" s="103">
        <v>0</v>
      </c>
      <c r="I10" s="103">
        <f>+SUM(K10,+M10,+O10)</f>
        <v>105280</v>
      </c>
      <c r="J10" s="104">
        <f>IF(D10&gt;0,I10/D10*100,"-")</f>
        <v>95.32001195121731</v>
      </c>
      <c r="K10" s="103">
        <v>80640</v>
      </c>
      <c r="L10" s="104">
        <f>IF(D10&gt;0,K10/D10*100,"-")</f>
        <v>73.011072983911134</v>
      </c>
      <c r="M10" s="103">
        <v>255</v>
      </c>
      <c r="N10" s="104">
        <f>IF(D10&gt;0,M10/D10*100,"-")</f>
        <v>0.23087578882561183</v>
      </c>
      <c r="O10" s="103">
        <v>24385</v>
      </c>
      <c r="P10" s="103">
        <v>8484</v>
      </c>
      <c r="Q10" s="104">
        <f>IF(D10&gt;0,O10/D10*100,"-")</f>
        <v>22.078063178480566</v>
      </c>
      <c r="R10" s="103">
        <v>1848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44</v>
      </c>
      <c r="B11" s="102" t="s">
        <v>262</v>
      </c>
      <c r="C11" s="101" t="s">
        <v>263</v>
      </c>
      <c r="D11" s="103">
        <f>+SUM(E11,+I11)</f>
        <v>213314</v>
      </c>
      <c r="E11" s="103">
        <f>+SUM(G11,+H11)</f>
        <v>15591</v>
      </c>
      <c r="F11" s="104">
        <f>IF(D11&gt;0,E11/D11*100,"-")</f>
        <v>7.3089436230158356</v>
      </c>
      <c r="G11" s="103">
        <v>15591</v>
      </c>
      <c r="H11" s="103">
        <v>0</v>
      </c>
      <c r="I11" s="103">
        <f>+SUM(K11,+M11,+O11)</f>
        <v>197723</v>
      </c>
      <c r="J11" s="104">
        <f>IF(D11&gt;0,I11/D11*100,"-")</f>
        <v>92.691056376984164</v>
      </c>
      <c r="K11" s="103">
        <v>75507</v>
      </c>
      <c r="L11" s="104">
        <f>IF(D11&gt;0,K11/D11*100,"-")</f>
        <v>35.397114113466529</v>
      </c>
      <c r="M11" s="103">
        <v>0</v>
      </c>
      <c r="N11" s="104">
        <f>IF(D11&gt;0,M11/D11*100,"-")</f>
        <v>0</v>
      </c>
      <c r="O11" s="103">
        <v>122216</v>
      </c>
      <c r="P11" s="103">
        <v>57146</v>
      </c>
      <c r="Q11" s="104">
        <f>IF(D11&gt;0,O11/D11*100,"-")</f>
        <v>57.293942263517629</v>
      </c>
      <c r="R11" s="103">
        <v>12970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44</v>
      </c>
      <c r="B12" s="102" t="s">
        <v>264</v>
      </c>
      <c r="C12" s="101" t="s">
        <v>265</v>
      </c>
      <c r="D12" s="103">
        <f>+SUM(E12,+I12)</f>
        <v>224442</v>
      </c>
      <c r="E12" s="103">
        <f>+SUM(G12,+H12)</f>
        <v>12743</v>
      </c>
      <c r="F12" s="104">
        <f>IF(D12&gt;0,E12/D12*100,"-")</f>
        <v>5.6776360930663596</v>
      </c>
      <c r="G12" s="103">
        <v>12743</v>
      </c>
      <c r="H12" s="103">
        <v>0</v>
      </c>
      <c r="I12" s="103">
        <f>+SUM(K12,+M12,+O12)</f>
        <v>211699</v>
      </c>
      <c r="J12" s="104">
        <f>IF(D12&gt;0,I12/D12*100,"-")</f>
        <v>94.322363906933631</v>
      </c>
      <c r="K12" s="103">
        <v>78115</v>
      </c>
      <c r="L12" s="104">
        <f>IF(D12&gt;0,K12/D12*100,"-")</f>
        <v>34.804091925753646</v>
      </c>
      <c r="M12" s="103">
        <v>14135</v>
      </c>
      <c r="N12" s="104">
        <f>IF(D12&gt;0,M12/D12*100,"-")</f>
        <v>6.2978408675738047</v>
      </c>
      <c r="O12" s="103">
        <v>119449</v>
      </c>
      <c r="P12" s="103">
        <v>57193</v>
      </c>
      <c r="Q12" s="104">
        <f>IF(D12&gt;0,O12/D12*100,"-")</f>
        <v>53.220431113606196</v>
      </c>
      <c r="R12" s="103">
        <v>11481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44</v>
      </c>
      <c r="B13" s="102" t="s">
        <v>266</v>
      </c>
      <c r="C13" s="101" t="s">
        <v>267</v>
      </c>
      <c r="D13" s="103">
        <f>+SUM(E13,+I13)</f>
        <v>47599</v>
      </c>
      <c r="E13" s="103">
        <f>+SUM(G13,+H13)</f>
        <v>4018</v>
      </c>
      <c r="F13" s="104">
        <f>IF(D13&gt;0,E13/D13*100,"-")</f>
        <v>8.4413538099539895</v>
      </c>
      <c r="G13" s="103">
        <v>4018</v>
      </c>
      <c r="H13" s="103">
        <v>0</v>
      </c>
      <c r="I13" s="103">
        <f>+SUM(K13,+M13,+O13)</f>
        <v>43581</v>
      </c>
      <c r="J13" s="104">
        <f>IF(D13&gt;0,I13/D13*100,"-")</f>
        <v>91.558646190046005</v>
      </c>
      <c r="K13" s="103">
        <v>24693</v>
      </c>
      <c r="L13" s="104">
        <f>IF(D13&gt;0,K13/D13*100,"-")</f>
        <v>51.877140276056224</v>
      </c>
      <c r="M13" s="103">
        <v>0</v>
      </c>
      <c r="N13" s="104">
        <f>IF(D13&gt;0,M13/D13*100,"-")</f>
        <v>0</v>
      </c>
      <c r="O13" s="103">
        <v>18888</v>
      </c>
      <c r="P13" s="103">
        <v>11065</v>
      </c>
      <c r="Q13" s="104">
        <f>IF(D13&gt;0,O13/D13*100,"-")</f>
        <v>39.681505913989788</v>
      </c>
      <c r="R13" s="103">
        <v>656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44</v>
      </c>
      <c r="B14" s="102" t="s">
        <v>268</v>
      </c>
      <c r="C14" s="101" t="s">
        <v>269</v>
      </c>
      <c r="D14" s="103">
        <f>+SUM(E14,+I14)</f>
        <v>75864</v>
      </c>
      <c r="E14" s="103">
        <f>+SUM(G14,+H14)</f>
        <v>3722</v>
      </c>
      <c r="F14" s="104">
        <f>IF(D14&gt;0,E14/D14*100,"-")</f>
        <v>4.9061478435094381</v>
      </c>
      <c r="G14" s="103">
        <v>3722</v>
      </c>
      <c r="H14" s="103">
        <v>0</v>
      </c>
      <c r="I14" s="103">
        <f>+SUM(K14,+M14,+O14)</f>
        <v>72142</v>
      </c>
      <c r="J14" s="104">
        <f>IF(D14&gt;0,I14/D14*100,"-")</f>
        <v>95.09385215649057</v>
      </c>
      <c r="K14" s="103">
        <v>32872</v>
      </c>
      <c r="L14" s="104">
        <f>IF(D14&gt;0,K14/D14*100,"-")</f>
        <v>43.330169777496572</v>
      </c>
      <c r="M14" s="103">
        <v>2028</v>
      </c>
      <c r="N14" s="104">
        <f>IF(D14&gt;0,M14/D14*100,"-")</f>
        <v>2.6732046820626385</v>
      </c>
      <c r="O14" s="103">
        <v>37242</v>
      </c>
      <c r="P14" s="103">
        <v>25031</v>
      </c>
      <c r="Q14" s="104">
        <f>IF(D14&gt;0,O14/D14*100,"-")</f>
        <v>49.090477696931352</v>
      </c>
      <c r="R14" s="103">
        <v>2501</v>
      </c>
      <c r="S14" s="101" t="s">
        <v>257</v>
      </c>
      <c r="T14" s="101"/>
      <c r="U14" s="101"/>
      <c r="V14" s="101"/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44</v>
      </c>
      <c r="B15" s="102" t="s">
        <v>270</v>
      </c>
      <c r="C15" s="101" t="s">
        <v>271</v>
      </c>
      <c r="D15" s="103">
        <f>+SUM(E15,+I15)</f>
        <v>77046</v>
      </c>
      <c r="E15" s="103">
        <f>+SUM(G15,+H15)</f>
        <v>8988</v>
      </c>
      <c r="F15" s="104">
        <f>IF(D15&gt;0,E15/D15*100,"-")</f>
        <v>11.665758118526595</v>
      </c>
      <c r="G15" s="103">
        <v>8988</v>
      </c>
      <c r="H15" s="103">
        <v>0</v>
      </c>
      <c r="I15" s="103">
        <f>+SUM(K15,+M15,+O15)</f>
        <v>68058</v>
      </c>
      <c r="J15" s="104">
        <f>IF(D15&gt;0,I15/D15*100,"-")</f>
        <v>88.334241881473403</v>
      </c>
      <c r="K15" s="103">
        <v>27822</v>
      </c>
      <c r="L15" s="104">
        <f>IF(D15&gt;0,K15/D15*100,"-")</f>
        <v>36.110894790125379</v>
      </c>
      <c r="M15" s="103">
        <v>1275</v>
      </c>
      <c r="N15" s="104">
        <f>IF(D15&gt;0,M15/D15*100,"-")</f>
        <v>1.6548555408457284</v>
      </c>
      <c r="O15" s="103">
        <v>38961</v>
      </c>
      <c r="P15" s="103">
        <v>27254</v>
      </c>
      <c r="Q15" s="104">
        <f>IF(D15&gt;0,O15/D15*100,"-")</f>
        <v>50.568491550502294</v>
      </c>
      <c r="R15" s="103">
        <v>785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44</v>
      </c>
      <c r="B16" s="102" t="s">
        <v>272</v>
      </c>
      <c r="C16" s="101" t="s">
        <v>273</v>
      </c>
      <c r="D16" s="103">
        <f>+SUM(E16,+I16)</f>
        <v>65196</v>
      </c>
      <c r="E16" s="103">
        <f>+SUM(G16,+H16)</f>
        <v>4995</v>
      </c>
      <c r="F16" s="104">
        <f>IF(D16&gt;0,E16/D16*100,"-")</f>
        <v>7.6615129762562111</v>
      </c>
      <c r="G16" s="103">
        <v>4995</v>
      </c>
      <c r="H16" s="103">
        <v>0</v>
      </c>
      <c r="I16" s="103">
        <f>+SUM(K16,+M16,+O16)</f>
        <v>60201</v>
      </c>
      <c r="J16" s="104">
        <f>IF(D16&gt;0,I16/D16*100,"-")</f>
        <v>92.338487023743781</v>
      </c>
      <c r="K16" s="103">
        <v>16088</v>
      </c>
      <c r="L16" s="104">
        <f>IF(D16&gt;0,K16/D16*100,"-")</f>
        <v>24.676360512914901</v>
      </c>
      <c r="M16" s="103">
        <v>0</v>
      </c>
      <c r="N16" s="104">
        <f>IF(D16&gt;0,M16/D16*100,"-")</f>
        <v>0</v>
      </c>
      <c r="O16" s="103">
        <v>44113</v>
      </c>
      <c r="P16" s="103">
        <v>24646</v>
      </c>
      <c r="Q16" s="104">
        <f>IF(D16&gt;0,O16/D16*100,"-")</f>
        <v>67.662126510828884</v>
      </c>
      <c r="R16" s="103">
        <v>767</v>
      </c>
      <c r="S16" s="101" t="s">
        <v>257</v>
      </c>
      <c r="T16" s="101"/>
      <c r="U16" s="101"/>
      <c r="V16" s="101"/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44</v>
      </c>
      <c r="B17" s="102" t="s">
        <v>274</v>
      </c>
      <c r="C17" s="101" t="s">
        <v>275</v>
      </c>
      <c r="D17" s="103">
        <f>+SUM(E17,+I17)</f>
        <v>48368</v>
      </c>
      <c r="E17" s="103">
        <f>+SUM(G17,+H17)</f>
        <v>2492</v>
      </c>
      <c r="F17" s="104">
        <f>IF(D17&gt;0,E17/D17*100,"-")</f>
        <v>5.1521667217995368</v>
      </c>
      <c r="G17" s="103">
        <v>2485</v>
      </c>
      <c r="H17" s="103">
        <v>7</v>
      </c>
      <c r="I17" s="103">
        <f>+SUM(K17,+M17,+O17)</f>
        <v>45876</v>
      </c>
      <c r="J17" s="104">
        <f>IF(D17&gt;0,I17/D17*100,"-")</f>
        <v>94.847833278200468</v>
      </c>
      <c r="K17" s="103">
        <v>8864</v>
      </c>
      <c r="L17" s="104">
        <f>IF(D17&gt;0,K17/D17*100,"-")</f>
        <v>18.326166060205093</v>
      </c>
      <c r="M17" s="103">
        <v>747</v>
      </c>
      <c r="N17" s="104">
        <f>IF(D17&gt;0,M17/D17*100,"-")</f>
        <v>1.5444095269599734</v>
      </c>
      <c r="O17" s="103">
        <v>36265</v>
      </c>
      <c r="P17" s="103">
        <v>16328</v>
      </c>
      <c r="Q17" s="104">
        <f>IF(D17&gt;0,O17/D17*100,"-")</f>
        <v>74.977257691035391</v>
      </c>
      <c r="R17" s="103">
        <v>752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44</v>
      </c>
      <c r="B18" s="102" t="s">
        <v>276</v>
      </c>
      <c r="C18" s="101" t="s">
        <v>277</v>
      </c>
      <c r="D18" s="103">
        <f>+SUM(E18,+I18)</f>
        <v>57558</v>
      </c>
      <c r="E18" s="103">
        <f>+SUM(G18,+H18)</f>
        <v>2312</v>
      </c>
      <c r="F18" s="104">
        <f>IF(D18&gt;0,E18/D18*100,"-")</f>
        <v>4.0168178185482466</v>
      </c>
      <c r="G18" s="103">
        <v>2312</v>
      </c>
      <c r="H18" s="103">
        <v>0</v>
      </c>
      <c r="I18" s="103">
        <f>+SUM(K18,+M18,+O18)</f>
        <v>55246</v>
      </c>
      <c r="J18" s="104">
        <f>IF(D18&gt;0,I18/D18*100,"-")</f>
        <v>95.983182181451753</v>
      </c>
      <c r="K18" s="103">
        <v>21854</v>
      </c>
      <c r="L18" s="104">
        <f>IF(D18&gt;0,K18/D18*100,"-")</f>
        <v>37.968657701796445</v>
      </c>
      <c r="M18" s="103">
        <v>0</v>
      </c>
      <c r="N18" s="104">
        <f>IF(D18&gt;0,M18/D18*100,"-")</f>
        <v>0</v>
      </c>
      <c r="O18" s="103">
        <v>33392</v>
      </c>
      <c r="P18" s="103">
        <v>15646</v>
      </c>
      <c r="Q18" s="104">
        <f>IF(D18&gt;0,O18/D18*100,"-")</f>
        <v>58.014524479655307</v>
      </c>
      <c r="R18" s="103">
        <v>587</v>
      </c>
      <c r="S18" s="101"/>
      <c r="T18" s="101"/>
      <c r="U18" s="101"/>
      <c r="V18" s="101" t="s">
        <v>257</v>
      </c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44</v>
      </c>
      <c r="B19" s="102" t="s">
        <v>278</v>
      </c>
      <c r="C19" s="101" t="s">
        <v>279</v>
      </c>
      <c r="D19" s="103">
        <f>+SUM(E19,+I19)</f>
        <v>50392</v>
      </c>
      <c r="E19" s="103">
        <f>+SUM(G19,+H19)</f>
        <v>2125</v>
      </c>
      <c r="F19" s="104">
        <f>IF(D19&gt;0,E19/D19*100,"-")</f>
        <v>4.2169391966978882</v>
      </c>
      <c r="G19" s="103">
        <v>2125</v>
      </c>
      <c r="H19" s="103">
        <v>0</v>
      </c>
      <c r="I19" s="103">
        <f>+SUM(K19,+M19,+O19)</f>
        <v>48267</v>
      </c>
      <c r="J19" s="104">
        <f>IF(D19&gt;0,I19/D19*100,"-")</f>
        <v>95.783060803302106</v>
      </c>
      <c r="K19" s="103">
        <v>13794</v>
      </c>
      <c r="L19" s="104">
        <f>IF(D19&gt;0,K19/D19*100,"-")</f>
        <v>27.373392602000319</v>
      </c>
      <c r="M19" s="103">
        <v>0</v>
      </c>
      <c r="N19" s="104">
        <f>IF(D19&gt;0,M19/D19*100,"-")</f>
        <v>0</v>
      </c>
      <c r="O19" s="103">
        <v>34473</v>
      </c>
      <c r="P19" s="103">
        <v>17947</v>
      </c>
      <c r="Q19" s="104">
        <f>IF(D19&gt;0,O19/D19*100,"-")</f>
        <v>68.409668201301798</v>
      </c>
      <c r="R19" s="103">
        <v>734</v>
      </c>
      <c r="S19" s="101"/>
      <c r="T19" s="101"/>
      <c r="U19" s="101"/>
      <c r="V19" s="101" t="s">
        <v>257</v>
      </c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44</v>
      </c>
      <c r="B20" s="102" t="s">
        <v>280</v>
      </c>
      <c r="C20" s="101" t="s">
        <v>281</v>
      </c>
      <c r="D20" s="103">
        <f>+SUM(E20,+I20)</f>
        <v>14703</v>
      </c>
      <c r="E20" s="103">
        <f>+SUM(G20,+H20)</f>
        <v>967</v>
      </c>
      <c r="F20" s="104">
        <f>IF(D20&gt;0,E20/D20*100,"-")</f>
        <v>6.5768890702577698</v>
      </c>
      <c r="G20" s="103">
        <v>967</v>
      </c>
      <c r="H20" s="103">
        <v>0</v>
      </c>
      <c r="I20" s="103">
        <f>+SUM(K20,+M20,+O20)</f>
        <v>13736</v>
      </c>
      <c r="J20" s="104">
        <f>IF(D20&gt;0,I20/D20*100,"-")</f>
        <v>93.423110929742222</v>
      </c>
      <c r="K20" s="103">
        <v>5274</v>
      </c>
      <c r="L20" s="104">
        <f>IF(D20&gt;0,K20/D20*100,"-")</f>
        <v>35.870230565190774</v>
      </c>
      <c r="M20" s="103">
        <v>0</v>
      </c>
      <c r="N20" s="104">
        <f>IF(D20&gt;0,M20/D20*100,"-")</f>
        <v>0</v>
      </c>
      <c r="O20" s="103">
        <v>8462</v>
      </c>
      <c r="P20" s="103">
        <v>6947</v>
      </c>
      <c r="Q20" s="104">
        <f>IF(D20&gt;0,O20/D20*100,"-")</f>
        <v>57.552880364551449</v>
      </c>
      <c r="R20" s="103">
        <v>184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44</v>
      </c>
      <c r="B21" s="102" t="s">
        <v>282</v>
      </c>
      <c r="C21" s="101" t="s">
        <v>283</v>
      </c>
      <c r="D21" s="103">
        <f>+SUM(E21,+I21)</f>
        <v>21600</v>
      </c>
      <c r="E21" s="103">
        <f>+SUM(G21,+H21)</f>
        <v>130</v>
      </c>
      <c r="F21" s="104">
        <f>IF(D21&gt;0,E21/D21*100,"-")</f>
        <v>0.60185185185185186</v>
      </c>
      <c r="G21" s="103">
        <v>130</v>
      </c>
      <c r="H21" s="103">
        <v>0</v>
      </c>
      <c r="I21" s="103">
        <f>+SUM(K21,+M21,+O21)</f>
        <v>21470</v>
      </c>
      <c r="J21" s="104">
        <f>IF(D21&gt;0,I21/D21*100,"-")</f>
        <v>99.398148148148152</v>
      </c>
      <c r="K21" s="103">
        <v>10325</v>
      </c>
      <c r="L21" s="104">
        <f>IF(D21&gt;0,K21/D21*100,"-")</f>
        <v>47.800925925925924</v>
      </c>
      <c r="M21" s="103">
        <v>0</v>
      </c>
      <c r="N21" s="104">
        <f>IF(D21&gt;0,M21/D21*100,"-")</f>
        <v>0</v>
      </c>
      <c r="O21" s="103">
        <v>11145</v>
      </c>
      <c r="P21" s="103">
        <v>6069</v>
      </c>
      <c r="Q21" s="104">
        <f>IF(D21&gt;0,O21/D21*100,"-")</f>
        <v>51.597222222222229</v>
      </c>
      <c r="R21" s="103">
        <v>177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44</v>
      </c>
      <c r="B22" s="102" t="s">
        <v>284</v>
      </c>
      <c r="C22" s="101" t="s">
        <v>285</v>
      </c>
      <c r="D22" s="103">
        <f>+SUM(E22,+I22)</f>
        <v>1162</v>
      </c>
      <c r="E22" s="103">
        <f>+SUM(G22,+H22)</f>
        <v>41</v>
      </c>
      <c r="F22" s="104">
        <f>IF(D22&gt;0,E22/D22*100,"-")</f>
        <v>3.5283993115318415</v>
      </c>
      <c r="G22" s="103">
        <v>41</v>
      </c>
      <c r="H22" s="103">
        <v>0</v>
      </c>
      <c r="I22" s="103">
        <f>+SUM(K22,+M22,+O22)</f>
        <v>1121</v>
      </c>
      <c r="J22" s="104">
        <f>IF(D22&gt;0,I22/D22*100,"-")</f>
        <v>96.471600688468158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1121</v>
      </c>
      <c r="P22" s="103">
        <v>1093</v>
      </c>
      <c r="Q22" s="104">
        <f>IF(D22&gt;0,O22/D22*100,"-")</f>
        <v>96.471600688468158</v>
      </c>
      <c r="R22" s="103">
        <v>16</v>
      </c>
      <c r="S22" s="101" t="s">
        <v>257</v>
      </c>
      <c r="T22" s="101"/>
      <c r="U22" s="101"/>
      <c r="V22" s="101"/>
      <c r="W22" s="101"/>
      <c r="X22" s="101"/>
      <c r="Y22" s="101" t="s">
        <v>257</v>
      </c>
      <c r="Z22" s="101"/>
      <c r="AA22" s="189" t="s">
        <v>256</v>
      </c>
      <c r="AB22" s="190"/>
    </row>
    <row r="23" spans="1:28" s="105" customFormat="1" ht="13.5" customHeight="1">
      <c r="A23" s="101" t="s">
        <v>44</v>
      </c>
      <c r="B23" s="102" t="s">
        <v>286</v>
      </c>
      <c r="C23" s="101" t="s">
        <v>287</v>
      </c>
      <c r="D23" s="103">
        <f>+SUM(E23,+I23)</f>
        <v>1800</v>
      </c>
      <c r="E23" s="103">
        <f>+SUM(G23,+H23)</f>
        <v>350</v>
      </c>
      <c r="F23" s="104">
        <f>IF(D23&gt;0,E23/D23*100,"-")</f>
        <v>19.444444444444446</v>
      </c>
      <c r="G23" s="103">
        <v>350</v>
      </c>
      <c r="H23" s="103">
        <v>0</v>
      </c>
      <c r="I23" s="103">
        <f>+SUM(K23,+M23,+O23)</f>
        <v>1450</v>
      </c>
      <c r="J23" s="104">
        <f>IF(D23&gt;0,I23/D23*100,"-")</f>
        <v>80.555555555555557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1450</v>
      </c>
      <c r="P23" s="103">
        <v>872</v>
      </c>
      <c r="Q23" s="104">
        <f>IF(D23&gt;0,O23/D23*100,"-")</f>
        <v>80.555555555555557</v>
      </c>
      <c r="R23" s="103">
        <v>6</v>
      </c>
      <c r="S23" s="101"/>
      <c r="T23" s="101"/>
      <c r="U23" s="101"/>
      <c r="V23" s="101" t="s">
        <v>257</v>
      </c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44</v>
      </c>
      <c r="B24" s="102" t="s">
        <v>288</v>
      </c>
      <c r="C24" s="101" t="s">
        <v>289</v>
      </c>
      <c r="D24" s="103">
        <f>+SUM(E24,+I24)</f>
        <v>7246</v>
      </c>
      <c r="E24" s="103">
        <f>+SUM(G24,+H24)</f>
        <v>1513</v>
      </c>
      <c r="F24" s="104">
        <f>IF(D24&gt;0,E24/D24*100,"-")</f>
        <v>20.880485785260834</v>
      </c>
      <c r="G24" s="103">
        <v>1485</v>
      </c>
      <c r="H24" s="103">
        <v>28</v>
      </c>
      <c r="I24" s="103">
        <f>+SUM(K24,+M24,+O24)</f>
        <v>5733</v>
      </c>
      <c r="J24" s="104">
        <f>IF(D24&gt;0,I24/D24*100,"-")</f>
        <v>79.119514214739155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5733</v>
      </c>
      <c r="P24" s="103">
        <v>2005</v>
      </c>
      <c r="Q24" s="104">
        <f>IF(D24&gt;0,O24/D24*100,"-")</f>
        <v>79.119514214739155</v>
      </c>
      <c r="R24" s="103">
        <v>35</v>
      </c>
      <c r="S24" s="101" t="s">
        <v>257</v>
      </c>
      <c r="T24" s="101"/>
      <c r="U24" s="101"/>
      <c r="V24" s="101"/>
      <c r="W24" s="101"/>
      <c r="X24" s="101"/>
      <c r="Y24" s="101" t="s">
        <v>257</v>
      </c>
      <c r="Z24" s="101"/>
      <c r="AA24" s="189" t="s">
        <v>256</v>
      </c>
      <c r="AB24" s="190"/>
    </row>
    <row r="25" spans="1:28" s="105" customFormat="1" ht="13.5" customHeight="1">
      <c r="A25" s="101" t="s">
        <v>44</v>
      </c>
      <c r="B25" s="102" t="s">
        <v>290</v>
      </c>
      <c r="C25" s="101" t="s">
        <v>291</v>
      </c>
      <c r="D25" s="103">
        <f>+SUM(E25,+I25)</f>
        <v>1816</v>
      </c>
      <c r="E25" s="103">
        <f>+SUM(G25,+H25)</f>
        <v>613</v>
      </c>
      <c r="F25" s="104">
        <f>IF(D25&gt;0,E25/D25*100,"-")</f>
        <v>33.755506607929512</v>
      </c>
      <c r="G25" s="103">
        <v>613</v>
      </c>
      <c r="H25" s="103">
        <v>0</v>
      </c>
      <c r="I25" s="103">
        <f>+SUM(K25,+M25,+O25)</f>
        <v>1203</v>
      </c>
      <c r="J25" s="104">
        <f>IF(D25&gt;0,I25/D25*100,"-")</f>
        <v>66.244493392070481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1203</v>
      </c>
      <c r="P25" s="103">
        <v>1203</v>
      </c>
      <c r="Q25" s="104">
        <f>IF(D25&gt;0,O25/D25*100,"-")</f>
        <v>66.244493392070481</v>
      </c>
      <c r="R25" s="103">
        <v>6</v>
      </c>
      <c r="S25" s="101" t="s">
        <v>257</v>
      </c>
      <c r="T25" s="101"/>
      <c r="U25" s="101"/>
      <c r="V25" s="101"/>
      <c r="W25" s="101"/>
      <c r="X25" s="101"/>
      <c r="Y25" s="101" t="s">
        <v>257</v>
      </c>
      <c r="Z25" s="101"/>
      <c r="AA25" s="189" t="s">
        <v>256</v>
      </c>
      <c r="AB25" s="190"/>
    </row>
    <row r="26" spans="1:28" s="105" customFormat="1" ht="13.5" customHeight="1">
      <c r="A26" s="101" t="s">
        <v>44</v>
      </c>
      <c r="B26" s="102" t="s">
        <v>292</v>
      </c>
      <c r="C26" s="101" t="s">
        <v>293</v>
      </c>
      <c r="D26" s="103">
        <f>+SUM(E26,+I26)</f>
        <v>13139</v>
      </c>
      <c r="E26" s="103">
        <f>+SUM(G26,+H26)</f>
        <v>587</v>
      </c>
      <c r="F26" s="104">
        <f>IF(D26&gt;0,E26/D26*100,"-")</f>
        <v>4.4676154958520433</v>
      </c>
      <c r="G26" s="103">
        <v>587</v>
      </c>
      <c r="H26" s="103">
        <v>0</v>
      </c>
      <c r="I26" s="103">
        <f>+SUM(K26,+M26,+O26)</f>
        <v>12552</v>
      </c>
      <c r="J26" s="104">
        <f>IF(D26&gt;0,I26/D26*100,"-")</f>
        <v>95.532384504147956</v>
      </c>
      <c r="K26" s="103">
        <v>7455</v>
      </c>
      <c r="L26" s="104">
        <f>IF(D26&gt;0,K26/D26*100,"-")</f>
        <v>56.739477890250399</v>
      </c>
      <c r="M26" s="103">
        <v>0</v>
      </c>
      <c r="N26" s="104">
        <f>IF(D26&gt;0,M26/D26*100,"-")</f>
        <v>0</v>
      </c>
      <c r="O26" s="103">
        <v>5097</v>
      </c>
      <c r="P26" s="103">
        <v>3533</v>
      </c>
      <c r="Q26" s="104">
        <f>IF(D26&gt;0,O26/D26*100,"-")</f>
        <v>38.792906613897557</v>
      </c>
      <c r="R26" s="103">
        <v>181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44</v>
      </c>
      <c r="B27" s="102" t="s">
        <v>294</v>
      </c>
      <c r="C27" s="101" t="s">
        <v>295</v>
      </c>
      <c r="D27" s="103">
        <f>+SUM(E27,+I27)</f>
        <v>15895</v>
      </c>
      <c r="E27" s="103">
        <f>+SUM(G27,+H27)</f>
        <v>877</v>
      </c>
      <c r="F27" s="104">
        <f>IF(D27&gt;0,E27/D27*100,"-")</f>
        <v>5.5174583202264866</v>
      </c>
      <c r="G27" s="103">
        <v>877</v>
      </c>
      <c r="H27" s="103">
        <v>0</v>
      </c>
      <c r="I27" s="103">
        <f>+SUM(K27,+M27,+O27)</f>
        <v>15018</v>
      </c>
      <c r="J27" s="104">
        <f>IF(D27&gt;0,I27/D27*100,"-")</f>
        <v>94.482541679773519</v>
      </c>
      <c r="K27" s="103">
        <v>7986</v>
      </c>
      <c r="L27" s="104">
        <f>IF(D27&gt;0,K27/D27*100,"-")</f>
        <v>50.242214532871976</v>
      </c>
      <c r="M27" s="103">
        <v>0</v>
      </c>
      <c r="N27" s="104">
        <f>IF(D27&gt;0,M27/D27*100,"-")</f>
        <v>0</v>
      </c>
      <c r="O27" s="103">
        <v>7032</v>
      </c>
      <c r="P27" s="103">
        <v>5540</v>
      </c>
      <c r="Q27" s="104">
        <f>IF(D27&gt;0,O27/D27*100,"-")</f>
        <v>44.240327146901542</v>
      </c>
      <c r="R27" s="103">
        <v>266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44</v>
      </c>
      <c r="B28" s="102" t="s">
        <v>296</v>
      </c>
      <c r="C28" s="101" t="s">
        <v>297</v>
      </c>
      <c r="D28" s="103">
        <f>+SUM(E28,+I28)</f>
        <v>5567</v>
      </c>
      <c r="E28" s="103">
        <f>+SUM(G28,+H28)</f>
        <v>587</v>
      </c>
      <c r="F28" s="104">
        <f>IF(D28&gt;0,E28/D28*100,"-")</f>
        <v>10.544278785701454</v>
      </c>
      <c r="G28" s="103">
        <v>587</v>
      </c>
      <c r="H28" s="103">
        <v>0</v>
      </c>
      <c r="I28" s="103">
        <f>+SUM(K28,+M28,+O28)</f>
        <v>4980</v>
      </c>
      <c r="J28" s="104">
        <f>IF(D28&gt;0,I28/D28*100,"-")</f>
        <v>89.455721214298549</v>
      </c>
      <c r="K28" s="103">
        <v>1555</v>
      </c>
      <c r="L28" s="104">
        <f>IF(D28&gt;0,K28/D28*100,"-")</f>
        <v>27.932459134183578</v>
      </c>
      <c r="M28" s="103">
        <v>0</v>
      </c>
      <c r="N28" s="104">
        <f>IF(D28&gt;0,M28/D28*100,"-")</f>
        <v>0</v>
      </c>
      <c r="O28" s="103">
        <v>3425</v>
      </c>
      <c r="P28" s="103">
        <v>1924</v>
      </c>
      <c r="Q28" s="104">
        <f>IF(D28&gt;0,O28/D28*100,"-")</f>
        <v>61.523262080114961</v>
      </c>
      <c r="R28" s="103">
        <v>126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44</v>
      </c>
      <c r="B29" s="102" t="s">
        <v>298</v>
      </c>
      <c r="C29" s="101" t="s">
        <v>299</v>
      </c>
      <c r="D29" s="103">
        <f>+SUM(E29,+I29)</f>
        <v>9866</v>
      </c>
      <c r="E29" s="103">
        <f>+SUM(G29,+H29)</f>
        <v>790</v>
      </c>
      <c r="F29" s="104">
        <f>IF(D29&gt;0,E29/D29*100,"-")</f>
        <v>8.0072977903912417</v>
      </c>
      <c r="G29" s="103">
        <v>790</v>
      </c>
      <c r="H29" s="103">
        <v>0</v>
      </c>
      <c r="I29" s="103">
        <f>+SUM(K29,+M29,+O29)</f>
        <v>9076</v>
      </c>
      <c r="J29" s="104">
        <f>IF(D29&gt;0,I29/D29*100,"-")</f>
        <v>91.992702209608751</v>
      </c>
      <c r="K29" s="103">
        <v>3627</v>
      </c>
      <c r="L29" s="104">
        <f>IF(D29&gt;0,K29/D29*100,"-")</f>
        <v>36.762619095884858</v>
      </c>
      <c r="M29" s="103">
        <v>0</v>
      </c>
      <c r="N29" s="104">
        <f>IF(D29&gt;0,M29/D29*100,"-")</f>
        <v>0</v>
      </c>
      <c r="O29" s="103">
        <v>5449</v>
      </c>
      <c r="P29" s="103">
        <v>4561</v>
      </c>
      <c r="Q29" s="104">
        <f>IF(D29&gt;0,O29/D29*100,"-")</f>
        <v>55.230083113723907</v>
      </c>
      <c r="R29" s="103">
        <v>501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44</v>
      </c>
      <c r="B30" s="102" t="s">
        <v>300</v>
      </c>
      <c r="C30" s="101" t="s">
        <v>301</v>
      </c>
      <c r="D30" s="103">
        <f>+SUM(E30,+I30)</f>
        <v>6372</v>
      </c>
      <c r="E30" s="103">
        <f>+SUM(G30,+H30)</f>
        <v>10</v>
      </c>
      <c r="F30" s="104">
        <f>IF(D30&gt;0,E30/D30*100,"-")</f>
        <v>0.15693659761456372</v>
      </c>
      <c r="G30" s="103">
        <v>10</v>
      </c>
      <c r="H30" s="103">
        <v>0</v>
      </c>
      <c r="I30" s="103">
        <f>+SUM(K30,+M30,+O30)</f>
        <v>6362</v>
      </c>
      <c r="J30" s="104">
        <f>IF(D30&gt;0,I30/D30*100,"-")</f>
        <v>99.84306340238544</v>
      </c>
      <c r="K30" s="103">
        <v>4667</v>
      </c>
      <c r="L30" s="104">
        <f>IF(D30&gt;0,K30/D30*100,"-")</f>
        <v>73.242310106716886</v>
      </c>
      <c r="M30" s="103">
        <v>0</v>
      </c>
      <c r="N30" s="104">
        <f>IF(D30&gt;0,M30/D30*100,"-")</f>
        <v>0</v>
      </c>
      <c r="O30" s="103">
        <v>1695</v>
      </c>
      <c r="P30" s="103">
        <v>929</v>
      </c>
      <c r="Q30" s="104">
        <f>IF(D30&gt;0,O30/D30*100,"-")</f>
        <v>26.60075329566855</v>
      </c>
      <c r="R30" s="103">
        <v>275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44</v>
      </c>
      <c r="B31" s="102" t="s">
        <v>302</v>
      </c>
      <c r="C31" s="101" t="s">
        <v>303</v>
      </c>
      <c r="D31" s="103">
        <f>+SUM(E31,+I31)</f>
        <v>3588</v>
      </c>
      <c r="E31" s="103">
        <f>+SUM(G31,+H31)</f>
        <v>172</v>
      </c>
      <c r="F31" s="104">
        <f>IF(D31&gt;0,E31/D31*100,"-")</f>
        <v>4.7937569676700109</v>
      </c>
      <c r="G31" s="103">
        <v>172</v>
      </c>
      <c r="H31" s="103">
        <v>0</v>
      </c>
      <c r="I31" s="103">
        <f>+SUM(K31,+M31,+O31)</f>
        <v>3416</v>
      </c>
      <c r="J31" s="104">
        <f>IF(D31&gt;0,I31/D31*100,"-")</f>
        <v>95.206243032329979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3416</v>
      </c>
      <c r="P31" s="103">
        <v>3118</v>
      </c>
      <c r="Q31" s="104">
        <f>IF(D31&gt;0,O31/D31*100,"-")</f>
        <v>95.206243032329979</v>
      </c>
      <c r="R31" s="103">
        <v>92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44</v>
      </c>
      <c r="B32" s="102" t="s">
        <v>304</v>
      </c>
      <c r="C32" s="101" t="s">
        <v>305</v>
      </c>
      <c r="D32" s="103">
        <f>+SUM(E32,+I32)</f>
        <v>13642</v>
      </c>
      <c r="E32" s="103">
        <f>+SUM(G32,+H32)</f>
        <v>1819</v>
      </c>
      <c r="F32" s="104">
        <f>IF(D32&gt;0,E32/D32*100,"-")</f>
        <v>13.333822020231636</v>
      </c>
      <c r="G32" s="103">
        <v>1819</v>
      </c>
      <c r="H32" s="103">
        <v>0</v>
      </c>
      <c r="I32" s="103">
        <f>+SUM(K32,+M32,+O32)</f>
        <v>11823</v>
      </c>
      <c r="J32" s="104">
        <f>IF(D32&gt;0,I32/D32*100,"-")</f>
        <v>86.666177979768364</v>
      </c>
      <c r="K32" s="103">
        <v>2090</v>
      </c>
      <c r="L32" s="104">
        <f>IF(D32&gt;0,K32/D32*100,"-")</f>
        <v>15.32033426183844</v>
      </c>
      <c r="M32" s="103">
        <v>0</v>
      </c>
      <c r="N32" s="104">
        <f>IF(D32&gt;0,M32/D32*100,"-")</f>
        <v>0</v>
      </c>
      <c r="O32" s="103">
        <v>9733</v>
      </c>
      <c r="P32" s="103">
        <v>7272</v>
      </c>
      <c r="Q32" s="104">
        <f>IF(D32&gt;0,O32/D32*100,"-")</f>
        <v>71.345843717929924</v>
      </c>
      <c r="R32" s="103">
        <v>294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44</v>
      </c>
      <c r="B33" s="102" t="s">
        <v>306</v>
      </c>
      <c r="C33" s="101" t="s">
        <v>307</v>
      </c>
      <c r="D33" s="103">
        <f>+SUM(E33,+I33)</f>
        <v>4376</v>
      </c>
      <c r="E33" s="103">
        <f>+SUM(G33,+H33)</f>
        <v>80</v>
      </c>
      <c r="F33" s="104">
        <f>IF(D33&gt;0,E33/D33*100,"-")</f>
        <v>1.8281535648994516</v>
      </c>
      <c r="G33" s="103">
        <v>80</v>
      </c>
      <c r="H33" s="103">
        <v>0</v>
      </c>
      <c r="I33" s="103">
        <f>+SUM(K33,+M33,+O33)</f>
        <v>4296</v>
      </c>
      <c r="J33" s="104">
        <f>IF(D33&gt;0,I33/D33*100,"-")</f>
        <v>98.171846435100548</v>
      </c>
      <c r="K33" s="103">
        <v>961</v>
      </c>
      <c r="L33" s="104">
        <f>IF(D33&gt;0,K33/D33*100,"-")</f>
        <v>21.960694698354661</v>
      </c>
      <c r="M33" s="103">
        <v>0</v>
      </c>
      <c r="N33" s="104">
        <f>IF(D33&gt;0,M33/D33*100,"-")</f>
        <v>0</v>
      </c>
      <c r="O33" s="103">
        <v>3335</v>
      </c>
      <c r="P33" s="103">
        <v>2882</v>
      </c>
      <c r="Q33" s="104">
        <f>IF(D33&gt;0,O33/D33*100,"-")</f>
        <v>76.21115173674589</v>
      </c>
      <c r="R33" s="103">
        <v>41</v>
      </c>
      <c r="S33" s="101"/>
      <c r="T33" s="101" t="s">
        <v>257</v>
      </c>
      <c r="U33" s="101"/>
      <c r="V33" s="101"/>
      <c r="W33" s="101"/>
      <c r="X33" s="101" t="s">
        <v>257</v>
      </c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44</v>
      </c>
      <c r="B34" s="102" t="s">
        <v>308</v>
      </c>
      <c r="C34" s="101" t="s">
        <v>309</v>
      </c>
      <c r="D34" s="103">
        <f>+SUM(E34,+I34)</f>
        <v>3270</v>
      </c>
      <c r="E34" s="103">
        <f>+SUM(G34,+H34)</f>
        <v>293</v>
      </c>
      <c r="F34" s="104">
        <f>IF(D34&gt;0,E34/D34*100,"-")</f>
        <v>8.9602446483180422</v>
      </c>
      <c r="G34" s="103">
        <v>293</v>
      </c>
      <c r="H34" s="103">
        <v>0</v>
      </c>
      <c r="I34" s="103">
        <f>+SUM(K34,+M34,+O34)</f>
        <v>2977</v>
      </c>
      <c r="J34" s="104">
        <f>IF(D34&gt;0,I34/D34*100,"-")</f>
        <v>91.039755351681961</v>
      </c>
      <c r="K34" s="103">
        <v>2387</v>
      </c>
      <c r="L34" s="104">
        <f>IF(D34&gt;0,K34/D34*100,"-")</f>
        <v>72.996941896024467</v>
      </c>
      <c r="M34" s="103">
        <v>0</v>
      </c>
      <c r="N34" s="104">
        <f>IF(D34&gt;0,M34/D34*100,"-")</f>
        <v>0</v>
      </c>
      <c r="O34" s="103">
        <v>590</v>
      </c>
      <c r="P34" s="103">
        <v>277</v>
      </c>
      <c r="Q34" s="104">
        <f>IF(D34&gt;0,O34/D34*100,"-")</f>
        <v>18.042813455657491</v>
      </c>
      <c r="R34" s="103">
        <v>12</v>
      </c>
      <c r="S34" s="101"/>
      <c r="T34" s="101"/>
      <c r="U34" s="101"/>
      <c r="V34" s="101" t="s">
        <v>257</v>
      </c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44</v>
      </c>
      <c r="B35" s="102" t="s">
        <v>310</v>
      </c>
      <c r="C35" s="101" t="s">
        <v>311</v>
      </c>
      <c r="D35" s="103">
        <f>+SUM(E35,+I35)</f>
        <v>7388</v>
      </c>
      <c r="E35" s="103">
        <f>+SUM(G35,+H35)</f>
        <v>1090</v>
      </c>
      <c r="F35" s="104">
        <f>IF(D35&gt;0,E35/D35*100,"-")</f>
        <v>14.753654574986463</v>
      </c>
      <c r="G35" s="103">
        <v>1090</v>
      </c>
      <c r="H35" s="103">
        <v>0</v>
      </c>
      <c r="I35" s="103">
        <f>+SUM(K35,+M35,+O35)</f>
        <v>6298</v>
      </c>
      <c r="J35" s="104">
        <f>IF(D35&gt;0,I35/D35*100,"-")</f>
        <v>85.24634542501353</v>
      </c>
      <c r="K35" s="103">
        <v>0</v>
      </c>
      <c r="L35" s="104">
        <f>IF(D35&gt;0,K35/D35*100,"-")</f>
        <v>0</v>
      </c>
      <c r="M35" s="103">
        <v>0</v>
      </c>
      <c r="N35" s="104">
        <f>IF(D35&gt;0,M35/D35*100,"-")</f>
        <v>0</v>
      </c>
      <c r="O35" s="103">
        <v>6298</v>
      </c>
      <c r="P35" s="103">
        <v>5765</v>
      </c>
      <c r="Q35" s="104">
        <f>IF(D35&gt;0,O35/D35*100,"-")</f>
        <v>85.24634542501353</v>
      </c>
      <c r="R35" s="103">
        <v>480</v>
      </c>
      <c r="S35" s="101"/>
      <c r="T35" s="101"/>
      <c r="U35" s="101"/>
      <c r="V35" s="101" t="s">
        <v>257</v>
      </c>
      <c r="W35" s="101"/>
      <c r="X35" s="101"/>
      <c r="Y35" s="101"/>
      <c r="Z35" s="101" t="s">
        <v>257</v>
      </c>
      <c r="AA35" s="189" t="s">
        <v>256</v>
      </c>
      <c r="AB35" s="190"/>
    </row>
    <row r="36" spans="1:28" s="105" customFormat="1" ht="13.5" customHeight="1">
      <c r="A36" s="101" t="s">
        <v>44</v>
      </c>
      <c r="B36" s="102" t="s">
        <v>312</v>
      </c>
      <c r="C36" s="101" t="s">
        <v>313</v>
      </c>
      <c r="D36" s="103">
        <f>+SUM(E36,+I36)</f>
        <v>18814</v>
      </c>
      <c r="E36" s="103">
        <f>+SUM(G36,+H36)</f>
        <v>936</v>
      </c>
      <c r="F36" s="104">
        <f>IF(D36&gt;0,E36/D36*100,"-")</f>
        <v>4.9750186031678538</v>
      </c>
      <c r="G36" s="103">
        <v>936</v>
      </c>
      <c r="H36" s="103">
        <v>0</v>
      </c>
      <c r="I36" s="103">
        <f>+SUM(K36,+M36,+O36)</f>
        <v>17878</v>
      </c>
      <c r="J36" s="104">
        <f>IF(D36&gt;0,I36/D36*100,"-")</f>
        <v>95.024981396832146</v>
      </c>
      <c r="K36" s="103">
        <v>7618</v>
      </c>
      <c r="L36" s="104">
        <f>IF(D36&gt;0,K36/D36*100,"-")</f>
        <v>40.491123631338368</v>
      </c>
      <c r="M36" s="103">
        <v>0</v>
      </c>
      <c r="N36" s="104">
        <f>IF(D36&gt;0,M36/D36*100,"-")</f>
        <v>0</v>
      </c>
      <c r="O36" s="103">
        <v>10260</v>
      </c>
      <c r="P36" s="103">
        <v>5735</v>
      </c>
      <c r="Q36" s="104">
        <f>IF(D36&gt;0,O36/D36*100,"-")</f>
        <v>54.533857765493778</v>
      </c>
      <c r="R36" s="103">
        <v>340</v>
      </c>
      <c r="S36" s="101"/>
      <c r="T36" s="101"/>
      <c r="U36" s="101"/>
      <c r="V36" s="101" t="s">
        <v>257</v>
      </c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44</v>
      </c>
      <c r="B37" s="102" t="s">
        <v>314</v>
      </c>
      <c r="C37" s="101" t="s">
        <v>315</v>
      </c>
      <c r="D37" s="103">
        <f>+SUM(E37,+I37)</f>
        <v>36340</v>
      </c>
      <c r="E37" s="103">
        <f>+SUM(G37,+H37)</f>
        <v>199</v>
      </c>
      <c r="F37" s="104">
        <f>IF(D37&gt;0,E37/D37*100,"-")</f>
        <v>0.54760594386351125</v>
      </c>
      <c r="G37" s="103">
        <v>199</v>
      </c>
      <c r="H37" s="103">
        <v>0</v>
      </c>
      <c r="I37" s="103">
        <f>+SUM(K37,+M37,+O37)</f>
        <v>36141</v>
      </c>
      <c r="J37" s="104">
        <f>IF(D37&gt;0,I37/D37*100,"-")</f>
        <v>99.452394056136484</v>
      </c>
      <c r="K37" s="103">
        <v>26678</v>
      </c>
      <c r="L37" s="104">
        <f>IF(D37&gt;0,K37/D37*100,"-")</f>
        <v>73.412217941662078</v>
      </c>
      <c r="M37" s="103">
        <v>0</v>
      </c>
      <c r="N37" s="104">
        <f>IF(D37&gt;0,M37/D37*100,"-")</f>
        <v>0</v>
      </c>
      <c r="O37" s="103">
        <v>9463</v>
      </c>
      <c r="P37" s="103">
        <v>2664</v>
      </c>
      <c r="Q37" s="104">
        <f>IF(D37&gt;0,O37/D37*100,"-")</f>
        <v>26.040176114474406</v>
      </c>
      <c r="R37" s="103">
        <v>1033</v>
      </c>
      <c r="S37" s="101"/>
      <c r="T37" s="101"/>
      <c r="U37" s="101"/>
      <c r="V37" s="101" t="s">
        <v>257</v>
      </c>
      <c r="W37" s="101"/>
      <c r="X37" s="101"/>
      <c r="Y37" s="101"/>
      <c r="Z37" s="101" t="s">
        <v>257</v>
      </c>
      <c r="AA37" s="189" t="s">
        <v>256</v>
      </c>
      <c r="AB37" s="190"/>
    </row>
    <row r="38" spans="1:28" s="105" customFormat="1" ht="13.5" customHeight="1">
      <c r="A38" s="101" t="s">
        <v>44</v>
      </c>
      <c r="B38" s="102" t="s">
        <v>316</v>
      </c>
      <c r="C38" s="101" t="s">
        <v>317</v>
      </c>
      <c r="D38" s="103">
        <f>+SUM(E38,+I38)</f>
        <v>14529</v>
      </c>
      <c r="E38" s="103">
        <f>+SUM(G38,+H38)</f>
        <v>694</v>
      </c>
      <c r="F38" s="104">
        <f>IF(D38&gt;0,E38/D38*100,"-")</f>
        <v>4.7766535893729785</v>
      </c>
      <c r="G38" s="103">
        <v>694</v>
      </c>
      <c r="H38" s="103">
        <v>0</v>
      </c>
      <c r="I38" s="103">
        <f>+SUM(K38,+M38,+O38)</f>
        <v>13835</v>
      </c>
      <c r="J38" s="104">
        <f>IF(D38&gt;0,I38/D38*100,"-")</f>
        <v>95.223346410627016</v>
      </c>
      <c r="K38" s="103">
        <v>2373</v>
      </c>
      <c r="L38" s="104">
        <f>IF(D38&gt;0,K38/D38*100,"-")</f>
        <v>16.332851538302705</v>
      </c>
      <c r="M38" s="103">
        <v>0</v>
      </c>
      <c r="N38" s="104">
        <f>IF(D38&gt;0,M38/D38*100,"-")</f>
        <v>0</v>
      </c>
      <c r="O38" s="103">
        <v>11462</v>
      </c>
      <c r="P38" s="103">
        <v>9166</v>
      </c>
      <c r="Q38" s="104">
        <f>IF(D38&gt;0,O38/D38*100,"-")</f>
        <v>78.890494872324311</v>
      </c>
      <c r="R38" s="103">
        <v>300</v>
      </c>
      <c r="S38" s="101" t="s">
        <v>257</v>
      </c>
      <c r="T38" s="101"/>
      <c r="U38" s="101"/>
      <c r="V38" s="101"/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44</v>
      </c>
      <c r="B39" s="102" t="s">
        <v>318</v>
      </c>
      <c r="C39" s="101" t="s">
        <v>319</v>
      </c>
      <c r="D39" s="103">
        <f>+SUM(E39,+I39)</f>
        <v>11259</v>
      </c>
      <c r="E39" s="103">
        <f>+SUM(G39,+H39)</f>
        <v>254</v>
      </c>
      <c r="F39" s="104">
        <f>IF(D39&gt;0,E39/D39*100,"-")</f>
        <v>2.2559729993782751</v>
      </c>
      <c r="G39" s="103">
        <v>254</v>
      </c>
      <c r="H39" s="103">
        <v>0</v>
      </c>
      <c r="I39" s="103">
        <f>+SUM(K39,+M39,+O39)</f>
        <v>11005</v>
      </c>
      <c r="J39" s="104">
        <f>IF(D39&gt;0,I39/D39*100,"-")</f>
        <v>97.744027000621728</v>
      </c>
      <c r="K39" s="103">
        <v>4525</v>
      </c>
      <c r="L39" s="104">
        <f>IF(D39&gt;0,K39/D39*100,"-")</f>
        <v>40.190070166089356</v>
      </c>
      <c r="M39" s="103">
        <v>0</v>
      </c>
      <c r="N39" s="104">
        <f>IF(D39&gt;0,M39/D39*100,"-")</f>
        <v>0</v>
      </c>
      <c r="O39" s="103">
        <v>6480</v>
      </c>
      <c r="P39" s="103">
        <v>3114</v>
      </c>
      <c r="Q39" s="104">
        <f>IF(D39&gt;0,O39/D39*100,"-")</f>
        <v>57.553956834532372</v>
      </c>
      <c r="R39" s="103">
        <v>272</v>
      </c>
      <c r="S39" s="101" t="s">
        <v>257</v>
      </c>
      <c r="T39" s="101"/>
      <c r="U39" s="101"/>
      <c r="V39" s="101"/>
      <c r="W39" s="101"/>
      <c r="X39" s="101"/>
      <c r="Y39" s="101"/>
      <c r="Z39" s="101" t="s">
        <v>257</v>
      </c>
      <c r="AA39" s="189" t="s">
        <v>256</v>
      </c>
      <c r="AB39" s="190"/>
    </row>
    <row r="40" spans="1:28" s="105" customFormat="1" ht="13.5" customHeight="1">
      <c r="A40" s="101" t="s">
        <v>44</v>
      </c>
      <c r="B40" s="102" t="s">
        <v>320</v>
      </c>
      <c r="C40" s="101" t="s">
        <v>321</v>
      </c>
      <c r="D40" s="103">
        <f>+SUM(E40,+I40)</f>
        <v>11292</v>
      </c>
      <c r="E40" s="103">
        <f>+SUM(G40,+H40)</f>
        <v>1182</v>
      </c>
      <c r="F40" s="104">
        <f>IF(D40&gt;0,E40/D40*100,"-")</f>
        <v>10.467587672688628</v>
      </c>
      <c r="G40" s="103">
        <v>1182</v>
      </c>
      <c r="H40" s="103">
        <v>0</v>
      </c>
      <c r="I40" s="103">
        <f>+SUM(K40,+M40,+O40)</f>
        <v>10110</v>
      </c>
      <c r="J40" s="104">
        <f>IF(D40&gt;0,I40/D40*100,"-")</f>
        <v>89.532412327311377</v>
      </c>
      <c r="K40" s="103">
        <v>2044</v>
      </c>
      <c r="L40" s="104">
        <f>IF(D40&gt;0,K40/D40*100,"-")</f>
        <v>18.10131066241587</v>
      </c>
      <c r="M40" s="103">
        <v>555</v>
      </c>
      <c r="N40" s="104">
        <f>IF(D40&gt;0,M40/D40*100,"-")</f>
        <v>4.9149840595111582</v>
      </c>
      <c r="O40" s="103">
        <v>7511</v>
      </c>
      <c r="P40" s="103">
        <v>4027</v>
      </c>
      <c r="Q40" s="104">
        <f>IF(D40&gt;0,O40/D40*100,"-")</f>
        <v>66.516117605384338</v>
      </c>
      <c r="R40" s="103">
        <v>355</v>
      </c>
      <c r="S40" s="101" t="s">
        <v>257</v>
      </c>
      <c r="T40" s="101"/>
      <c r="U40" s="101"/>
      <c r="V40" s="101"/>
      <c r="W40" s="101"/>
      <c r="X40" s="101"/>
      <c r="Y40" s="101"/>
      <c r="Z40" s="101" t="s">
        <v>257</v>
      </c>
      <c r="AA40" s="189" t="s">
        <v>256</v>
      </c>
      <c r="AB40" s="190"/>
    </row>
    <row r="41" spans="1:28" s="105" customFormat="1" ht="13.5" customHeight="1">
      <c r="A41" s="101" t="s">
        <v>44</v>
      </c>
      <c r="B41" s="102" t="s">
        <v>322</v>
      </c>
      <c r="C41" s="101" t="s">
        <v>323</v>
      </c>
      <c r="D41" s="103">
        <f>+SUM(E41,+I41)</f>
        <v>41858</v>
      </c>
      <c r="E41" s="103">
        <f>+SUM(G41,+H41)</f>
        <v>2821</v>
      </c>
      <c r="F41" s="104">
        <f>IF(D41&gt;0,E41/D41*100,"-")</f>
        <v>6.7394524344211382</v>
      </c>
      <c r="G41" s="103">
        <v>2821</v>
      </c>
      <c r="H41" s="103">
        <v>0</v>
      </c>
      <c r="I41" s="103">
        <f>+SUM(K41,+M41,+O41)</f>
        <v>39037</v>
      </c>
      <c r="J41" s="104">
        <f>IF(D41&gt;0,I41/D41*100,"-")</f>
        <v>93.260547565578861</v>
      </c>
      <c r="K41" s="103">
        <v>8370</v>
      </c>
      <c r="L41" s="104">
        <f>IF(D41&gt;0,K41/D41*100,"-")</f>
        <v>19.996177552678102</v>
      </c>
      <c r="M41" s="103">
        <v>0</v>
      </c>
      <c r="N41" s="104">
        <f>IF(D41&gt;0,M41/D41*100,"-")</f>
        <v>0</v>
      </c>
      <c r="O41" s="103">
        <v>30667</v>
      </c>
      <c r="P41" s="103">
        <v>18818</v>
      </c>
      <c r="Q41" s="104">
        <f>IF(D41&gt;0,O41/D41*100,"-")</f>
        <v>73.264370012900756</v>
      </c>
      <c r="R41" s="103">
        <v>7838</v>
      </c>
      <c r="S41" s="101"/>
      <c r="T41" s="101"/>
      <c r="U41" s="101"/>
      <c r="V41" s="101" t="s">
        <v>257</v>
      </c>
      <c r="W41" s="101"/>
      <c r="X41" s="101"/>
      <c r="Y41" s="101"/>
      <c r="Z41" s="101" t="s">
        <v>257</v>
      </c>
      <c r="AA41" s="189" t="s">
        <v>256</v>
      </c>
      <c r="AB41" s="190"/>
    </row>
    <row r="42" spans="1:28" s="105" customFormat="1" ht="13.5" customHeight="1">
      <c r="A42" s="101" t="s">
        <v>44</v>
      </c>
      <c r="B42" s="102" t="s">
        <v>324</v>
      </c>
      <c r="C42" s="101" t="s">
        <v>325</v>
      </c>
      <c r="D42" s="103">
        <f>+SUM(E42,+I42)</f>
        <v>26432</v>
      </c>
      <c r="E42" s="103">
        <f>+SUM(G42,+H42)</f>
        <v>2032</v>
      </c>
      <c r="F42" s="104">
        <f>IF(D42&gt;0,E42/D42*100,"-")</f>
        <v>7.6876513317191284</v>
      </c>
      <c r="G42" s="103">
        <v>2032</v>
      </c>
      <c r="H42" s="103">
        <v>0</v>
      </c>
      <c r="I42" s="103">
        <f>+SUM(K42,+M42,+O42)</f>
        <v>24400</v>
      </c>
      <c r="J42" s="104">
        <f>IF(D42&gt;0,I42/D42*100,"-")</f>
        <v>92.312348668280876</v>
      </c>
      <c r="K42" s="103">
        <v>4440</v>
      </c>
      <c r="L42" s="104">
        <f>IF(D42&gt;0,K42/D42*100,"-")</f>
        <v>16.797820823244553</v>
      </c>
      <c r="M42" s="103">
        <v>1350</v>
      </c>
      <c r="N42" s="104">
        <f>IF(D42&gt;0,M42/D42*100,"-")</f>
        <v>5.1074455205811136</v>
      </c>
      <c r="O42" s="103">
        <v>18610</v>
      </c>
      <c r="P42" s="103">
        <v>8528</v>
      </c>
      <c r="Q42" s="104">
        <f>IF(D42&gt;0,O42/D42*100,"-")</f>
        <v>70.407082324455203</v>
      </c>
      <c r="R42" s="103">
        <v>694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2">
    <sortCondition ref="A8:A42"/>
    <sortCondition ref="B8:B42"/>
    <sortCondition ref="C8:C42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群馬県</v>
      </c>
      <c r="B7" s="107" t="str">
        <f>水洗化人口等!B7</f>
        <v>10000</v>
      </c>
      <c r="C7" s="106" t="s">
        <v>200</v>
      </c>
      <c r="D7" s="108">
        <f>SUM(E7,+H7,+K7)</f>
        <v>478832</v>
      </c>
      <c r="E7" s="108">
        <f>SUM(F7:G7)</f>
        <v>439</v>
      </c>
      <c r="F7" s="108">
        <f>SUM(F$8:F$207)</f>
        <v>439</v>
      </c>
      <c r="G7" s="108">
        <f>SUM(G$8:G$207)</f>
        <v>0</v>
      </c>
      <c r="H7" s="108">
        <f>SUM(I7:J7)</f>
        <v>22360</v>
      </c>
      <c r="I7" s="108">
        <f>SUM(I$8:I$207)</f>
        <v>5191</v>
      </c>
      <c r="J7" s="108">
        <f>SUM(J$8:J$207)</f>
        <v>17169</v>
      </c>
      <c r="K7" s="108">
        <f>SUM(L7:M7)</f>
        <v>456033</v>
      </c>
      <c r="L7" s="108">
        <f>SUM(L$8:L$207)</f>
        <v>53382</v>
      </c>
      <c r="M7" s="108">
        <f>SUM(M$8:M$207)</f>
        <v>402651</v>
      </c>
      <c r="N7" s="108">
        <f>SUM(O7,+V7,+AC7)</f>
        <v>478855</v>
      </c>
      <c r="O7" s="108">
        <f>SUM(P7:U7)</f>
        <v>59012</v>
      </c>
      <c r="P7" s="108">
        <f t="shared" ref="P7:U7" si="0">SUM(P$8:P$207)</f>
        <v>57682</v>
      </c>
      <c r="Q7" s="108">
        <f t="shared" si="0"/>
        <v>0</v>
      </c>
      <c r="R7" s="108">
        <f t="shared" si="0"/>
        <v>0</v>
      </c>
      <c r="S7" s="108">
        <f t="shared" si="0"/>
        <v>1330</v>
      </c>
      <c r="T7" s="108">
        <f t="shared" si="0"/>
        <v>0</v>
      </c>
      <c r="U7" s="108">
        <f t="shared" si="0"/>
        <v>0</v>
      </c>
      <c r="V7" s="108">
        <f>SUM(W7:AB7)</f>
        <v>419820</v>
      </c>
      <c r="W7" s="108">
        <f t="shared" ref="W7:AB7" si="1">SUM(W$8:W$207)</f>
        <v>392229</v>
      </c>
      <c r="X7" s="108">
        <f t="shared" si="1"/>
        <v>4353</v>
      </c>
      <c r="Y7" s="108">
        <f t="shared" si="1"/>
        <v>0</v>
      </c>
      <c r="Z7" s="108">
        <f t="shared" si="1"/>
        <v>14102</v>
      </c>
      <c r="AA7" s="108">
        <f t="shared" si="1"/>
        <v>0</v>
      </c>
      <c r="AB7" s="108">
        <f t="shared" si="1"/>
        <v>9136</v>
      </c>
      <c r="AC7" s="108">
        <f>SUM(AD7:AE7)</f>
        <v>23</v>
      </c>
      <c r="AD7" s="108">
        <f>SUM(AD$8:AD$207)</f>
        <v>23</v>
      </c>
      <c r="AE7" s="108">
        <f>SUM(AE$8:AE$207)</f>
        <v>0</v>
      </c>
      <c r="AF7" s="108">
        <f>SUM(AG7:AI7)</f>
        <v>3060</v>
      </c>
      <c r="AG7" s="108">
        <f>SUM(AG$8:AG$207)</f>
        <v>3060</v>
      </c>
      <c r="AH7" s="108">
        <f>SUM(AH$8:AH$207)</f>
        <v>0</v>
      </c>
      <c r="AI7" s="108">
        <f>SUM(AI$8:AI$207)</f>
        <v>0</v>
      </c>
      <c r="AJ7" s="108">
        <f>SUM(AK7:AS7)</f>
        <v>10250</v>
      </c>
      <c r="AK7" s="108">
        <f t="shared" ref="AK7:AS7" si="2">SUM(AK$8:AK$207)</f>
        <v>7624</v>
      </c>
      <c r="AL7" s="108">
        <f t="shared" si="2"/>
        <v>0</v>
      </c>
      <c r="AM7" s="108">
        <f t="shared" si="2"/>
        <v>1999</v>
      </c>
      <c r="AN7" s="108">
        <f t="shared" si="2"/>
        <v>0</v>
      </c>
      <c r="AO7" s="108">
        <f t="shared" si="2"/>
        <v>0</v>
      </c>
      <c r="AP7" s="108">
        <f t="shared" si="2"/>
        <v>294</v>
      </c>
      <c r="AQ7" s="108">
        <f t="shared" si="2"/>
        <v>0</v>
      </c>
      <c r="AR7" s="108">
        <f t="shared" si="2"/>
        <v>155</v>
      </c>
      <c r="AS7" s="108">
        <f t="shared" si="2"/>
        <v>178</v>
      </c>
      <c r="AT7" s="108">
        <f>SUM(AU7:AY7)</f>
        <v>583</v>
      </c>
      <c r="AU7" s="108">
        <f>SUM(AU$8:AU$207)</f>
        <v>434</v>
      </c>
      <c r="AV7" s="108">
        <f>SUM(AV$8:AV$207)</f>
        <v>0</v>
      </c>
      <c r="AW7" s="108">
        <f>SUM(AW$8:AW$207)</f>
        <v>149</v>
      </c>
      <c r="AX7" s="108">
        <f>SUM(AX$8:AX$207)</f>
        <v>0</v>
      </c>
      <c r="AY7" s="108">
        <f>SUM(AY$8:AY$207)</f>
        <v>0</v>
      </c>
      <c r="AZ7" s="108">
        <f>SUM(BA7:BC7)</f>
        <v>2003</v>
      </c>
      <c r="BA7" s="108">
        <f>SUM(BA$8:BA$207)</f>
        <v>1621</v>
      </c>
      <c r="BB7" s="108">
        <f>SUM(BB$8:BB$207)</f>
        <v>382</v>
      </c>
      <c r="BC7" s="108">
        <f>SUM(BC$8:BC$207)</f>
        <v>0</v>
      </c>
    </row>
    <row r="8" spans="1:55" s="105" customFormat="1" ht="13.5" customHeight="1">
      <c r="A8" s="115" t="s">
        <v>44</v>
      </c>
      <c r="B8" s="113" t="s">
        <v>254</v>
      </c>
      <c r="C8" s="101" t="s">
        <v>255</v>
      </c>
      <c r="D8" s="103">
        <f>SUM(E8,+H8,+K8)</f>
        <v>35055</v>
      </c>
      <c r="E8" s="103">
        <f>SUM(F8:G8)</f>
        <v>42</v>
      </c>
      <c r="F8" s="103">
        <v>42</v>
      </c>
      <c r="G8" s="103">
        <v>0</v>
      </c>
      <c r="H8" s="103">
        <f>SUM(I8:J8)</f>
        <v>192</v>
      </c>
      <c r="I8" s="103">
        <v>0</v>
      </c>
      <c r="J8" s="103">
        <v>192</v>
      </c>
      <c r="K8" s="103">
        <f>SUM(L8:M8)</f>
        <v>34821</v>
      </c>
      <c r="L8" s="103">
        <v>3918</v>
      </c>
      <c r="M8" s="103">
        <v>30903</v>
      </c>
      <c r="N8" s="103">
        <f>SUM(O8,+V8,+AC8)</f>
        <v>35055</v>
      </c>
      <c r="O8" s="103">
        <f>SUM(P8:U8)</f>
        <v>3960</v>
      </c>
      <c r="P8" s="103">
        <v>3960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31095</v>
      </c>
      <c r="W8" s="103">
        <v>31095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307</v>
      </c>
      <c r="AG8" s="103">
        <v>307</v>
      </c>
      <c r="AH8" s="103">
        <v>0</v>
      </c>
      <c r="AI8" s="103">
        <v>0</v>
      </c>
      <c r="AJ8" s="103">
        <f>SUM(AK8:AS8)</f>
        <v>307</v>
      </c>
      <c r="AK8" s="103">
        <v>0</v>
      </c>
      <c r="AL8" s="103">
        <v>0</v>
      </c>
      <c r="AM8" s="103">
        <v>13</v>
      </c>
      <c r="AN8" s="103">
        <v>0</v>
      </c>
      <c r="AO8" s="103">
        <v>0</v>
      </c>
      <c r="AP8" s="103">
        <v>294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385</v>
      </c>
      <c r="BA8" s="103">
        <v>385</v>
      </c>
      <c r="BB8" s="103">
        <v>0</v>
      </c>
      <c r="BC8" s="103">
        <v>0</v>
      </c>
    </row>
    <row r="9" spans="1:55" s="105" customFormat="1" ht="13.5" customHeight="1">
      <c r="A9" s="115" t="s">
        <v>44</v>
      </c>
      <c r="B9" s="113" t="s">
        <v>258</v>
      </c>
      <c r="C9" s="101" t="s">
        <v>259</v>
      </c>
      <c r="D9" s="103">
        <f>SUM(E9,+H9,+K9)</f>
        <v>54154</v>
      </c>
      <c r="E9" s="103">
        <f>SUM(F9:G9)</f>
        <v>0</v>
      </c>
      <c r="F9" s="103">
        <v>0</v>
      </c>
      <c r="G9" s="103">
        <v>0</v>
      </c>
      <c r="H9" s="103">
        <f>SUM(I9:J9)</f>
        <v>1390</v>
      </c>
      <c r="I9" s="103">
        <v>1390</v>
      </c>
      <c r="J9" s="103">
        <v>0</v>
      </c>
      <c r="K9" s="103">
        <f>SUM(L9:M9)</f>
        <v>52764</v>
      </c>
      <c r="L9" s="103">
        <v>1990</v>
      </c>
      <c r="M9" s="103">
        <v>50774</v>
      </c>
      <c r="N9" s="103">
        <f>SUM(O9,+V9,+AC9)</f>
        <v>54154</v>
      </c>
      <c r="O9" s="103">
        <f>SUM(P9:U9)</f>
        <v>3380</v>
      </c>
      <c r="P9" s="103">
        <v>3380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50774</v>
      </c>
      <c r="W9" s="103">
        <v>50774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142</v>
      </c>
      <c r="AG9" s="103">
        <v>142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142</v>
      </c>
      <c r="AU9" s="103">
        <v>142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44</v>
      </c>
      <c r="B10" s="113" t="s">
        <v>260</v>
      </c>
      <c r="C10" s="101" t="s">
        <v>261</v>
      </c>
      <c r="D10" s="103">
        <f>SUM(E10,+H10,+K10)</f>
        <v>13960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13960</v>
      </c>
      <c r="L10" s="103">
        <v>9764</v>
      </c>
      <c r="M10" s="103">
        <v>4196</v>
      </c>
      <c r="N10" s="103">
        <f>SUM(O10,+V10,+AC10)</f>
        <v>13960</v>
      </c>
      <c r="O10" s="103">
        <f>SUM(P10:U10)</f>
        <v>9764</v>
      </c>
      <c r="P10" s="103">
        <v>9764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4196</v>
      </c>
      <c r="W10" s="103">
        <v>4196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26</v>
      </c>
      <c r="AG10" s="103">
        <v>26</v>
      </c>
      <c r="AH10" s="103">
        <v>0</v>
      </c>
      <c r="AI10" s="103">
        <v>0</v>
      </c>
      <c r="AJ10" s="103">
        <f>SUM(AK10:AS10)</f>
        <v>199</v>
      </c>
      <c r="AK10" s="103">
        <v>199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26</v>
      </c>
      <c r="AU10" s="103">
        <v>26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44</v>
      </c>
      <c r="B11" s="113" t="s">
        <v>262</v>
      </c>
      <c r="C11" s="101" t="s">
        <v>263</v>
      </c>
      <c r="D11" s="103">
        <f>SUM(E11,+H11,+K11)</f>
        <v>58704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58704</v>
      </c>
      <c r="L11" s="103">
        <v>7082</v>
      </c>
      <c r="M11" s="103">
        <v>51622</v>
      </c>
      <c r="N11" s="103">
        <f>SUM(O11,+V11,+AC11)</f>
        <v>58704</v>
      </c>
      <c r="O11" s="103">
        <f>SUM(P11:U11)</f>
        <v>7082</v>
      </c>
      <c r="P11" s="103">
        <v>5752</v>
      </c>
      <c r="Q11" s="103">
        <v>0</v>
      </c>
      <c r="R11" s="103">
        <v>0</v>
      </c>
      <c r="S11" s="103">
        <v>1330</v>
      </c>
      <c r="T11" s="103">
        <v>0</v>
      </c>
      <c r="U11" s="103">
        <v>0</v>
      </c>
      <c r="V11" s="103">
        <f>SUM(W11:AB11)</f>
        <v>51622</v>
      </c>
      <c r="W11" s="103">
        <v>37520</v>
      </c>
      <c r="X11" s="103">
        <v>0</v>
      </c>
      <c r="Y11" s="103">
        <v>0</v>
      </c>
      <c r="Z11" s="103">
        <v>14102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161</v>
      </c>
      <c r="AG11" s="103">
        <v>161</v>
      </c>
      <c r="AH11" s="103">
        <v>0</v>
      </c>
      <c r="AI11" s="103">
        <v>0</v>
      </c>
      <c r="AJ11" s="103">
        <f>SUM(AK11:AS11)</f>
        <v>60</v>
      </c>
      <c r="AK11" s="103">
        <v>0</v>
      </c>
      <c r="AL11" s="103">
        <v>0</v>
      </c>
      <c r="AM11" s="103">
        <v>60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101</v>
      </c>
      <c r="AU11" s="103">
        <v>101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44</v>
      </c>
      <c r="B12" s="113" t="s">
        <v>264</v>
      </c>
      <c r="C12" s="101" t="s">
        <v>265</v>
      </c>
      <c r="D12" s="103">
        <f>SUM(E12,+H12,+K12)</f>
        <v>66654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66654</v>
      </c>
      <c r="L12" s="103">
        <v>4909</v>
      </c>
      <c r="M12" s="103">
        <v>61745</v>
      </c>
      <c r="N12" s="103">
        <f>SUM(O12,+V12,+AC12)</f>
        <v>66654</v>
      </c>
      <c r="O12" s="103">
        <f>SUM(P12:U12)</f>
        <v>4909</v>
      </c>
      <c r="P12" s="103">
        <v>4909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61745</v>
      </c>
      <c r="W12" s="103">
        <v>61745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74</v>
      </c>
      <c r="AG12" s="103">
        <v>74</v>
      </c>
      <c r="AH12" s="103">
        <v>0</v>
      </c>
      <c r="AI12" s="103">
        <v>0</v>
      </c>
      <c r="AJ12" s="103">
        <f>SUM(AK12:AS12)</f>
        <v>74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74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44</v>
      </c>
      <c r="B13" s="113" t="s">
        <v>266</v>
      </c>
      <c r="C13" s="101" t="s">
        <v>267</v>
      </c>
      <c r="D13" s="103">
        <f>SUM(E13,+H13,+K13)</f>
        <v>11984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11984</v>
      </c>
      <c r="L13" s="103">
        <v>2058</v>
      </c>
      <c r="M13" s="103">
        <v>9926</v>
      </c>
      <c r="N13" s="103">
        <f>SUM(O13,+V13,+AC13)</f>
        <v>11984</v>
      </c>
      <c r="O13" s="103">
        <f>SUM(P13:U13)</f>
        <v>2058</v>
      </c>
      <c r="P13" s="103">
        <v>2058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9926</v>
      </c>
      <c r="W13" s="103">
        <v>9926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20</v>
      </c>
      <c r="AG13" s="103">
        <v>20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20</v>
      </c>
      <c r="AU13" s="103">
        <v>20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44</v>
      </c>
      <c r="B14" s="113" t="s">
        <v>268</v>
      </c>
      <c r="C14" s="101" t="s">
        <v>269</v>
      </c>
      <c r="D14" s="103">
        <f>SUM(E14,+H14,+K14)</f>
        <v>14691</v>
      </c>
      <c r="E14" s="103">
        <f>SUM(F14:G14)</f>
        <v>0</v>
      </c>
      <c r="F14" s="103">
        <v>0</v>
      </c>
      <c r="G14" s="103">
        <v>0</v>
      </c>
      <c r="H14" s="103">
        <f>SUM(I14:J14)</f>
        <v>1344</v>
      </c>
      <c r="I14" s="103">
        <v>1344</v>
      </c>
      <c r="J14" s="103">
        <v>0</v>
      </c>
      <c r="K14" s="103">
        <f>SUM(L14:M14)</f>
        <v>13347</v>
      </c>
      <c r="L14" s="103">
        <v>0</v>
      </c>
      <c r="M14" s="103">
        <v>13347</v>
      </c>
      <c r="N14" s="103">
        <f>SUM(O14,+V14,+AC14)</f>
        <v>14691</v>
      </c>
      <c r="O14" s="103">
        <f>SUM(P14:U14)</f>
        <v>1344</v>
      </c>
      <c r="P14" s="103">
        <v>1344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13347</v>
      </c>
      <c r="W14" s="103">
        <v>13347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52</v>
      </c>
      <c r="AG14" s="103">
        <v>52</v>
      </c>
      <c r="AH14" s="103">
        <v>0</v>
      </c>
      <c r="AI14" s="103">
        <v>0</v>
      </c>
      <c r="AJ14" s="103">
        <f>SUM(AK14:AS14)</f>
        <v>52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52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44</v>
      </c>
      <c r="B15" s="113" t="s">
        <v>270</v>
      </c>
      <c r="C15" s="101" t="s">
        <v>271</v>
      </c>
      <c r="D15" s="103">
        <f>SUM(E15,+H15,+K15)</f>
        <v>29232</v>
      </c>
      <c r="E15" s="103">
        <f>SUM(F15:G15)</f>
        <v>0</v>
      </c>
      <c r="F15" s="103">
        <v>0</v>
      </c>
      <c r="G15" s="103">
        <v>0</v>
      </c>
      <c r="H15" s="103">
        <f>SUM(I15:J15)</f>
        <v>14043</v>
      </c>
      <c r="I15" s="103">
        <v>0</v>
      </c>
      <c r="J15" s="103">
        <v>14043</v>
      </c>
      <c r="K15" s="103">
        <f>SUM(L15:M15)</f>
        <v>15189</v>
      </c>
      <c r="L15" s="103">
        <v>1737</v>
      </c>
      <c r="M15" s="103">
        <v>13452</v>
      </c>
      <c r="N15" s="103">
        <f>SUM(O15,+V15,+AC15)</f>
        <v>29232</v>
      </c>
      <c r="O15" s="103">
        <f>SUM(P15:U15)</f>
        <v>1737</v>
      </c>
      <c r="P15" s="103">
        <v>1737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27495</v>
      </c>
      <c r="W15" s="103">
        <v>14006</v>
      </c>
      <c r="X15" s="103">
        <v>4353</v>
      </c>
      <c r="Y15" s="103">
        <v>0</v>
      </c>
      <c r="Z15" s="103">
        <v>0</v>
      </c>
      <c r="AA15" s="103">
        <v>0</v>
      </c>
      <c r="AB15" s="103">
        <v>9136</v>
      </c>
      <c r="AC15" s="103">
        <f>SUM(AD15:AE15)</f>
        <v>0</v>
      </c>
      <c r="AD15" s="103">
        <v>0</v>
      </c>
      <c r="AE15" s="103">
        <v>0</v>
      </c>
      <c r="AF15" s="103">
        <f>SUM(AG15:AI15)</f>
        <v>28</v>
      </c>
      <c r="AG15" s="103">
        <v>28</v>
      </c>
      <c r="AH15" s="103">
        <v>0</v>
      </c>
      <c r="AI15" s="103">
        <v>0</v>
      </c>
      <c r="AJ15" s="103">
        <f>SUM(AK15:AS15)</f>
        <v>28</v>
      </c>
      <c r="AK15" s="103">
        <v>0</v>
      </c>
      <c r="AL15" s="103">
        <v>0</v>
      </c>
      <c r="AM15" s="103">
        <v>28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382</v>
      </c>
      <c r="BA15" s="103">
        <v>0</v>
      </c>
      <c r="BB15" s="103">
        <v>382</v>
      </c>
      <c r="BC15" s="103">
        <v>0</v>
      </c>
    </row>
    <row r="16" spans="1:55" s="105" customFormat="1" ht="13.5" customHeight="1">
      <c r="A16" s="115" t="s">
        <v>44</v>
      </c>
      <c r="B16" s="113" t="s">
        <v>272</v>
      </c>
      <c r="C16" s="101" t="s">
        <v>273</v>
      </c>
      <c r="D16" s="103">
        <f>SUM(E16,+H16,+K16)</f>
        <v>22335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22335</v>
      </c>
      <c r="L16" s="103">
        <v>1806</v>
      </c>
      <c r="M16" s="103">
        <v>20529</v>
      </c>
      <c r="N16" s="103">
        <f>SUM(O16,+V16,+AC16)</f>
        <v>22335</v>
      </c>
      <c r="O16" s="103">
        <f>SUM(P16:U16)</f>
        <v>1806</v>
      </c>
      <c r="P16" s="103">
        <v>1806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20529</v>
      </c>
      <c r="W16" s="103">
        <v>20529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83</v>
      </c>
      <c r="AG16" s="103">
        <v>83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83</v>
      </c>
      <c r="AU16" s="103">
        <v>83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44</v>
      </c>
      <c r="B17" s="113" t="s">
        <v>274</v>
      </c>
      <c r="C17" s="101" t="s">
        <v>275</v>
      </c>
      <c r="D17" s="103">
        <f>SUM(E17,+H17,+K17)</f>
        <v>20150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20150</v>
      </c>
      <c r="L17" s="103">
        <v>1918</v>
      </c>
      <c r="M17" s="103">
        <v>18232</v>
      </c>
      <c r="N17" s="103">
        <f>SUM(O17,+V17,+AC17)</f>
        <v>20155</v>
      </c>
      <c r="O17" s="103">
        <f>SUM(P17:U17)</f>
        <v>1918</v>
      </c>
      <c r="P17" s="103">
        <v>1918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18232</v>
      </c>
      <c r="W17" s="103">
        <v>18232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5</v>
      </c>
      <c r="AD17" s="103">
        <v>5</v>
      </c>
      <c r="AE17" s="103">
        <v>0</v>
      </c>
      <c r="AF17" s="103">
        <f>SUM(AG17:AI17)</f>
        <v>25</v>
      </c>
      <c r="AG17" s="103">
        <v>25</v>
      </c>
      <c r="AH17" s="103">
        <v>0</v>
      </c>
      <c r="AI17" s="103">
        <v>0</v>
      </c>
      <c r="AJ17" s="103">
        <f>SUM(AK17:AS17)</f>
        <v>722</v>
      </c>
      <c r="AK17" s="103">
        <v>722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25</v>
      </c>
      <c r="AU17" s="103">
        <v>25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44</v>
      </c>
      <c r="B18" s="113" t="s">
        <v>276</v>
      </c>
      <c r="C18" s="101" t="s">
        <v>277</v>
      </c>
      <c r="D18" s="103">
        <f>SUM(E18,+H18,+K18)</f>
        <v>29179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29179</v>
      </c>
      <c r="L18" s="103">
        <v>2920</v>
      </c>
      <c r="M18" s="103">
        <v>26259</v>
      </c>
      <c r="N18" s="103">
        <f>SUM(O18,+V18,+AC18)</f>
        <v>29179</v>
      </c>
      <c r="O18" s="103">
        <f>SUM(P18:U18)</f>
        <v>2920</v>
      </c>
      <c r="P18" s="103">
        <v>2920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26259</v>
      </c>
      <c r="W18" s="103">
        <v>26259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1430</v>
      </c>
      <c r="AG18" s="103">
        <v>1430</v>
      </c>
      <c r="AH18" s="103">
        <v>0</v>
      </c>
      <c r="AI18" s="103">
        <v>0</v>
      </c>
      <c r="AJ18" s="103">
        <f>SUM(AK18:AS18)</f>
        <v>1430</v>
      </c>
      <c r="AK18" s="103">
        <v>0</v>
      </c>
      <c r="AL18" s="103">
        <v>0</v>
      </c>
      <c r="AM18" s="103">
        <v>1430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149</v>
      </c>
      <c r="AU18" s="103">
        <v>0</v>
      </c>
      <c r="AV18" s="103">
        <v>0</v>
      </c>
      <c r="AW18" s="103">
        <v>149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44</v>
      </c>
      <c r="B19" s="113" t="s">
        <v>278</v>
      </c>
      <c r="C19" s="101" t="s">
        <v>279</v>
      </c>
      <c r="D19" s="103">
        <f>SUM(E19,+H19,+K19)</f>
        <v>22397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22397</v>
      </c>
      <c r="L19" s="103">
        <v>6632</v>
      </c>
      <c r="M19" s="103">
        <v>15765</v>
      </c>
      <c r="N19" s="103">
        <f>SUM(O19,+V19,+AC19)</f>
        <v>22397</v>
      </c>
      <c r="O19" s="103">
        <f>SUM(P19:U19)</f>
        <v>6632</v>
      </c>
      <c r="P19" s="103">
        <v>6632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15765</v>
      </c>
      <c r="W19" s="103">
        <v>15765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44</v>
      </c>
      <c r="B20" s="113" t="s">
        <v>280</v>
      </c>
      <c r="C20" s="101" t="s">
        <v>281</v>
      </c>
      <c r="D20" s="103">
        <f>SUM(E20,+H20,+K20)</f>
        <v>2420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2420</v>
      </c>
      <c r="L20" s="103">
        <v>204</v>
      </c>
      <c r="M20" s="103">
        <v>2216</v>
      </c>
      <c r="N20" s="103">
        <f>SUM(O20,+V20,+AC20)</f>
        <v>2420</v>
      </c>
      <c r="O20" s="103">
        <f>SUM(P20:U20)</f>
        <v>204</v>
      </c>
      <c r="P20" s="103">
        <v>204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2216</v>
      </c>
      <c r="W20" s="103">
        <v>2216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4</v>
      </c>
      <c r="AG20" s="103">
        <v>4</v>
      </c>
      <c r="AH20" s="103">
        <v>0</v>
      </c>
      <c r="AI20" s="103">
        <v>0</v>
      </c>
      <c r="AJ20" s="103">
        <f>SUM(AK20:AS20)</f>
        <v>4</v>
      </c>
      <c r="AK20" s="103">
        <v>0</v>
      </c>
      <c r="AL20" s="103">
        <v>0</v>
      </c>
      <c r="AM20" s="103">
        <v>4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44</v>
      </c>
      <c r="B21" s="113" t="s">
        <v>282</v>
      </c>
      <c r="C21" s="101" t="s">
        <v>283</v>
      </c>
      <c r="D21" s="103">
        <f>SUM(E21,+H21,+K21)</f>
        <v>4249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4249</v>
      </c>
      <c r="L21" s="103">
        <v>209</v>
      </c>
      <c r="M21" s="103">
        <v>4040</v>
      </c>
      <c r="N21" s="103">
        <f>SUM(O21,+V21,+AC21)</f>
        <v>4249</v>
      </c>
      <c r="O21" s="103">
        <f>SUM(P21:U21)</f>
        <v>209</v>
      </c>
      <c r="P21" s="103">
        <v>209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4040</v>
      </c>
      <c r="W21" s="103">
        <v>4040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7</v>
      </c>
      <c r="AG21" s="103">
        <v>7</v>
      </c>
      <c r="AH21" s="103">
        <v>0</v>
      </c>
      <c r="AI21" s="103">
        <v>0</v>
      </c>
      <c r="AJ21" s="103">
        <f>SUM(AK21:AS21)</f>
        <v>7</v>
      </c>
      <c r="AK21" s="103">
        <v>0</v>
      </c>
      <c r="AL21" s="103">
        <v>0</v>
      </c>
      <c r="AM21" s="103">
        <v>7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44</v>
      </c>
      <c r="B22" s="113" t="s">
        <v>284</v>
      </c>
      <c r="C22" s="101" t="s">
        <v>285</v>
      </c>
      <c r="D22" s="103">
        <f>SUM(E22,+H22,+K22)</f>
        <v>712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712</v>
      </c>
      <c r="L22" s="103">
        <v>93</v>
      </c>
      <c r="M22" s="103">
        <v>619</v>
      </c>
      <c r="N22" s="103">
        <f>SUM(O22,+V22,+AC22)</f>
        <v>712</v>
      </c>
      <c r="O22" s="103">
        <f>SUM(P22:U22)</f>
        <v>93</v>
      </c>
      <c r="P22" s="103">
        <v>93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619</v>
      </c>
      <c r="W22" s="103">
        <v>619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887</v>
      </c>
      <c r="BA22" s="103">
        <v>887</v>
      </c>
      <c r="BB22" s="103">
        <v>0</v>
      </c>
      <c r="BC22" s="103">
        <v>0</v>
      </c>
    </row>
    <row r="23" spans="1:55" s="105" customFormat="1" ht="13.5" customHeight="1">
      <c r="A23" s="115" t="s">
        <v>44</v>
      </c>
      <c r="B23" s="113" t="s">
        <v>286</v>
      </c>
      <c r="C23" s="101" t="s">
        <v>287</v>
      </c>
      <c r="D23" s="103">
        <f>SUM(E23,+H23,+K23)</f>
        <v>1358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1358</v>
      </c>
      <c r="L23" s="103">
        <v>280</v>
      </c>
      <c r="M23" s="103">
        <v>1078</v>
      </c>
      <c r="N23" s="103">
        <f>SUM(O23,+V23,+AC23)</f>
        <v>1358</v>
      </c>
      <c r="O23" s="103">
        <f>SUM(P23:U23)</f>
        <v>280</v>
      </c>
      <c r="P23" s="103">
        <v>280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1078</v>
      </c>
      <c r="W23" s="103">
        <v>1078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5</v>
      </c>
      <c r="AG23" s="103">
        <v>5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5</v>
      </c>
      <c r="AU23" s="103">
        <v>5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3</v>
      </c>
      <c r="BA23" s="103">
        <v>3</v>
      </c>
      <c r="BB23" s="103">
        <v>0</v>
      </c>
      <c r="BC23" s="103">
        <v>0</v>
      </c>
    </row>
    <row r="24" spans="1:55" s="105" customFormat="1" ht="13.5" customHeight="1">
      <c r="A24" s="115" t="s">
        <v>44</v>
      </c>
      <c r="B24" s="113" t="s">
        <v>288</v>
      </c>
      <c r="C24" s="101" t="s">
        <v>289</v>
      </c>
      <c r="D24" s="103">
        <f>SUM(E24,+H24,+K24)</f>
        <v>6693</v>
      </c>
      <c r="E24" s="103">
        <f>SUM(F24:G24)</f>
        <v>0</v>
      </c>
      <c r="F24" s="103">
        <v>0</v>
      </c>
      <c r="G24" s="103">
        <v>0</v>
      </c>
      <c r="H24" s="103">
        <f>SUM(I24:J24)</f>
        <v>990</v>
      </c>
      <c r="I24" s="103">
        <v>990</v>
      </c>
      <c r="J24" s="103">
        <v>0</v>
      </c>
      <c r="K24" s="103">
        <f>SUM(L24:M24)</f>
        <v>5703</v>
      </c>
      <c r="L24" s="103">
        <v>0</v>
      </c>
      <c r="M24" s="103">
        <v>5703</v>
      </c>
      <c r="N24" s="103">
        <f>SUM(O24,+V24,+AC24)</f>
        <v>6711</v>
      </c>
      <c r="O24" s="103">
        <f>SUM(P24:U24)</f>
        <v>990</v>
      </c>
      <c r="P24" s="103">
        <v>990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5703</v>
      </c>
      <c r="W24" s="103">
        <v>5703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18</v>
      </c>
      <c r="AD24" s="103">
        <v>18</v>
      </c>
      <c r="AE24" s="103">
        <v>0</v>
      </c>
      <c r="AF24" s="103">
        <f>SUM(AG24:AI24)</f>
        <v>12</v>
      </c>
      <c r="AG24" s="103">
        <v>12</v>
      </c>
      <c r="AH24" s="103">
        <v>0</v>
      </c>
      <c r="AI24" s="103">
        <v>0</v>
      </c>
      <c r="AJ24" s="103">
        <f>SUM(AK24:AS24)</f>
        <v>6693</v>
      </c>
      <c r="AK24" s="103">
        <v>6693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12</v>
      </c>
      <c r="AU24" s="103">
        <v>12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44</v>
      </c>
      <c r="B25" s="113" t="s">
        <v>290</v>
      </c>
      <c r="C25" s="101" t="s">
        <v>291</v>
      </c>
      <c r="D25" s="103">
        <f>SUM(E25,+H25,+K25)</f>
        <v>1714</v>
      </c>
      <c r="E25" s="103">
        <f>SUM(F25:G25)</f>
        <v>0</v>
      </c>
      <c r="F25" s="103">
        <v>0</v>
      </c>
      <c r="G25" s="103">
        <v>0</v>
      </c>
      <c r="H25" s="103">
        <f>SUM(I25:J25)</f>
        <v>403</v>
      </c>
      <c r="I25" s="103">
        <v>403</v>
      </c>
      <c r="J25" s="103">
        <v>0</v>
      </c>
      <c r="K25" s="103">
        <f>SUM(L25:M25)</f>
        <v>1311</v>
      </c>
      <c r="L25" s="103">
        <v>0</v>
      </c>
      <c r="M25" s="103">
        <v>1311</v>
      </c>
      <c r="N25" s="103">
        <f>SUM(O25,+V25,+AC25)</f>
        <v>1714</v>
      </c>
      <c r="O25" s="103">
        <f>SUM(P25:U25)</f>
        <v>403</v>
      </c>
      <c r="P25" s="103">
        <v>403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1311</v>
      </c>
      <c r="W25" s="103">
        <v>1311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3</v>
      </c>
      <c r="AG25" s="103">
        <v>3</v>
      </c>
      <c r="AH25" s="103">
        <v>0</v>
      </c>
      <c r="AI25" s="103">
        <v>0</v>
      </c>
      <c r="AJ25" s="103">
        <f>SUM(AK25:AS25)</f>
        <v>3</v>
      </c>
      <c r="AK25" s="103">
        <v>3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3</v>
      </c>
      <c r="AU25" s="103">
        <v>3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44</v>
      </c>
      <c r="B26" s="113" t="s">
        <v>292</v>
      </c>
      <c r="C26" s="101" t="s">
        <v>293</v>
      </c>
      <c r="D26" s="103">
        <f>SUM(E26,+H26,+K26)</f>
        <v>2212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2212</v>
      </c>
      <c r="L26" s="103">
        <v>405</v>
      </c>
      <c r="M26" s="103">
        <v>1807</v>
      </c>
      <c r="N26" s="103">
        <f>SUM(O26,+V26,+AC26)</f>
        <v>2212</v>
      </c>
      <c r="O26" s="103">
        <f>SUM(P26:U26)</f>
        <v>405</v>
      </c>
      <c r="P26" s="103">
        <v>405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1807</v>
      </c>
      <c r="W26" s="103">
        <v>1807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6</v>
      </c>
      <c r="AG26" s="103">
        <v>6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6</v>
      </c>
      <c r="AU26" s="103">
        <v>6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44</v>
      </c>
      <c r="B27" s="113" t="s">
        <v>294</v>
      </c>
      <c r="C27" s="101" t="s">
        <v>295</v>
      </c>
      <c r="D27" s="103">
        <f>SUM(E27,+H27,+K27)</f>
        <v>3037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3037</v>
      </c>
      <c r="L27" s="103">
        <v>582</v>
      </c>
      <c r="M27" s="103">
        <v>2455</v>
      </c>
      <c r="N27" s="103">
        <f>SUM(O27,+V27,+AC27)</f>
        <v>3037</v>
      </c>
      <c r="O27" s="103">
        <f>SUM(P27:U27)</f>
        <v>582</v>
      </c>
      <c r="P27" s="103">
        <v>582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2455</v>
      </c>
      <c r="W27" s="103">
        <v>2455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112</v>
      </c>
      <c r="AG27" s="103">
        <v>112</v>
      </c>
      <c r="AH27" s="103">
        <v>0</v>
      </c>
      <c r="AI27" s="103">
        <v>0</v>
      </c>
      <c r="AJ27" s="103">
        <f>SUM(AK27:AS27)</f>
        <v>112</v>
      </c>
      <c r="AK27" s="103">
        <v>0</v>
      </c>
      <c r="AL27" s="103">
        <v>0</v>
      </c>
      <c r="AM27" s="103">
        <v>112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44</v>
      </c>
      <c r="B28" s="113" t="s">
        <v>296</v>
      </c>
      <c r="C28" s="101" t="s">
        <v>297</v>
      </c>
      <c r="D28" s="103">
        <f>SUM(E28,+H28,+K28)</f>
        <v>3589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3589</v>
      </c>
      <c r="L28" s="103">
        <v>515</v>
      </c>
      <c r="M28" s="103">
        <v>3074</v>
      </c>
      <c r="N28" s="103">
        <f>SUM(O28,+V28,+AC28)</f>
        <v>3589</v>
      </c>
      <c r="O28" s="103">
        <f>SUM(P28:U28)</f>
        <v>515</v>
      </c>
      <c r="P28" s="103">
        <v>515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3074</v>
      </c>
      <c r="W28" s="103">
        <v>3074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6</v>
      </c>
      <c r="AG28" s="103">
        <v>6</v>
      </c>
      <c r="AH28" s="103">
        <v>0</v>
      </c>
      <c r="AI28" s="103">
        <v>0</v>
      </c>
      <c r="AJ28" s="103">
        <f>SUM(AK28:AS28)</f>
        <v>6</v>
      </c>
      <c r="AK28" s="103">
        <v>0</v>
      </c>
      <c r="AL28" s="103">
        <v>0</v>
      </c>
      <c r="AM28" s="103">
        <v>1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5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28</v>
      </c>
      <c r="BA28" s="103">
        <v>28</v>
      </c>
      <c r="BB28" s="103">
        <v>0</v>
      </c>
      <c r="BC28" s="103">
        <v>0</v>
      </c>
    </row>
    <row r="29" spans="1:55" s="105" customFormat="1" ht="13.5" customHeight="1">
      <c r="A29" s="115" t="s">
        <v>44</v>
      </c>
      <c r="B29" s="113" t="s">
        <v>298</v>
      </c>
      <c r="C29" s="101" t="s">
        <v>299</v>
      </c>
      <c r="D29" s="103">
        <f>SUM(E29,+H29,+K29)</f>
        <v>5069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5069</v>
      </c>
      <c r="L29" s="103">
        <v>656</v>
      </c>
      <c r="M29" s="103">
        <v>4413</v>
      </c>
      <c r="N29" s="103">
        <f>SUM(O29,+V29,+AC29)</f>
        <v>5069</v>
      </c>
      <c r="O29" s="103">
        <f>SUM(P29:U29)</f>
        <v>656</v>
      </c>
      <c r="P29" s="103">
        <v>656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4413</v>
      </c>
      <c r="W29" s="103">
        <v>4413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8</v>
      </c>
      <c r="AG29" s="103">
        <v>8</v>
      </c>
      <c r="AH29" s="103">
        <v>0</v>
      </c>
      <c r="AI29" s="103">
        <v>0</v>
      </c>
      <c r="AJ29" s="103">
        <f>SUM(AK29:AS29)</f>
        <v>8</v>
      </c>
      <c r="AK29" s="103">
        <v>0</v>
      </c>
      <c r="AL29" s="103">
        <v>0</v>
      </c>
      <c r="AM29" s="103">
        <v>2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6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41</v>
      </c>
      <c r="BA29" s="103">
        <v>41</v>
      </c>
      <c r="BB29" s="103">
        <v>0</v>
      </c>
      <c r="BC29" s="103">
        <v>0</v>
      </c>
    </row>
    <row r="30" spans="1:55" s="105" customFormat="1" ht="13.5" customHeight="1">
      <c r="A30" s="115" t="s">
        <v>44</v>
      </c>
      <c r="B30" s="113" t="s">
        <v>300</v>
      </c>
      <c r="C30" s="101" t="s">
        <v>301</v>
      </c>
      <c r="D30" s="103">
        <f>SUM(E30,+H30,+K30)</f>
        <v>1675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1675</v>
      </c>
      <c r="L30" s="103">
        <v>145</v>
      </c>
      <c r="M30" s="103">
        <v>1530</v>
      </c>
      <c r="N30" s="103">
        <f>SUM(O30,+V30,+AC30)</f>
        <v>1675</v>
      </c>
      <c r="O30" s="103">
        <f>SUM(P30:U30)</f>
        <v>145</v>
      </c>
      <c r="P30" s="103">
        <v>145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1530</v>
      </c>
      <c r="W30" s="103">
        <v>1530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3</v>
      </c>
      <c r="AG30" s="103">
        <v>3</v>
      </c>
      <c r="AH30" s="103">
        <v>0</v>
      </c>
      <c r="AI30" s="103">
        <v>0</v>
      </c>
      <c r="AJ30" s="103">
        <f>SUM(AK30:AS30)</f>
        <v>3</v>
      </c>
      <c r="AK30" s="103">
        <v>0</v>
      </c>
      <c r="AL30" s="103">
        <v>0</v>
      </c>
      <c r="AM30" s="103">
        <v>1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2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13</v>
      </c>
      <c r="BA30" s="103">
        <v>13</v>
      </c>
      <c r="BB30" s="103">
        <v>0</v>
      </c>
      <c r="BC30" s="103">
        <v>0</v>
      </c>
    </row>
    <row r="31" spans="1:55" s="105" customFormat="1" ht="13.5" customHeight="1">
      <c r="A31" s="115" t="s">
        <v>44</v>
      </c>
      <c r="B31" s="113" t="s">
        <v>302</v>
      </c>
      <c r="C31" s="101" t="s">
        <v>303</v>
      </c>
      <c r="D31" s="103">
        <f>SUM(E31,+H31,+K31)</f>
        <v>1616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1616</v>
      </c>
      <c r="L31" s="103">
        <v>164</v>
      </c>
      <c r="M31" s="103">
        <v>1452</v>
      </c>
      <c r="N31" s="103">
        <f>SUM(O31,+V31,+AC31)</f>
        <v>1616</v>
      </c>
      <c r="O31" s="103">
        <f>SUM(P31:U31)</f>
        <v>164</v>
      </c>
      <c r="P31" s="103">
        <v>164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1452</v>
      </c>
      <c r="W31" s="103">
        <v>1452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60</v>
      </c>
      <c r="AG31" s="103">
        <v>60</v>
      </c>
      <c r="AH31" s="103">
        <v>0</v>
      </c>
      <c r="AI31" s="103">
        <v>0</v>
      </c>
      <c r="AJ31" s="103">
        <f>SUM(AK31:AS31)</f>
        <v>60</v>
      </c>
      <c r="AK31" s="103">
        <v>0</v>
      </c>
      <c r="AL31" s="103">
        <v>0</v>
      </c>
      <c r="AM31" s="103">
        <v>60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44</v>
      </c>
      <c r="B32" s="113" t="s">
        <v>304</v>
      </c>
      <c r="C32" s="101" t="s">
        <v>305</v>
      </c>
      <c r="D32" s="103">
        <f>SUM(E32,+H32,+K32)</f>
        <v>7221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7221</v>
      </c>
      <c r="L32" s="103">
        <v>1372</v>
      </c>
      <c r="M32" s="103">
        <v>5849</v>
      </c>
      <c r="N32" s="103">
        <f>SUM(O32,+V32,+AC32)</f>
        <v>7221</v>
      </c>
      <c r="O32" s="103">
        <f>SUM(P32:U32)</f>
        <v>1372</v>
      </c>
      <c r="P32" s="103">
        <v>1372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5849</v>
      </c>
      <c r="W32" s="103">
        <v>5849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268</v>
      </c>
      <c r="AG32" s="103">
        <v>268</v>
      </c>
      <c r="AH32" s="103">
        <v>0</v>
      </c>
      <c r="AI32" s="103">
        <v>0</v>
      </c>
      <c r="AJ32" s="103">
        <f>SUM(AK32:AS32)</f>
        <v>268</v>
      </c>
      <c r="AK32" s="103">
        <v>0</v>
      </c>
      <c r="AL32" s="103">
        <v>0</v>
      </c>
      <c r="AM32" s="103">
        <v>268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44</v>
      </c>
      <c r="B33" s="113" t="s">
        <v>306</v>
      </c>
      <c r="C33" s="101" t="s">
        <v>307</v>
      </c>
      <c r="D33" s="103">
        <f>SUM(E33,+H33,+K33)</f>
        <v>3449</v>
      </c>
      <c r="E33" s="103">
        <f>SUM(F33:G33)</f>
        <v>0</v>
      </c>
      <c r="F33" s="103">
        <v>0</v>
      </c>
      <c r="G33" s="103">
        <v>0</v>
      </c>
      <c r="H33" s="103">
        <f>SUM(I33:J33)</f>
        <v>3449</v>
      </c>
      <c r="I33" s="103">
        <v>515</v>
      </c>
      <c r="J33" s="103">
        <v>2934</v>
      </c>
      <c r="K33" s="103">
        <f>SUM(L33:M33)</f>
        <v>0</v>
      </c>
      <c r="L33" s="103">
        <v>0</v>
      </c>
      <c r="M33" s="103">
        <v>0</v>
      </c>
      <c r="N33" s="103">
        <f>SUM(O33,+V33,+AC33)</f>
        <v>3449</v>
      </c>
      <c r="O33" s="103">
        <f>SUM(P33:U33)</f>
        <v>515</v>
      </c>
      <c r="P33" s="103">
        <v>515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2934</v>
      </c>
      <c r="W33" s="103">
        <v>2934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7</v>
      </c>
      <c r="AG33" s="103">
        <v>7</v>
      </c>
      <c r="AH33" s="103">
        <v>0</v>
      </c>
      <c r="AI33" s="103">
        <v>0</v>
      </c>
      <c r="AJ33" s="103">
        <f>SUM(AK33:AS33)</f>
        <v>7</v>
      </c>
      <c r="AK33" s="103">
        <v>7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7</v>
      </c>
      <c r="AU33" s="103">
        <v>7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44</v>
      </c>
      <c r="B34" s="113" t="s">
        <v>308</v>
      </c>
      <c r="C34" s="101" t="s">
        <v>309</v>
      </c>
      <c r="D34" s="103">
        <f>SUM(E34,+H34,+K34)</f>
        <v>623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623</v>
      </c>
      <c r="L34" s="103">
        <v>151</v>
      </c>
      <c r="M34" s="103">
        <v>472</v>
      </c>
      <c r="N34" s="103">
        <f>SUM(O34,+V34,+AC34)</f>
        <v>623</v>
      </c>
      <c r="O34" s="103">
        <f>SUM(P34:U34)</f>
        <v>151</v>
      </c>
      <c r="P34" s="103">
        <v>151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472</v>
      </c>
      <c r="W34" s="103">
        <v>472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1</v>
      </c>
      <c r="AG34" s="103">
        <v>1</v>
      </c>
      <c r="AH34" s="103">
        <v>0</v>
      </c>
      <c r="AI34" s="103">
        <v>0</v>
      </c>
      <c r="AJ34" s="103">
        <f>SUM(AK34:AS34)</f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1</v>
      </c>
      <c r="AU34" s="103">
        <v>1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44</v>
      </c>
      <c r="B35" s="113" t="s">
        <v>310</v>
      </c>
      <c r="C35" s="101" t="s">
        <v>311</v>
      </c>
      <c r="D35" s="103">
        <f>SUM(E35,+H35,+K35)</f>
        <v>1414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1414</v>
      </c>
      <c r="L35" s="103">
        <v>333</v>
      </c>
      <c r="M35" s="103">
        <v>1081</v>
      </c>
      <c r="N35" s="103">
        <f>SUM(O35,+V35,+AC35)</f>
        <v>1414</v>
      </c>
      <c r="O35" s="103">
        <f>SUM(P35:U35)</f>
        <v>333</v>
      </c>
      <c r="P35" s="103">
        <v>333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1081</v>
      </c>
      <c r="W35" s="103">
        <v>1081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3</v>
      </c>
      <c r="AG35" s="103">
        <v>3</v>
      </c>
      <c r="AH35" s="103">
        <v>0</v>
      </c>
      <c r="AI35" s="103">
        <v>0</v>
      </c>
      <c r="AJ35" s="103">
        <f>SUM(AK35:AS35)</f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3</v>
      </c>
      <c r="AU35" s="103">
        <v>3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44</v>
      </c>
      <c r="B36" s="113" t="s">
        <v>312</v>
      </c>
      <c r="C36" s="101" t="s">
        <v>313</v>
      </c>
      <c r="D36" s="103">
        <f>SUM(E36,+H36,+K36)</f>
        <v>6009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6009</v>
      </c>
      <c r="L36" s="103">
        <v>773</v>
      </c>
      <c r="M36" s="103">
        <v>5236</v>
      </c>
      <c r="N36" s="103">
        <f>SUM(O36,+V36,+AC36)</f>
        <v>6009</v>
      </c>
      <c r="O36" s="103">
        <f>SUM(P36:U36)</f>
        <v>773</v>
      </c>
      <c r="P36" s="103">
        <v>773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5236</v>
      </c>
      <c r="W36" s="103">
        <v>5236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64</v>
      </c>
      <c r="AG36" s="103">
        <v>64</v>
      </c>
      <c r="AH36" s="103">
        <v>0</v>
      </c>
      <c r="AI36" s="103">
        <v>0</v>
      </c>
      <c r="AJ36" s="103">
        <f>SUM(AK36:AS36)</f>
        <v>64</v>
      </c>
      <c r="AK36" s="103">
        <v>0</v>
      </c>
      <c r="AL36" s="103">
        <v>0</v>
      </c>
      <c r="AM36" s="103">
        <v>13</v>
      </c>
      <c r="AN36" s="103">
        <v>0</v>
      </c>
      <c r="AO36" s="103">
        <v>0</v>
      </c>
      <c r="AP36" s="103">
        <v>0</v>
      </c>
      <c r="AQ36" s="103">
        <v>0</v>
      </c>
      <c r="AR36" s="103">
        <v>51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264</v>
      </c>
      <c r="BA36" s="103">
        <v>264</v>
      </c>
      <c r="BB36" s="103">
        <v>0</v>
      </c>
      <c r="BC36" s="103">
        <v>0</v>
      </c>
    </row>
    <row r="37" spans="1:55" s="105" customFormat="1" ht="13.5" customHeight="1">
      <c r="A37" s="115" t="s">
        <v>44</v>
      </c>
      <c r="B37" s="113" t="s">
        <v>314</v>
      </c>
      <c r="C37" s="101" t="s">
        <v>315</v>
      </c>
      <c r="D37" s="103">
        <f>SUM(E37,+H37,+K37)</f>
        <v>4677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4677</v>
      </c>
      <c r="L37" s="103">
        <v>681</v>
      </c>
      <c r="M37" s="103">
        <v>3996</v>
      </c>
      <c r="N37" s="103">
        <f>SUM(O37,+V37,+AC37)</f>
        <v>4677</v>
      </c>
      <c r="O37" s="103">
        <f>SUM(P37:U37)</f>
        <v>681</v>
      </c>
      <c r="P37" s="103">
        <v>681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3996</v>
      </c>
      <c r="W37" s="103">
        <v>3996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44</v>
      </c>
      <c r="B38" s="113" t="s">
        <v>316</v>
      </c>
      <c r="C38" s="101" t="s">
        <v>317</v>
      </c>
      <c r="D38" s="103">
        <f>SUM(E38,+H38,+K38)</f>
        <v>4790</v>
      </c>
      <c r="E38" s="103">
        <f>SUM(F38:G38)</f>
        <v>397</v>
      </c>
      <c r="F38" s="103">
        <v>397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4393</v>
      </c>
      <c r="L38" s="103">
        <v>0</v>
      </c>
      <c r="M38" s="103">
        <v>4393</v>
      </c>
      <c r="N38" s="103">
        <f>SUM(O38,+V38,+AC38)</f>
        <v>4790</v>
      </c>
      <c r="O38" s="103">
        <f>SUM(P38:U38)</f>
        <v>397</v>
      </c>
      <c r="P38" s="103">
        <v>397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4393</v>
      </c>
      <c r="W38" s="103">
        <v>4393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16</v>
      </c>
      <c r="AG38" s="103">
        <v>16</v>
      </c>
      <c r="AH38" s="103">
        <v>0</v>
      </c>
      <c r="AI38" s="103">
        <v>0</v>
      </c>
      <c r="AJ38" s="103">
        <f>SUM(AK38:AS38)</f>
        <v>16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16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44</v>
      </c>
      <c r="B39" s="113" t="s">
        <v>318</v>
      </c>
      <c r="C39" s="101" t="s">
        <v>319</v>
      </c>
      <c r="D39" s="103">
        <f>SUM(E39,+H39,+K39)</f>
        <v>2476</v>
      </c>
      <c r="E39" s="103">
        <f>SUM(F39:G39)</f>
        <v>0</v>
      </c>
      <c r="F39" s="103">
        <v>0</v>
      </c>
      <c r="G39" s="103">
        <v>0</v>
      </c>
      <c r="H39" s="103">
        <f>SUM(I39:J39)</f>
        <v>129</v>
      </c>
      <c r="I39" s="103">
        <v>129</v>
      </c>
      <c r="J39" s="103">
        <v>0</v>
      </c>
      <c r="K39" s="103">
        <f>SUM(L39:M39)</f>
        <v>2347</v>
      </c>
      <c r="L39" s="103">
        <v>0</v>
      </c>
      <c r="M39" s="103">
        <v>2347</v>
      </c>
      <c r="N39" s="103">
        <f>SUM(O39,+V39,+AC39)</f>
        <v>2476</v>
      </c>
      <c r="O39" s="103">
        <f>SUM(P39:U39)</f>
        <v>129</v>
      </c>
      <c r="P39" s="103">
        <v>129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2347</v>
      </c>
      <c r="W39" s="103">
        <v>2347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9</v>
      </c>
      <c r="AG39" s="103">
        <v>9</v>
      </c>
      <c r="AH39" s="103">
        <v>0</v>
      </c>
      <c r="AI39" s="103">
        <v>0</v>
      </c>
      <c r="AJ39" s="103">
        <f>SUM(AK39:AS39)</f>
        <v>9</v>
      </c>
      <c r="AK39" s="103">
        <v>0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9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44</v>
      </c>
      <c r="B40" s="113" t="s">
        <v>320</v>
      </c>
      <c r="C40" s="101" t="s">
        <v>321</v>
      </c>
      <c r="D40" s="103">
        <f>SUM(E40,+H40,+K40)</f>
        <v>4107</v>
      </c>
      <c r="E40" s="103">
        <f>SUM(F40:G40)</f>
        <v>0</v>
      </c>
      <c r="F40" s="103">
        <v>0</v>
      </c>
      <c r="G40" s="103">
        <v>0</v>
      </c>
      <c r="H40" s="103">
        <f>SUM(I40:J40)</f>
        <v>420</v>
      </c>
      <c r="I40" s="103">
        <v>420</v>
      </c>
      <c r="J40" s="103">
        <v>0</v>
      </c>
      <c r="K40" s="103">
        <f>SUM(L40:M40)</f>
        <v>3687</v>
      </c>
      <c r="L40" s="103">
        <v>0</v>
      </c>
      <c r="M40" s="103">
        <v>3687</v>
      </c>
      <c r="N40" s="103">
        <f>SUM(O40,+V40,+AC40)</f>
        <v>4107</v>
      </c>
      <c r="O40" s="103">
        <f>SUM(P40:U40)</f>
        <v>420</v>
      </c>
      <c r="P40" s="103">
        <v>420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3687</v>
      </c>
      <c r="W40" s="103">
        <v>3687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14</v>
      </c>
      <c r="AG40" s="103">
        <v>14</v>
      </c>
      <c r="AH40" s="103">
        <v>0</v>
      </c>
      <c r="AI40" s="103">
        <v>0</v>
      </c>
      <c r="AJ40" s="103">
        <f>SUM(AK40:AS40)</f>
        <v>14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14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44</v>
      </c>
      <c r="B41" s="113" t="s">
        <v>322</v>
      </c>
      <c r="C41" s="101" t="s">
        <v>323</v>
      </c>
      <c r="D41" s="103">
        <f>SUM(E41,+H41,+K41)</f>
        <v>20605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20605</v>
      </c>
      <c r="L41" s="103">
        <v>982</v>
      </c>
      <c r="M41" s="103">
        <v>19623</v>
      </c>
      <c r="N41" s="103">
        <f>SUM(O41,+V41,+AC41)</f>
        <v>20605</v>
      </c>
      <c r="O41" s="103">
        <f>SUM(P41:U41)</f>
        <v>982</v>
      </c>
      <c r="P41" s="103">
        <v>982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19623</v>
      </c>
      <c r="W41" s="103">
        <v>19623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104</v>
      </c>
      <c r="AG41" s="103">
        <v>104</v>
      </c>
      <c r="AH41" s="103">
        <v>0</v>
      </c>
      <c r="AI41" s="103">
        <v>0</v>
      </c>
      <c r="AJ41" s="103">
        <f>SUM(AK41:AS41)</f>
        <v>104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104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44</v>
      </c>
      <c r="B42" s="113" t="s">
        <v>324</v>
      </c>
      <c r="C42" s="101" t="s">
        <v>325</v>
      </c>
      <c r="D42" s="103">
        <f>SUM(E42,+H42,+K42)</f>
        <v>10622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10622</v>
      </c>
      <c r="L42" s="103">
        <v>1103</v>
      </c>
      <c r="M42" s="103">
        <v>9519</v>
      </c>
      <c r="N42" s="103">
        <f>SUM(O42,+V42,+AC42)</f>
        <v>10622</v>
      </c>
      <c r="O42" s="103">
        <f>SUM(P42:U42)</f>
        <v>1103</v>
      </c>
      <c r="P42" s="103">
        <v>1103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9519</v>
      </c>
      <c r="W42" s="103">
        <v>9519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0</v>
      </c>
      <c r="AG42" s="103">
        <v>0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2">
    <sortCondition ref="A8:A42"/>
    <sortCondition ref="B8:B42"/>
    <sortCondition ref="C8:C4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10000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10201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10202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10203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10204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10205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10206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10207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10208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10209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10210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10211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10212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10344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10345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10366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10367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10382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10383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10384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10421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10424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10425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10426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10428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10429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10443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10444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10448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10449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10464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10521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10522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10523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10524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10525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2021-02-08T08:05:26Z</dcterms:modified>
</cp:coreProperties>
</file>