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9栃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7" i="4"/>
  <c r="BZ37" i="4"/>
  <c r="BY37" i="4"/>
  <c r="BS37" i="4"/>
  <c r="BL37" i="4"/>
  <c r="CG37" i="4"/>
  <c r="BU37" i="4"/>
  <c r="BT37" i="4"/>
  <c r="BN37" i="4"/>
  <c r="BM37" i="4"/>
  <c r="CD37" i="4"/>
  <c r="CC37" i="4"/>
  <c r="CB37" i="4"/>
  <c r="BX37" i="4"/>
  <c r="BV37" i="4"/>
  <c r="BR37" i="4"/>
  <c r="BK37" i="4"/>
  <c r="DF14" i="2"/>
  <c r="DE14" i="2"/>
  <c r="CZ14" i="2"/>
  <c r="CY14" i="2"/>
  <c r="CT14" i="2"/>
  <c r="CS14" i="2"/>
  <c r="CM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AX14" i="2"/>
  <c r="AS14" i="2"/>
  <c r="AN14" i="2"/>
  <c r="AF14" i="2"/>
  <c r="AE14" i="2" s="1"/>
  <c r="N14" i="2"/>
  <c r="E14" i="2"/>
  <c r="E13" i="6"/>
  <c r="D13" i="6"/>
  <c r="CH36" i="4"/>
  <c r="CG36" i="4"/>
  <c r="BZ36" i="4"/>
  <c r="BU36" i="4"/>
  <c r="BN36" i="4"/>
  <c r="BM36" i="4"/>
  <c r="CE36" i="4"/>
  <c r="CD36" i="4"/>
  <c r="CC36" i="4"/>
  <c r="CB36" i="4"/>
  <c r="BY36" i="4"/>
  <c r="BX36" i="4"/>
  <c r="BV36" i="4"/>
  <c r="BS36" i="4"/>
  <c r="BL36" i="4"/>
  <c r="BK36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35" i="4"/>
  <c r="CE35" i="4"/>
  <c r="BY35" i="4"/>
  <c r="BS35" i="4"/>
  <c r="BL35" i="4"/>
  <c r="BZ35" i="4"/>
  <c r="BU35" i="4"/>
  <c r="BT35" i="4"/>
  <c r="BN35" i="4"/>
  <c r="BM35" i="4"/>
  <c r="CD35" i="4"/>
  <c r="CC35" i="4"/>
  <c r="BX35" i="4"/>
  <c r="BV35" i="4"/>
  <c r="BR35" i="4"/>
  <c r="BK3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34" i="4"/>
  <c r="CD34" i="4"/>
  <c r="BY34" i="4"/>
  <c r="BX34" i="4"/>
  <c r="BS34" i="4"/>
  <c r="BR34" i="4"/>
  <c r="BL34" i="4"/>
  <c r="BK34" i="4"/>
  <c r="CH34" i="4"/>
  <c r="CG34" i="4"/>
  <c r="BZ34" i="4"/>
  <c r="BU34" i="4"/>
  <c r="BN34" i="4"/>
  <c r="BM34" i="4"/>
  <c r="CC34" i="4"/>
  <c r="CB34" i="4"/>
  <c r="BV3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33" i="4"/>
  <c r="CG33" i="4"/>
  <c r="BZ33" i="4"/>
  <c r="BU33" i="4"/>
  <c r="BT33" i="4"/>
  <c r="BN33" i="4"/>
  <c r="BM33" i="4"/>
  <c r="CE33" i="4"/>
  <c r="CD33" i="4"/>
  <c r="CC33" i="4"/>
  <c r="CB33" i="4"/>
  <c r="BY33" i="4"/>
  <c r="BX33" i="4"/>
  <c r="BV33" i="4"/>
  <c r="BS33" i="4"/>
  <c r="BL33" i="4"/>
  <c r="BK33" i="4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32" i="4"/>
  <c r="CG32" i="4"/>
  <c r="BZ32" i="4"/>
  <c r="BU32" i="4"/>
  <c r="BT32" i="4"/>
  <c r="BN32" i="4"/>
  <c r="BM32" i="4"/>
  <c r="CE32" i="4"/>
  <c r="CD32" i="4"/>
  <c r="CC32" i="4"/>
  <c r="CB32" i="4"/>
  <c r="BY32" i="4"/>
  <c r="BX32" i="4"/>
  <c r="BV32" i="4"/>
  <c r="BS32" i="4"/>
  <c r="BL32" i="4"/>
  <c r="BK32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A31" i="4"/>
  <c r="BV31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E8" i="2"/>
  <c r="AX8" i="2"/>
  <c r="CY8" i="2"/>
  <c r="AS8" i="2"/>
  <c r="CS8" i="2"/>
  <c r="AN8" i="2"/>
  <c r="CL8" i="2"/>
  <c r="AF8" i="2"/>
  <c r="AE8" i="2" s="1"/>
  <c r="N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V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A30" i="1"/>
  <c r="CU30" i="1"/>
  <c r="CO30" i="1"/>
  <c r="DI30" i="1"/>
  <c r="DH30" i="1"/>
  <c r="DF30" i="1"/>
  <c r="DE30" i="1"/>
  <c r="DC30" i="1"/>
  <c r="BZ30" i="1"/>
  <c r="CZ30" i="1"/>
  <c r="CY30" i="1"/>
  <c r="BU30" i="1"/>
  <c r="CV30" i="1"/>
  <c r="CT30" i="1"/>
  <c r="BP30" i="1"/>
  <c r="CN30" i="1"/>
  <c r="BH30" i="1"/>
  <c r="CK30" i="1"/>
  <c r="DD30" i="1"/>
  <c r="AX30" i="1"/>
  <c r="CX30" i="1"/>
  <c r="AS30" i="1"/>
  <c r="AN30" i="1"/>
  <c r="CL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BJ29" i="4"/>
  <c r="M29" i="3"/>
  <c r="DC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AX29" i="1"/>
  <c r="AS29" i="1"/>
  <c r="CV29" i="1"/>
  <c r="AN29" i="1"/>
  <c r="CK29" i="1"/>
  <c r="N29" i="1"/>
  <c r="E29" i="1"/>
  <c r="D29" i="1" s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V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M28" i="3"/>
  <c r="CV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AN28" i="1"/>
  <c r="CK28" i="1"/>
  <c r="N28" i="1"/>
  <c r="E28" i="1"/>
  <c r="BE27" i="5"/>
  <c r="BB27" i="5"/>
  <c r="AW27" i="5"/>
  <c r="AT27" i="5"/>
  <c r="AO27" i="5"/>
  <c r="AL27" i="5"/>
  <c r="AG27" i="5"/>
  <c r="E27" i="5"/>
  <c r="H27" i="5"/>
  <c r="Q27" i="5"/>
  <c r="N27" i="5"/>
  <c r="D27" i="5"/>
  <c r="BZ27" i="4"/>
  <c r="BT27" i="4"/>
  <c r="BN27" i="4"/>
  <c r="CE27" i="4"/>
  <c r="BY27" i="4"/>
  <c r="BS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M27" i="3"/>
  <c r="CV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AN27" i="1"/>
  <c r="CK27" i="1"/>
  <c r="M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U26" i="4"/>
  <c r="BR26" i="4"/>
  <c r="BL26" i="4"/>
  <c r="BK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BC25" i="1" s="1"/>
  <c r="BZ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V25" i="4"/>
  <c r="BU25" i="4"/>
  <c r="BR25" i="4"/>
  <c r="BL25" i="4"/>
  <c r="BK25" i="4"/>
  <c r="M25" i="3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G24" i="5"/>
  <c r="N24" i="5"/>
  <c r="D24" i="5"/>
  <c r="AL24" i="1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V24" i="4"/>
  <c r="BU24" i="4"/>
  <c r="BR24" i="4"/>
  <c r="BQ24" i="4"/>
  <c r="BL24" i="4"/>
  <c r="BK24" i="4"/>
  <c r="BJ24" i="4"/>
  <c r="M24" i="3"/>
  <c r="DF24" i="1"/>
  <c r="DE24" i="1"/>
  <c r="DD24" i="1"/>
  <c r="DA24" i="1"/>
  <c r="CZ24" i="1"/>
  <c r="CY24" i="1"/>
  <c r="BU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M23" i="1" s="1"/>
  <c r="E23" i="1"/>
  <c r="D23" i="1" s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Z21" i="4"/>
  <c r="BU21" i="4"/>
  <c r="BT21" i="4"/>
  <c r="BN21" i="4"/>
  <c r="CH21" i="4"/>
  <c r="CE21" i="4"/>
  <c r="CD21" i="4"/>
  <c r="CC21" i="4"/>
  <c r="BY21" i="4"/>
  <c r="BX21" i="4"/>
  <c r="BW21" i="4"/>
  <c r="BV21" i="4"/>
  <c r="BS21" i="4"/>
  <c r="BR21" i="4"/>
  <c r="BM21" i="4"/>
  <c r="BL21" i="4"/>
  <c r="BK21" i="4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H20" i="5"/>
  <c r="CE20" i="1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A20" i="1"/>
  <c r="CU20" i="1"/>
  <c r="CT20" i="1"/>
  <c r="CO20" i="1"/>
  <c r="CN20" i="1"/>
  <c r="DF20" i="1"/>
  <c r="DE20" i="1"/>
  <c r="DD20" i="1"/>
  <c r="CZ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CZ11" i="1"/>
  <c r="CT11" i="1"/>
  <c r="CN11" i="1"/>
  <c r="DI11" i="1"/>
  <c r="DH11" i="1"/>
  <c r="DE11" i="1"/>
  <c r="DD11" i="1"/>
  <c r="BZ11" i="1"/>
  <c r="CY11" i="1"/>
  <c r="CX11" i="1"/>
  <c r="CV11" i="1"/>
  <c r="CS11" i="1"/>
  <c r="BP11" i="1"/>
  <c r="CM11" i="1"/>
  <c r="CL11" i="1"/>
  <c r="BH11" i="1"/>
  <c r="AX11" i="1"/>
  <c r="DA11" i="1"/>
  <c r="AS11" i="1"/>
  <c r="CU11" i="1"/>
  <c r="AN11" i="1"/>
  <c r="CO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V9" i="4"/>
  <c r="BR9" i="4"/>
  <c r="BL9" i="4"/>
  <c r="BK9" i="4"/>
  <c r="BJ9" i="4"/>
  <c r="DH9" i="1"/>
  <c r="DA9" i="1"/>
  <c r="CV9" i="1"/>
  <c r="CU9" i="1"/>
  <c r="CO9" i="1"/>
  <c r="DF9" i="1"/>
  <c r="BZ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D8" i="5"/>
  <c r="H8" i="5"/>
  <c r="BD8" i="4" s="1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AB21" i="4" l="1"/>
  <c r="CW9" i="1"/>
  <c r="J14" i="2"/>
  <c r="J37" i="3"/>
  <c r="S14" i="2"/>
  <c r="S37" i="3"/>
  <c r="BI37" i="4"/>
  <c r="CH37" i="4"/>
  <c r="CA37" i="4"/>
  <c r="BJ37" i="4"/>
  <c r="BQ37" i="4"/>
  <c r="BW37" i="4"/>
  <c r="D37" i="3"/>
  <c r="M37" i="3"/>
  <c r="BO14" i="2"/>
  <c r="CR14" i="2"/>
  <c r="DB14" i="2"/>
  <c r="M14" i="2"/>
  <c r="AM14" i="2"/>
  <c r="BF14" i="2" s="1"/>
  <c r="CW14" i="2"/>
  <c r="D14" i="2"/>
  <c r="BH14" i="2"/>
  <c r="CU14" i="2"/>
  <c r="S36" i="3"/>
  <c r="S13" i="2"/>
  <c r="J36" i="3"/>
  <c r="J13" i="2"/>
  <c r="AB13" i="2" s="1"/>
  <c r="BQ36" i="4"/>
  <c r="BI36" i="4"/>
  <c r="CA36" i="4"/>
  <c r="BJ36" i="4"/>
  <c r="BW36" i="4"/>
  <c r="BR36" i="4"/>
  <c r="BT36" i="4"/>
  <c r="D36" i="3"/>
  <c r="M36" i="3"/>
  <c r="CI13" i="2"/>
  <c r="CJ13" i="2"/>
  <c r="CW13" i="2"/>
  <c r="M13" i="2"/>
  <c r="AM13" i="2"/>
  <c r="BF13" i="2" s="1"/>
  <c r="BO13" i="2"/>
  <c r="CR13" i="2"/>
  <c r="D13" i="2"/>
  <c r="DB13" i="2"/>
  <c r="CU13" i="2"/>
  <c r="S35" i="3"/>
  <c r="S12" i="2"/>
  <c r="J35" i="3"/>
  <c r="J12" i="2"/>
  <c r="BP35" i="4"/>
  <c r="BI35" i="4"/>
  <c r="CA35" i="4"/>
  <c r="CH35" i="4"/>
  <c r="CB35" i="4"/>
  <c r="BJ35" i="4"/>
  <c r="BQ35" i="4"/>
  <c r="BW35" i="4"/>
  <c r="M35" i="3"/>
  <c r="CI12" i="2"/>
  <c r="CJ12" i="2"/>
  <c r="CW12" i="2"/>
  <c r="M12" i="2"/>
  <c r="AM12" i="2"/>
  <c r="BF12" i="2" s="1"/>
  <c r="BO12" i="2"/>
  <c r="CR12" i="2"/>
  <c r="D12" i="2"/>
  <c r="DB12" i="2"/>
  <c r="CU12" i="2"/>
  <c r="J34" i="3"/>
  <c r="J11" i="2"/>
  <c r="S11" i="2"/>
  <c r="S34" i="3"/>
  <c r="BT34" i="4"/>
  <c r="CA34" i="4"/>
  <c r="BJ34" i="4"/>
  <c r="BQ34" i="4"/>
  <c r="BW34" i="4"/>
  <c r="D34" i="3"/>
  <c r="M34" i="3"/>
  <c r="CI11" i="2"/>
  <c r="CJ11" i="2"/>
  <c r="CW11" i="2"/>
  <c r="M11" i="2"/>
  <c r="AM11" i="2"/>
  <c r="BF11" i="2" s="1"/>
  <c r="BO11" i="2"/>
  <c r="CR11" i="2"/>
  <c r="D11" i="2"/>
  <c r="DB11" i="2"/>
  <c r="CU11" i="2"/>
  <c r="J33" i="3"/>
  <c r="J10" i="2"/>
  <c r="S10" i="2"/>
  <c r="S33" i="3"/>
  <c r="BP33" i="4"/>
  <c r="BQ33" i="4"/>
  <c r="BI33" i="4"/>
  <c r="CA33" i="4"/>
  <c r="BJ33" i="4"/>
  <c r="BW33" i="4"/>
  <c r="BR33" i="4"/>
  <c r="D33" i="3"/>
  <c r="M33" i="3"/>
  <c r="CI10" i="2"/>
  <c r="CJ10" i="2"/>
  <c r="D10" i="2"/>
  <c r="CW10" i="2"/>
  <c r="M10" i="2"/>
  <c r="AM10" i="2"/>
  <c r="BF10" i="2" s="1"/>
  <c r="DB10" i="2"/>
  <c r="BP10" i="2"/>
  <c r="J32" i="3"/>
  <c r="J9" i="2"/>
  <c r="S9" i="2"/>
  <c r="S32" i="3"/>
  <c r="BI32" i="4"/>
  <c r="CA32" i="4"/>
  <c r="BJ32" i="4"/>
  <c r="BW32" i="4"/>
  <c r="BR32" i="4"/>
  <c r="M32" i="3"/>
  <c r="CI9" i="2"/>
  <c r="CJ9" i="2"/>
  <c r="CW9" i="2"/>
  <c r="M9" i="2"/>
  <c r="AM9" i="2"/>
  <c r="BF9" i="2" s="1"/>
  <c r="BO9" i="2"/>
  <c r="CR9" i="2"/>
  <c r="D9" i="2"/>
  <c r="DB9" i="2"/>
  <c r="CU9" i="2"/>
  <c r="J31" i="3"/>
  <c r="J8" i="2"/>
  <c r="S8" i="2"/>
  <c r="S31" i="3"/>
  <c r="BP31" i="4"/>
  <c r="BI31" i="4"/>
  <c r="BT31" i="4"/>
  <c r="CB31" i="4"/>
  <c r="BJ31" i="4"/>
  <c r="BQ31" i="4"/>
  <c r="BW31" i="4"/>
  <c r="M31" i="3"/>
  <c r="DB8" i="2"/>
  <c r="CW8" i="2"/>
  <c r="AM8" i="2"/>
  <c r="BF8" i="2" s="1"/>
  <c r="M8" i="2"/>
  <c r="CJ8" i="2"/>
  <c r="E8" i="2"/>
  <c r="BP8" i="2"/>
  <c r="BG8" i="2"/>
  <c r="CI8" i="2" s="1"/>
  <c r="BC30" i="1"/>
  <c r="BD30" i="4"/>
  <c r="CF30" i="4" s="1"/>
  <c r="CE30" i="1"/>
  <c r="AL30" i="1"/>
  <c r="K30" i="4"/>
  <c r="F30" i="5"/>
  <c r="G30" i="5"/>
  <c r="BQ30" i="4"/>
  <c r="D30" i="3"/>
  <c r="CW30" i="1"/>
  <c r="BG30" i="1"/>
  <c r="CI30" i="1" s="1"/>
  <c r="CJ30" i="1"/>
  <c r="DB30" i="1"/>
  <c r="AM30" i="1"/>
  <c r="BF30" i="1" s="1"/>
  <c r="D30" i="1"/>
  <c r="CR30" i="1"/>
  <c r="BO30" i="1"/>
  <c r="CM30" i="1"/>
  <c r="CS30" i="1"/>
  <c r="AL29" i="1"/>
  <c r="K29" i="4"/>
  <c r="F29" i="5"/>
  <c r="BD29" i="4"/>
  <c r="CF29" i="4" s="1"/>
  <c r="CE29" i="1"/>
  <c r="BC29" i="1"/>
  <c r="G29" i="5"/>
  <c r="BQ29" i="4"/>
  <c r="D29" i="3"/>
  <c r="M29" i="1"/>
  <c r="CR29" i="1"/>
  <c r="AM29" i="1"/>
  <c r="BU29" i="1"/>
  <c r="CW29" i="1" s="1"/>
  <c r="CS29" i="1"/>
  <c r="AF29" i="1"/>
  <c r="AE29" i="1" s="1"/>
  <c r="BH29" i="1"/>
  <c r="BZ29" i="1"/>
  <c r="DB29" i="1" s="1"/>
  <c r="BD28" i="4"/>
  <c r="CF28" i="4" s="1"/>
  <c r="CE28" i="1"/>
  <c r="AL28" i="1"/>
  <c r="F28" i="5"/>
  <c r="K28" i="4"/>
  <c r="BC28" i="1"/>
  <c r="G28" i="5"/>
  <c r="BQ28" i="4"/>
  <c r="D28" i="3"/>
  <c r="M28" i="1"/>
  <c r="CR28" i="1"/>
  <c r="D28" i="1"/>
  <c r="BU28" i="1"/>
  <c r="CW28" i="1" s="1"/>
  <c r="CS28" i="1"/>
  <c r="AF28" i="1"/>
  <c r="AE28" i="1" s="1"/>
  <c r="AX28" i="1"/>
  <c r="AM28" i="1" s="1"/>
  <c r="BF28" i="1" s="1"/>
  <c r="BH28" i="1"/>
  <c r="BZ28" i="1"/>
  <c r="AB27" i="4"/>
  <c r="BC27" i="1"/>
  <c r="BD27" i="4"/>
  <c r="CE27" i="1"/>
  <c r="AL27" i="1"/>
  <c r="K27" i="4"/>
  <c r="F27" i="5"/>
  <c r="G27" i="5"/>
  <c r="BI27" i="4"/>
  <c r="BQ27" i="4"/>
  <c r="CA27" i="4"/>
  <c r="BP27" i="4"/>
  <c r="BJ27" i="4"/>
  <c r="CB27" i="4"/>
  <c r="D27" i="3"/>
  <c r="CR27" i="1"/>
  <c r="BZ27" i="1"/>
  <c r="D27" i="1"/>
  <c r="BU27" i="1"/>
  <c r="CW27" i="1" s="1"/>
  <c r="CS27" i="1"/>
  <c r="AF27" i="1"/>
  <c r="AE27" i="1" s="1"/>
  <c r="AX27" i="1"/>
  <c r="AM27" i="1" s="1"/>
  <c r="BH27" i="1"/>
  <c r="BD26" i="4"/>
  <c r="CE26" i="1"/>
  <c r="DG26" i="1" s="1"/>
  <c r="AL26" i="1"/>
  <c r="K26" i="4"/>
  <c r="F26" i="5"/>
  <c r="G26" i="5"/>
  <c r="AB26" i="4"/>
  <c r="CF26" i="4" s="1"/>
  <c r="BI26" i="4"/>
  <c r="BQ26" i="4"/>
  <c r="BP26" i="4"/>
  <c r="CA26" i="4"/>
  <c r="BV26" i="4"/>
  <c r="BJ26" i="4"/>
  <c r="CB26" i="4"/>
  <c r="D26" i="3"/>
  <c r="M26" i="1"/>
  <c r="D26" i="1"/>
  <c r="CR26" i="1"/>
  <c r="AM26" i="1"/>
  <c r="DC26" i="1"/>
  <c r="BH26" i="1"/>
  <c r="BZ26" i="1"/>
  <c r="DB26" i="1" s="1"/>
  <c r="BU26" i="1"/>
  <c r="CW26" i="1" s="1"/>
  <c r="CS26" i="1"/>
  <c r="AF26" i="1"/>
  <c r="AE26" i="1" s="1"/>
  <c r="BD25" i="4"/>
  <c r="CE25" i="1"/>
  <c r="DG25" i="1" s="1"/>
  <c r="AL25" i="1"/>
  <c r="F25" i="5"/>
  <c r="K25" i="4"/>
  <c r="G25" i="5"/>
  <c r="AB25" i="4"/>
  <c r="CF25" i="4" s="1"/>
  <c r="BI25" i="4"/>
  <c r="BQ25" i="4"/>
  <c r="BJ25" i="4"/>
  <c r="D25" i="3"/>
  <c r="CW25" i="1"/>
  <c r="D25" i="1"/>
  <c r="CR25" i="1"/>
  <c r="CK25" i="1"/>
  <c r="BH25" i="1"/>
  <c r="BZ25" i="1"/>
  <c r="BO25" i="1" s="1"/>
  <c r="CX25" i="1"/>
  <c r="CS25" i="1"/>
  <c r="AX25" i="1"/>
  <c r="AM25" i="1" s="1"/>
  <c r="BF25" i="1" s="1"/>
  <c r="CE24" i="1"/>
  <c r="BD24" i="4"/>
  <c r="AM24" i="4"/>
  <c r="BN24" i="1"/>
  <c r="CP24" i="1" s="1"/>
  <c r="I24" i="5"/>
  <c r="E24" i="5"/>
  <c r="F24" i="5" s="1"/>
  <c r="Q24" i="5"/>
  <c r="K24" i="4"/>
  <c r="D24" i="3"/>
  <c r="CW24" i="1"/>
  <c r="M24" i="1"/>
  <c r="D24" i="1"/>
  <c r="CR24" i="1"/>
  <c r="BZ24" i="1"/>
  <c r="BO24" i="1" s="1"/>
  <c r="CX24" i="1"/>
  <c r="CS24" i="1"/>
  <c r="AF24" i="1"/>
  <c r="AE24" i="1" s="1"/>
  <c r="AX24" i="1"/>
  <c r="AM24" i="1" s="1"/>
  <c r="BF24" i="1" s="1"/>
  <c r="BH24" i="1"/>
  <c r="BG24" i="1" s="1"/>
  <c r="AL23" i="1"/>
  <c r="F23" i="5"/>
  <c r="K23" i="4"/>
  <c r="BD23" i="4"/>
  <c r="CF23" i="4" s="1"/>
  <c r="CE23" i="1"/>
  <c r="BC23" i="1"/>
  <c r="G23" i="5"/>
  <c r="BH23" i="4"/>
  <c r="BI23" i="4"/>
  <c r="D23" i="3"/>
  <c r="CW23" i="1"/>
  <c r="CR23" i="1"/>
  <c r="BH23" i="1"/>
  <c r="BG23" i="1" s="1"/>
  <c r="BZ23" i="1"/>
  <c r="CX23" i="1"/>
  <c r="CS23" i="1"/>
  <c r="AF23" i="1"/>
  <c r="AE23" i="1" s="1"/>
  <c r="AX23" i="1"/>
  <c r="AM23" i="1" s="1"/>
  <c r="F22" i="5"/>
  <c r="K22" i="4"/>
  <c r="AL22" i="1"/>
  <c r="BD22" i="4"/>
  <c r="CF22" i="4" s="1"/>
  <c r="CE22" i="1"/>
  <c r="G22" i="5"/>
  <c r="BC22" i="1"/>
  <c r="BH22" i="4"/>
  <c r="BI22" i="4"/>
  <c r="CW22" i="1"/>
  <c r="AM22" i="1"/>
  <c r="BF22" i="1"/>
  <c r="D22" i="1"/>
  <c r="CR22" i="1"/>
  <c r="CK22" i="1"/>
  <c r="DC22" i="1"/>
  <c r="BH22" i="1"/>
  <c r="BZ22" i="1"/>
  <c r="DB22" i="1" s="1"/>
  <c r="CX22" i="1"/>
  <c r="CS22" i="1"/>
  <c r="CE21" i="1"/>
  <c r="DG21" i="1" s="1"/>
  <c r="BD21" i="4"/>
  <c r="AL21" i="1"/>
  <c r="K21" i="4"/>
  <c r="F21" i="5"/>
  <c r="G21" i="5"/>
  <c r="CA21" i="4"/>
  <c r="BP21" i="4"/>
  <c r="BI21" i="4"/>
  <c r="BQ21" i="4"/>
  <c r="BJ21" i="4"/>
  <c r="CB21" i="4"/>
  <c r="M21" i="3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BD20" i="4"/>
  <c r="AB20" i="4"/>
  <c r="CF20" i="4" s="1"/>
  <c r="BC20" i="1"/>
  <c r="DG20" i="1" s="1"/>
  <c r="N20" i="5"/>
  <c r="I20" i="5"/>
  <c r="D20" i="5"/>
  <c r="BN20" i="1"/>
  <c r="BH20" i="4"/>
  <c r="BI20" i="4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C19" i="1"/>
  <c r="AL19" i="1"/>
  <c r="F19" i="5"/>
  <c r="K19" i="4"/>
  <c r="CE19" i="1"/>
  <c r="BD19" i="4"/>
  <c r="CF19" i="4" s="1"/>
  <c r="G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AL18" i="1"/>
  <c r="F18" i="5"/>
  <c r="K18" i="4"/>
  <c r="BD18" i="4"/>
  <c r="CF18" i="4" s="1"/>
  <c r="CE18" i="1"/>
  <c r="BC18" i="1"/>
  <c r="G18" i="5"/>
  <c r="BH18" i="4"/>
  <c r="BI18" i="4"/>
  <c r="D18" i="3"/>
  <c r="M18" i="3"/>
  <c r="CW18" i="1"/>
  <c r="D18" i="1"/>
  <c r="N18" i="1"/>
  <c r="M18" i="1" s="1"/>
  <c r="AN18" i="1"/>
  <c r="AM18" i="1" s="1"/>
  <c r="BF18" i="1" s="1"/>
  <c r="DC18" i="1"/>
  <c r="BH18" i="1"/>
  <c r="BZ18" i="1"/>
  <c r="DB18" i="1" s="1"/>
  <c r="CX18" i="1"/>
  <c r="CS18" i="1"/>
  <c r="F17" i="5"/>
  <c r="K17" i="4"/>
  <c r="AL17" i="1"/>
  <c r="I17" i="5"/>
  <c r="BN17" i="1"/>
  <c r="AM17" i="4"/>
  <c r="BD17" i="4"/>
  <c r="CE17" i="1"/>
  <c r="DG17" i="1" s="1"/>
  <c r="AB17" i="4"/>
  <c r="BH17" i="4"/>
  <c r="BI17" i="4"/>
  <c r="M17" i="3"/>
  <c r="CW17" i="1"/>
  <c r="D17" i="1"/>
  <c r="N17" i="1"/>
  <c r="M17" i="1" s="1"/>
  <c r="AN17" i="1"/>
  <c r="AM17" i="1" s="1"/>
  <c r="BF17" i="1" s="1"/>
  <c r="CK17" i="1"/>
  <c r="BH17" i="1"/>
  <c r="BZ17" i="1"/>
  <c r="DB17" i="1" s="1"/>
  <c r="CX17" i="1"/>
  <c r="CE16" i="1"/>
  <c r="BD16" i="4"/>
  <c r="K16" i="4"/>
  <c r="AL16" i="1"/>
  <c r="E16" i="5"/>
  <c r="F16" i="5" s="1"/>
  <c r="G16" i="5"/>
  <c r="BH16" i="4"/>
  <c r="BI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CE15" i="1"/>
  <c r="DG15" i="1" s="1"/>
  <c r="BD15" i="4"/>
  <c r="G15" i="5"/>
  <c r="AB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BD7" i="4" s="1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C11" i="1"/>
  <c r="BD11" i="4"/>
  <c r="CF11" i="4" s="1"/>
  <c r="CE11" i="1"/>
  <c r="F11" i="5"/>
  <c r="K11" i="4"/>
  <c r="AL11" i="1"/>
  <c r="G11" i="5"/>
  <c r="BH11" i="4"/>
  <c r="BI11" i="4"/>
  <c r="M11" i="3"/>
  <c r="DB11" i="1"/>
  <c r="AM11" i="1"/>
  <c r="BF11" i="1" s="1"/>
  <c r="CR11" i="1"/>
  <c r="BG11" i="1"/>
  <c r="CI11" i="1" s="1"/>
  <c r="CJ11" i="1"/>
  <c r="D11" i="1"/>
  <c r="BU11" i="1"/>
  <c r="CW11" i="1" s="1"/>
  <c r="CK11" i="1"/>
  <c r="DC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K9" i="4"/>
  <c r="BO9" i="4" s="1"/>
  <c r="F9" i="5"/>
  <c r="AL9" i="1"/>
  <c r="AB9" i="4"/>
  <c r="BC9" i="1"/>
  <c r="BD9" i="4"/>
  <c r="CE9" i="1"/>
  <c r="I9" i="5"/>
  <c r="BN9" i="1"/>
  <c r="N9" i="5"/>
  <c r="BQ9" i="4"/>
  <c r="CA9" i="4"/>
  <c r="BP9" i="4"/>
  <c r="D9" i="3"/>
  <c r="M9" i="3"/>
  <c r="AM9" i="1"/>
  <c r="BF9" i="1" s="1"/>
  <c r="D9" i="1"/>
  <c r="DB9" i="1"/>
  <c r="BO9" i="1"/>
  <c r="CR9" i="1"/>
  <c r="CK9" i="1"/>
  <c r="BH9" i="1"/>
  <c r="CS9" i="1"/>
  <c r="DE9" i="1"/>
  <c r="N9" i="1"/>
  <c r="M9" i="1" s="1"/>
  <c r="DC9" i="1"/>
  <c r="CE8" i="1"/>
  <c r="I8" i="5"/>
  <c r="AL8" i="1"/>
  <c r="K8" i="4"/>
  <c r="AM8" i="4"/>
  <c r="E8" i="5"/>
  <c r="F8" i="5" s="1"/>
  <c r="CA8" i="4"/>
  <c r="BP8" i="4"/>
  <c r="BI8" i="4"/>
  <c r="BQ8" i="4"/>
  <c r="BJ8" i="4"/>
  <c r="CB8" i="4"/>
  <c r="D8" i="3"/>
  <c r="M8" i="3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S7" i="3" l="1"/>
  <c r="J7" i="3"/>
  <c r="S7" i="2"/>
  <c r="J7" i="2"/>
  <c r="CE7" i="1"/>
  <c r="CP9" i="1"/>
  <c r="DG27" i="1"/>
  <c r="DG30" i="1"/>
  <c r="CP8" i="1"/>
  <c r="CF17" i="4"/>
  <c r="CF21" i="4"/>
  <c r="AB35" i="3"/>
  <c r="AB36" i="3"/>
  <c r="AB12" i="2"/>
  <c r="DG11" i="1"/>
  <c r="BO18" i="1"/>
  <c r="CQ18" i="1" s="1"/>
  <c r="DB23" i="1"/>
  <c r="DG19" i="1"/>
  <c r="AB37" i="3"/>
  <c r="AB14" i="2"/>
  <c r="BH37" i="4"/>
  <c r="BP37" i="4"/>
  <c r="CJ14" i="2"/>
  <c r="BG14" i="2"/>
  <c r="CI14" i="2" s="1"/>
  <c r="CQ14" i="2"/>
  <c r="BP36" i="4"/>
  <c r="BH36" i="4"/>
  <c r="CQ13" i="2"/>
  <c r="CH13" i="2"/>
  <c r="DJ13" i="2" s="1"/>
  <c r="CI35" i="4"/>
  <c r="BH35" i="4"/>
  <c r="D35" i="3"/>
  <c r="CQ12" i="2"/>
  <c r="CH12" i="2"/>
  <c r="DJ12" i="2" s="1"/>
  <c r="AB11" i="2"/>
  <c r="AB34" i="3"/>
  <c r="CI34" i="4"/>
  <c r="BH34" i="4"/>
  <c r="BP34" i="4"/>
  <c r="BI34" i="4"/>
  <c r="CQ11" i="2"/>
  <c r="CH11" i="2"/>
  <c r="DJ11" i="2" s="1"/>
  <c r="AB10" i="2"/>
  <c r="AB33" i="3"/>
  <c r="BH33" i="4"/>
  <c r="CI33" i="4"/>
  <c r="BO10" i="2"/>
  <c r="CR10" i="2"/>
  <c r="AB9" i="2"/>
  <c r="AB32" i="3"/>
  <c r="BQ32" i="4"/>
  <c r="BP32" i="4"/>
  <c r="BH32" i="4"/>
  <c r="CI32" i="4"/>
  <c r="D32" i="3"/>
  <c r="CQ9" i="2"/>
  <c r="CH9" i="2"/>
  <c r="DJ9" i="2" s="1"/>
  <c r="AB8" i="2"/>
  <c r="AB31" i="3"/>
  <c r="CI31" i="4"/>
  <c r="BH31" i="4"/>
  <c r="D31" i="3"/>
  <c r="D8" i="2"/>
  <c r="BO8" i="2"/>
  <c r="CR8" i="2"/>
  <c r="I30" i="5"/>
  <c r="BN30" i="1"/>
  <c r="CP30" i="1" s="1"/>
  <c r="AM30" i="4"/>
  <c r="BO30" i="4" s="1"/>
  <c r="CA30" i="4"/>
  <c r="BP30" i="4"/>
  <c r="BI30" i="4"/>
  <c r="CQ30" i="1"/>
  <c r="CH30" i="1"/>
  <c r="DJ30" i="1" s="1"/>
  <c r="DG29" i="1"/>
  <c r="AM29" i="4"/>
  <c r="BO29" i="4" s="1"/>
  <c r="I29" i="5"/>
  <c r="BN29" i="1"/>
  <c r="CP29" i="1" s="1"/>
  <c r="CA29" i="4"/>
  <c r="BP29" i="4"/>
  <c r="BI29" i="4"/>
  <c r="BF29" i="1"/>
  <c r="BG29" i="1"/>
  <c r="CI29" i="1" s="1"/>
  <c r="CJ29" i="1"/>
  <c r="BO29" i="1"/>
  <c r="DG28" i="1"/>
  <c r="I28" i="5"/>
  <c r="AM28" i="4"/>
  <c r="BO28" i="4" s="1"/>
  <c r="BN28" i="1"/>
  <c r="CP28" i="1" s="1"/>
  <c r="CA28" i="4"/>
  <c r="BP28" i="4"/>
  <c r="BI28" i="4"/>
  <c r="BO28" i="1"/>
  <c r="CQ28" i="1" s="1"/>
  <c r="DB28" i="1"/>
  <c r="BG28" i="1"/>
  <c r="CI28" i="1" s="1"/>
  <c r="CJ28" i="1"/>
  <c r="AM27" i="4"/>
  <c r="BO27" i="4" s="1"/>
  <c r="I27" i="5"/>
  <c r="BN27" i="1"/>
  <c r="CP27" i="1" s="1"/>
  <c r="CF27" i="4"/>
  <c r="CI27" i="4"/>
  <c r="BH27" i="4"/>
  <c r="BF27" i="1"/>
  <c r="BG27" i="1"/>
  <c r="CI27" i="1" s="1"/>
  <c r="CJ27" i="1"/>
  <c r="DB27" i="1"/>
  <c r="BO27" i="1"/>
  <c r="AM26" i="4"/>
  <c r="BO26" i="4" s="1"/>
  <c r="BN26" i="1"/>
  <c r="I26" i="5"/>
  <c r="CP26" i="1"/>
  <c r="CI26" i="4"/>
  <c r="BH26" i="4"/>
  <c r="BF26" i="1"/>
  <c r="BO26" i="1"/>
  <c r="BG26" i="1"/>
  <c r="CI26" i="1" s="1"/>
  <c r="CJ26" i="1"/>
  <c r="I25" i="5"/>
  <c r="AM25" i="4"/>
  <c r="BO25" i="4" s="1"/>
  <c r="BN25" i="1"/>
  <c r="CP25" i="1" s="1"/>
  <c r="BH25" i="4"/>
  <c r="CA25" i="4"/>
  <c r="BP25" i="4"/>
  <c r="DB25" i="1"/>
  <c r="CJ25" i="1"/>
  <c r="BG25" i="1"/>
  <c r="CI25" i="1" s="1"/>
  <c r="CQ25" i="1"/>
  <c r="BC24" i="1"/>
  <c r="DG24" i="1" s="1"/>
  <c r="AB24" i="4"/>
  <c r="CF24" i="4" s="1"/>
  <c r="BO24" i="4"/>
  <c r="CA24" i="4"/>
  <c r="BP24" i="4"/>
  <c r="BI24" i="4"/>
  <c r="CH24" i="1"/>
  <c r="DJ24" i="1" s="1"/>
  <c r="CQ24" i="1"/>
  <c r="CJ24" i="1"/>
  <c r="DB24" i="1"/>
  <c r="CI24" i="1"/>
  <c r="I23" i="5"/>
  <c r="BN23" i="1"/>
  <c r="CP23" i="1" s="1"/>
  <c r="AM23" i="4"/>
  <c r="BO23" i="4" s="1"/>
  <c r="DG23" i="1"/>
  <c r="BQ23" i="4"/>
  <c r="BF23" i="1"/>
  <c r="BO23" i="1"/>
  <c r="CJ23" i="1"/>
  <c r="CI23" i="1"/>
  <c r="I22" i="5"/>
  <c r="BN22" i="1"/>
  <c r="CP22" i="1" s="1"/>
  <c r="AM22" i="4"/>
  <c r="BO22" i="4" s="1"/>
  <c r="DG22" i="1"/>
  <c r="BQ22" i="4"/>
  <c r="CJ22" i="1"/>
  <c r="BG22" i="1"/>
  <c r="CI22" i="1" s="1"/>
  <c r="BO22" i="1"/>
  <c r="I21" i="5"/>
  <c r="AM21" i="4"/>
  <c r="BO21" i="4" s="1"/>
  <c r="BN21" i="1"/>
  <c r="CP21" i="1" s="1"/>
  <c r="CI21" i="4"/>
  <c r="BH21" i="4"/>
  <c r="CJ21" i="1"/>
  <c r="BG21" i="1"/>
  <c r="CI21" i="1" s="1"/>
  <c r="BO21" i="1"/>
  <c r="F20" i="5"/>
  <c r="AL20" i="1"/>
  <c r="CP20" i="1" s="1"/>
  <c r="K20" i="4"/>
  <c r="BO20" i="4" s="1"/>
  <c r="BQ20" i="4"/>
  <c r="CR20" i="1"/>
  <c r="CJ20" i="1"/>
  <c r="BG20" i="1"/>
  <c r="CI20" i="1" s="1"/>
  <c r="BO20" i="1"/>
  <c r="AM19" i="4"/>
  <c r="BO19" i="4" s="1"/>
  <c r="BN19" i="1"/>
  <c r="CP19" i="1" s="1"/>
  <c r="I19" i="5"/>
  <c r="BQ19" i="4"/>
  <c r="CR19" i="1"/>
  <c r="CJ19" i="1"/>
  <c r="BG19" i="1"/>
  <c r="CI19" i="1" s="1"/>
  <c r="BO19" i="1"/>
  <c r="I18" i="5"/>
  <c r="AM18" i="4"/>
  <c r="BO18" i="4" s="1"/>
  <c r="BN18" i="1"/>
  <c r="CP18" i="1"/>
  <c r="DG18" i="1"/>
  <c r="BQ18" i="4"/>
  <c r="CR18" i="1"/>
  <c r="BG18" i="1"/>
  <c r="CI18" i="1" s="1"/>
  <c r="CJ18" i="1"/>
  <c r="BO17" i="4"/>
  <c r="CP17" i="1"/>
  <c r="BQ17" i="4"/>
  <c r="CR17" i="1"/>
  <c r="BG17" i="1"/>
  <c r="CI17" i="1" s="1"/>
  <c r="CJ17" i="1"/>
  <c r="BO17" i="1"/>
  <c r="I16" i="5"/>
  <c r="BN16" i="1"/>
  <c r="CP16" i="1" s="1"/>
  <c r="AM16" i="4"/>
  <c r="BO16" i="4" s="1"/>
  <c r="BC16" i="1"/>
  <c r="DG16" i="1" s="1"/>
  <c r="AB16" i="4"/>
  <c r="CF16" i="4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P15" i="4"/>
  <c r="BQ15" i="4"/>
  <c r="BH15" i="4"/>
  <c r="BO15" i="1"/>
  <c r="BG15" i="1"/>
  <c r="CI15" i="1" s="1"/>
  <c r="CJ15" i="1"/>
  <c r="CR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CQ12" i="1"/>
  <c r="I11" i="5"/>
  <c r="BN11" i="1"/>
  <c r="CP11" i="1" s="1"/>
  <c r="AM11" i="4"/>
  <c r="BO11" i="4" s="1"/>
  <c r="BQ11" i="4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CF9" i="4"/>
  <c r="DG9" i="1"/>
  <c r="BI9" i="4"/>
  <c r="BG9" i="1"/>
  <c r="CI9" i="1" s="1"/>
  <c r="CJ9" i="1"/>
  <c r="CQ9" i="1"/>
  <c r="BO8" i="4"/>
  <c r="AB8" i="4"/>
  <c r="BC8" i="1"/>
  <c r="CI8" i="4"/>
  <c r="BH8" i="4"/>
  <c r="BO8" i="1"/>
  <c r="BG8" i="1"/>
  <c r="CI8" i="1" s="1"/>
  <c r="CJ8" i="1"/>
  <c r="AB7" i="3" l="1"/>
  <c r="AB7" i="2"/>
  <c r="AM7" i="4"/>
  <c r="CF8" i="4"/>
  <c r="CF7" i="4" s="1"/>
  <c r="AB7" i="4"/>
  <c r="AL7" i="1"/>
  <c r="BO7" i="4"/>
  <c r="CP7" i="1"/>
  <c r="DG8" i="1"/>
  <c r="DG7" i="1" s="1"/>
  <c r="BC7" i="1"/>
  <c r="K7" i="4"/>
  <c r="BN7" i="1"/>
  <c r="CH14" i="2"/>
  <c r="DJ14" i="2" s="1"/>
  <c r="CH9" i="1"/>
  <c r="DJ9" i="1" s="1"/>
  <c r="CH18" i="1"/>
  <c r="DJ18" i="1" s="1"/>
  <c r="CI37" i="4"/>
  <c r="CI36" i="4"/>
  <c r="CQ10" i="2"/>
  <c r="CH10" i="2"/>
  <c r="DJ10" i="2" s="1"/>
  <c r="CQ8" i="2"/>
  <c r="CH8" i="2"/>
  <c r="DJ8" i="2" s="1"/>
  <c r="CI30" i="4"/>
  <c r="BH30" i="4"/>
  <c r="CI29" i="4"/>
  <c r="BH29" i="4"/>
  <c r="CQ29" i="1"/>
  <c r="CH29" i="1"/>
  <c r="DJ29" i="1" s="1"/>
  <c r="CI28" i="4"/>
  <c r="BH28" i="4"/>
  <c r="CH28" i="1"/>
  <c r="DJ28" i="1" s="1"/>
  <c r="CQ27" i="1"/>
  <c r="CH27" i="1"/>
  <c r="DJ27" i="1" s="1"/>
  <c r="CQ26" i="1"/>
  <c r="CH26" i="1"/>
  <c r="DJ26" i="1" s="1"/>
  <c r="CI25" i="4"/>
  <c r="CH25" i="1"/>
  <c r="DJ25" i="1" s="1"/>
  <c r="CI24" i="4"/>
  <c r="BH24" i="4"/>
  <c r="BP23" i="4"/>
  <c r="CI23" i="4"/>
  <c r="CH23" i="1"/>
  <c r="DJ23" i="1" s="1"/>
  <c r="CQ23" i="1"/>
  <c r="BP22" i="4"/>
  <c r="CI22" i="4"/>
  <c r="CH22" i="1"/>
  <c r="DJ22" i="1" s="1"/>
  <c r="CQ22" i="1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BP17" i="4"/>
  <c r="CI17" i="4"/>
  <c r="CH17" i="1"/>
  <c r="DJ17" i="1" s="1"/>
  <c r="CQ17" i="1"/>
  <c r="BP16" i="4"/>
  <c r="CI16" i="4"/>
  <c r="CH16" i="1"/>
  <c r="DJ16" i="1" s="1"/>
  <c r="CQ16" i="1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I9" i="4"/>
  <c r="BH9" i="4"/>
  <c r="CH8" i="1"/>
  <c r="DJ8" i="1" s="1"/>
  <c r="CQ8" i="1"/>
</calcChain>
</file>

<file path=xl/sharedStrings.xml><?xml version="1.0" encoding="utf-8"?>
<sst xmlns="http://schemas.openxmlformats.org/spreadsheetml/2006/main" count="2302" uniqueCount="359">
  <si>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</si>
  <si>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</si>
  <si>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</si>
  <si>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</si>
  <si>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</si>
  <si>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</si>
  <si>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</si>
  <si>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</si>
  <si>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</si>
  <si>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</si>
  <si>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</si>
  <si>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</si>
  <si>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</si>
  <si>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</si>
  <si>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</si>
  <si>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</si>
  <si>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</si>
  <si>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</si>
  <si>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</si>
  <si>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</si>
  <si>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</si>
  <si>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</si>
  <si>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</si>
  <si>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</si>
  <si>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</si>
  <si>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</si>
  <si>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</si>
  <si>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</si>
  <si>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</si>
  <si>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</si>
  <si>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</si>
  <si>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</si>
  <si>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</si>
  <si>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</si>
  <si>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</si>
  <si>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</si>
  <si>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</si>
  <si>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</si>
  <si>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</si>
  <si>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</si>
  <si>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</si>
  <si>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</si>
  <si>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</si>
  <si>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</si>
  <si>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</si>
  <si>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</si>
  <si>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</si>
  <si>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</si>
  <si>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</si>
  <si>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</si>
  <si>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</si>
  <si>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</si>
  <si>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</si>
  <si>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</si>
  <si>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</si>
  <si>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</si>
  <si>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</si>
  <si>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</si>
  <si>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</si>
  <si>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</si>
  <si>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</si>
  <si>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</si>
  <si>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</si>
  <si>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</si>
  <si>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</si>
  <si>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</si>
  <si>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</si>
  <si>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</si>
  <si>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</si>
  <si>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</si>
  <si>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</si>
  <si>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</si>
  <si>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</si>
  <si>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</si>
  <si>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</si>
  <si>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</si>
  <si>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</si>
  <si>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</si>
  <si>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</si>
  <si>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</si>
  <si>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</si>
  <si>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</si>
  <si>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</si>
  <si>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</si>
  <si>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</si>
  <si>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</si>
  <si>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</si>
  <si>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</si>
  <si>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</si>
  <si>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</si>
  <si>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</si>
  <si>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</si>
  <si>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</si>
  <si>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</si>
  <si>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</si>
  <si>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</si>
  <si>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</si>
  <si>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</si>
  <si>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</si>
  <si>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</si>
  <si>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</si>
  <si>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</si>
  <si>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</si>
  <si>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</si>
  <si>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</si>
  <si>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</si>
  <si>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</si>
  <si>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</si>
  <si>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</si>
  <si>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</si>
  <si>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</si>
  <si>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</si>
  <si>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</si>
  <si>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</si>
  <si>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</si>
  <si>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</si>
  <si>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</si>
  <si>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</si>
  <si>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</si>
  <si>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</si>
  <si>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</si>
  <si>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</si>
  <si>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</si>
  <si>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</si>
  <si>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</si>
  <si>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</si>
  <si>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</si>
  <si>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</si>
  <si>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</si>
  <si>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</si>
  <si>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</si>
  <si>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</si>
  <si>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</si>
  <si>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</si>
  <si>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</si>
  <si>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</si>
  <si>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</si>
  <si>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</si>
  <si>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</si>
  <si>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</si>
  <si>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</si>
  <si>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</si>
  <si>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</si>
  <si>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</si>
  <si>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</si>
  <si>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</si>
  <si>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</si>
  <si>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</si>
  <si>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</si>
  <si>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</si>
  <si>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</si>
  <si>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</si>
  <si>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</si>
  <si>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</si>
  <si>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</si>
  <si>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</si>
  <si>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</si>
  <si>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</si>
  <si>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</si>
  <si>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</si>
  <si>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</si>
  <si>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</si>
  <si>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</si>
  <si>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</si>
  <si>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</si>
  <si>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</si>
  <si>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</si>
  <si>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</si>
  <si>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</si>
  <si>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</si>
  <si>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</si>
  <si>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</si>
  <si>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</si>
  <si>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</si>
  <si>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</si>
  <si>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</si>
  <si>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</si>
  <si>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</si>
  <si>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</si>
  <si>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</si>
  <si>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</si>
  <si>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</si>
  <si>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</si>
  <si>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</si>
  <si>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</si>
  <si>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</si>
  <si>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</si>
  <si>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</si>
  <si>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</si>
  <si>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</si>
  <si>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</si>
  <si>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</si>
  <si>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</si>
  <si>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</si>
  <si>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</si>
  <si>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</si>
  <si>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</si>
  <si>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</si>
  <si>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</si>
  <si>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</si>
  <si>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栃木県</t>
    <phoneticPr fontId="3"/>
  </si>
  <si>
    <t>09201</t>
    <phoneticPr fontId="3"/>
  </si>
  <si>
    <t>宇都宮市</t>
    <phoneticPr fontId="3"/>
  </si>
  <si>
    <t/>
  </si>
  <si>
    <t>栃木県</t>
    <phoneticPr fontId="3"/>
  </si>
  <si>
    <t>09201</t>
    <phoneticPr fontId="3"/>
  </si>
  <si>
    <t>栃木県</t>
    <phoneticPr fontId="3"/>
  </si>
  <si>
    <t>宇都宮市</t>
    <phoneticPr fontId="3"/>
  </si>
  <si>
    <t>栃木県</t>
    <phoneticPr fontId="3"/>
  </si>
  <si>
    <t>09201</t>
    <phoneticPr fontId="3"/>
  </si>
  <si>
    <t>宇都宮市</t>
    <phoneticPr fontId="3"/>
  </si>
  <si>
    <t>栃木県</t>
    <phoneticPr fontId="3"/>
  </si>
  <si>
    <t>宇都宮市</t>
    <phoneticPr fontId="3"/>
  </si>
  <si>
    <t>09202</t>
    <phoneticPr fontId="3"/>
  </si>
  <si>
    <t>足利市</t>
    <phoneticPr fontId="3"/>
  </si>
  <si>
    <t>09202</t>
    <phoneticPr fontId="3"/>
  </si>
  <si>
    <t>足利市</t>
    <phoneticPr fontId="3"/>
  </si>
  <si>
    <t>09203</t>
    <phoneticPr fontId="3"/>
  </si>
  <si>
    <t>栃木市</t>
    <phoneticPr fontId="3"/>
  </si>
  <si>
    <t>栃木市</t>
    <phoneticPr fontId="3"/>
  </si>
  <si>
    <t>09203</t>
    <phoneticPr fontId="3"/>
  </si>
  <si>
    <t>栃木県</t>
    <phoneticPr fontId="3"/>
  </si>
  <si>
    <t>09204</t>
    <phoneticPr fontId="3"/>
  </si>
  <si>
    <t>佐野市</t>
    <phoneticPr fontId="3"/>
  </si>
  <si>
    <t>09204</t>
    <phoneticPr fontId="3"/>
  </si>
  <si>
    <t>佐野市</t>
    <phoneticPr fontId="3"/>
  </si>
  <si>
    <t>09205</t>
    <phoneticPr fontId="3"/>
  </si>
  <si>
    <t>鹿沼市</t>
    <phoneticPr fontId="3"/>
  </si>
  <si>
    <t>09205</t>
    <phoneticPr fontId="3"/>
  </si>
  <si>
    <t>鹿沼市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</si>
  <si>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</si>
  <si>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</si>
  <si>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</si>
  <si>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</si>
  <si>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栃木県</t>
    <phoneticPr fontId="3"/>
  </si>
  <si>
    <t>09208</t>
  </si>
  <si>
    <t>09208</t>
    <phoneticPr fontId="3"/>
  </si>
  <si>
    <t>小山市</t>
  </si>
  <si>
    <t>小山市</t>
    <phoneticPr fontId="3"/>
  </si>
  <si>
    <t>09208</t>
    <phoneticPr fontId="3"/>
  </si>
  <si>
    <t>小山市</t>
    <phoneticPr fontId="3"/>
  </si>
  <si>
    <t>09852</t>
  </si>
  <si>
    <t>小山広域保健衛生組合</t>
  </si>
  <si>
    <t>09209</t>
    <phoneticPr fontId="3"/>
  </si>
  <si>
    <t>真岡市</t>
    <phoneticPr fontId="3"/>
  </si>
  <si>
    <t>真岡市</t>
    <phoneticPr fontId="3"/>
  </si>
  <si>
    <t>09209</t>
    <phoneticPr fontId="3"/>
  </si>
  <si>
    <t>09210</t>
  </si>
  <si>
    <t>09210</t>
    <phoneticPr fontId="3"/>
  </si>
  <si>
    <t>大田原市</t>
  </si>
  <si>
    <t>大田原市</t>
    <phoneticPr fontId="3"/>
  </si>
  <si>
    <t>09210</t>
    <phoneticPr fontId="3"/>
  </si>
  <si>
    <t>09210</t>
    <phoneticPr fontId="3"/>
  </si>
  <si>
    <t>大田原市</t>
    <phoneticPr fontId="3"/>
  </si>
  <si>
    <t>09806</t>
  </si>
  <si>
    <t>那須地区広域行政事務組合</t>
  </si>
  <si>
    <t>大田原市</t>
    <phoneticPr fontId="3"/>
  </si>
  <si>
    <t>09211</t>
    <phoneticPr fontId="3"/>
  </si>
  <si>
    <t>矢板市</t>
    <phoneticPr fontId="3"/>
  </si>
  <si>
    <t>09211</t>
    <phoneticPr fontId="3"/>
  </si>
  <si>
    <t>矢板市</t>
    <phoneticPr fontId="3"/>
  </si>
  <si>
    <t>09214</t>
    <phoneticPr fontId="3"/>
  </si>
  <si>
    <t>さくら市</t>
    <phoneticPr fontId="3"/>
  </si>
  <si>
    <t>09214</t>
    <phoneticPr fontId="3"/>
  </si>
  <si>
    <t>さくら市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</si>
  <si>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</si>
  <si>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</si>
  <si>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</si>
  <si>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</si>
  <si>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09216</t>
  </si>
  <si>
    <t>09216</t>
    <phoneticPr fontId="3"/>
  </si>
  <si>
    <t>下野市</t>
  </si>
  <si>
    <t>下野市</t>
    <phoneticPr fontId="3"/>
  </si>
  <si>
    <t>09216</t>
    <phoneticPr fontId="3"/>
  </si>
  <si>
    <t>下野市</t>
    <phoneticPr fontId="3"/>
  </si>
  <si>
    <t>栃木県</t>
    <phoneticPr fontId="3"/>
  </si>
  <si>
    <t>09216</t>
    <phoneticPr fontId="3"/>
  </si>
  <si>
    <t>下野市</t>
    <phoneticPr fontId="3"/>
  </si>
  <si>
    <t>09301</t>
    <phoneticPr fontId="3"/>
  </si>
  <si>
    <t>上三川町</t>
    <phoneticPr fontId="3"/>
  </si>
  <si>
    <t>上三川町</t>
    <phoneticPr fontId="3"/>
  </si>
  <si>
    <t>09301</t>
    <phoneticPr fontId="3"/>
  </si>
  <si>
    <t>09342</t>
    <phoneticPr fontId="3"/>
  </si>
  <si>
    <t>益子町</t>
    <phoneticPr fontId="3"/>
  </si>
  <si>
    <t>09342</t>
    <phoneticPr fontId="3"/>
  </si>
  <si>
    <t>益子町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</si>
  <si>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</si>
  <si>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</si>
  <si>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</si>
  <si>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</si>
  <si>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</si>
  <si>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</si>
  <si>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</si>
  <si>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</si>
  <si>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</si>
  <si>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</si>
  <si>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芳賀町</t>
    <phoneticPr fontId="3"/>
  </si>
  <si>
    <t>09345</t>
    <phoneticPr fontId="3"/>
  </si>
  <si>
    <t>09361</t>
    <phoneticPr fontId="3"/>
  </si>
  <si>
    <t>壬生町</t>
    <phoneticPr fontId="3"/>
  </si>
  <si>
    <t>壬生町</t>
    <phoneticPr fontId="3"/>
  </si>
  <si>
    <t>09361</t>
    <phoneticPr fontId="3"/>
  </si>
  <si>
    <t>09384</t>
    <phoneticPr fontId="3"/>
  </si>
  <si>
    <t>塩谷町</t>
    <phoneticPr fontId="3"/>
  </si>
  <si>
    <t>09384</t>
    <phoneticPr fontId="3"/>
  </si>
  <si>
    <t>09386</t>
    <phoneticPr fontId="3"/>
  </si>
  <si>
    <t>高根沢町</t>
    <phoneticPr fontId="3"/>
  </si>
  <si>
    <t>09386</t>
    <phoneticPr fontId="3"/>
  </si>
  <si>
    <t>高根沢町</t>
    <phoneticPr fontId="3"/>
  </si>
  <si>
    <t>09407</t>
  </si>
  <si>
    <t>09407</t>
    <phoneticPr fontId="3"/>
  </si>
  <si>
    <t>那須町</t>
  </si>
  <si>
    <t>那須町</t>
    <phoneticPr fontId="3"/>
  </si>
  <si>
    <t>09407</t>
    <phoneticPr fontId="3"/>
  </si>
  <si>
    <t>那須町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</si>
  <si>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</si>
  <si>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</si>
  <si>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</si>
  <si>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</si>
  <si>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09806</t>
    <phoneticPr fontId="3"/>
  </si>
  <si>
    <t>那須地区広域行政事務組合</t>
    <phoneticPr fontId="3"/>
  </si>
  <si>
    <t>那須地区広域行政事務組合</t>
    <phoneticPr fontId="3"/>
  </si>
  <si>
    <t>09806</t>
    <phoneticPr fontId="3"/>
  </si>
  <si>
    <t>09806</t>
    <phoneticPr fontId="3"/>
  </si>
  <si>
    <t>那須地区広域行政事務組合</t>
    <phoneticPr fontId="3"/>
  </si>
  <si>
    <t>09806</t>
    <phoneticPr fontId="3"/>
  </si>
  <si>
    <t>09808</t>
    <phoneticPr fontId="3"/>
  </si>
  <si>
    <t>佐野地区衛生施設組合</t>
    <phoneticPr fontId="3"/>
  </si>
  <si>
    <t>佐野地区衛生施設組合</t>
    <phoneticPr fontId="3"/>
  </si>
  <si>
    <t>栃木県</t>
    <phoneticPr fontId="3"/>
  </si>
  <si>
    <t>09808</t>
    <phoneticPr fontId="3"/>
  </si>
  <si>
    <t>佐野地区衛生施設組合</t>
    <phoneticPr fontId="3"/>
  </si>
  <si>
    <t>09821</t>
    <phoneticPr fontId="3"/>
  </si>
  <si>
    <t>芳賀郡中部環境衛生事務組合</t>
    <phoneticPr fontId="3"/>
  </si>
  <si>
    <t>09821</t>
    <phoneticPr fontId="3"/>
  </si>
  <si>
    <t>芳賀郡中部環境衛生事務組合</t>
    <phoneticPr fontId="3"/>
  </si>
  <si>
    <t>09821</t>
    <phoneticPr fontId="3"/>
  </si>
  <si>
    <t>芳賀郡中部環境衛生事務組合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</si>
  <si>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</si>
  <si>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</si>
  <si>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</si>
  <si>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</si>
  <si>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09841</t>
    <phoneticPr fontId="3"/>
  </si>
  <si>
    <t>南那須地区広域行政事務組合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</si>
  <si>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</si>
  <si>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</si>
  <si>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</si>
  <si>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</si>
  <si>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塩谷広域行政組合</t>
    <phoneticPr fontId="3"/>
  </si>
  <si>
    <t>09850</t>
    <phoneticPr fontId="3"/>
  </si>
  <si>
    <t>塩谷広域行政組合</t>
    <phoneticPr fontId="3"/>
  </si>
  <si>
    <t>09852</t>
    <phoneticPr fontId="3"/>
  </si>
  <si>
    <t>小山広域保健衛生組合</t>
    <phoneticPr fontId="3"/>
  </si>
  <si>
    <t>09852</t>
    <phoneticPr fontId="3"/>
  </si>
  <si>
    <t>小山広域保健衛生組合</t>
    <phoneticPr fontId="3"/>
  </si>
  <si>
    <t>09852</t>
    <phoneticPr fontId="3"/>
  </si>
  <si>
    <t>小山広域保健衛生組合</t>
    <phoneticPr fontId="3"/>
  </si>
  <si>
    <t>09000</t>
    <phoneticPr fontId="3"/>
  </si>
  <si>
    <t>09000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</si>
</sst>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208</v>
      </c>
      <c r="B7" s="92" t="s">
        <v>357</v>
      </c>
      <c r="C7" s="78" t="s">
        <v>192</v>
      </c>
      <c r="D7" s="79">
        <f>SUM($D$8:$D$30)</f>
        <v>2260932</v>
      </c>
      <c r="E7" s="79">
        <f>SUM($E$8:$E$30)</f>
        <v>1876750</v>
      </c>
      <c r="F7" s="79">
        <f>SUM($F$8:$F$30)</f>
        <v>1096346</v>
      </c>
      <c r="G7" s="79">
        <f>SUM($G$8:$G$30)</f>
        <v>0</v>
      </c>
      <c r="H7" s="79">
        <f>SUM($H$8:$H$30)</f>
        <v>780300</v>
      </c>
      <c r="I7" s="79">
        <f>SUM($I$8:$I$30)</f>
        <v>0</v>
      </c>
      <c r="J7" s="93" t="s">
        <v>193</v>
      </c>
      <c r="K7" s="79">
        <f>SUM($K$8:$K$30)</f>
        <v>104</v>
      </c>
      <c r="L7" s="79">
        <f>SUM($L$8:$L$30)</f>
        <v>384182</v>
      </c>
      <c r="M7" s="79">
        <f>SUM($M$8:$M$30)</f>
        <v>530</v>
      </c>
      <c r="N7" s="79">
        <f>SUM($N$8:$N$30)</f>
        <v>464</v>
      </c>
      <c r="O7" s="79">
        <f>SUM($O$8:$O$30)</f>
        <v>264</v>
      </c>
      <c r="P7" s="79">
        <f>SUM($P$8:$P$30)</f>
        <v>0</v>
      </c>
      <c r="Q7" s="79">
        <f>SUM($Q$8:$Q$30)</f>
        <v>200</v>
      </c>
      <c r="R7" s="79">
        <f>SUM($R$8:$R$30)</f>
        <v>0</v>
      </c>
      <c r="S7" s="93" t="s">
        <v>193</v>
      </c>
      <c r="T7" s="79">
        <f>SUM($T$8:$T$30)</f>
        <v>0</v>
      </c>
      <c r="U7" s="79">
        <f>SUM($U$8:$U$30)</f>
        <v>66</v>
      </c>
      <c r="V7" s="79">
        <f>SUM($V$8:$V$30)</f>
        <v>2261462</v>
      </c>
      <c r="W7" s="79">
        <f>SUM($W$8:$W$30)</f>
        <v>1877214</v>
      </c>
      <c r="X7" s="79">
        <f>SUM($X$8:$X$30)</f>
        <v>1096610</v>
      </c>
      <c r="Y7" s="79">
        <f>SUM($Y$8:$Y$30)</f>
        <v>0</v>
      </c>
      <c r="Z7" s="79">
        <f>SUM($Z$8:$Z$30)</f>
        <v>780500</v>
      </c>
      <c r="AA7" s="79">
        <f>SUM($AA$8:$AA$30)</f>
        <v>0</v>
      </c>
      <c r="AB7" s="93" t="s">
        <v>193</v>
      </c>
      <c r="AC7" s="79">
        <f>SUM($AC$8:$AC$30)</f>
        <v>104</v>
      </c>
      <c r="AD7" s="79">
        <f>SUM($AD$8:$AD$30)</f>
        <v>384248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1911943</v>
      </c>
      <c r="AN7" s="79">
        <f>SUM($AN$8:$AN$30)</f>
        <v>7375</v>
      </c>
      <c r="AO7" s="79">
        <f>SUM($AO$8:$AO$30)</f>
        <v>7375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23216</v>
      </c>
      <c r="AT7" s="79">
        <f>SUM($AT$8:$AT$30)</f>
        <v>4157</v>
      </c>
      <c r="AU7" s="79">
        <f>SUM($AU$8:$AU$30)</f>
        <v>19059</v>
      </c>
      <c r="AV7" s="79">
        <f>SUM($AV$8:$AV$30)</f>
        <v>0</v>
      </c>
      <c r="AW7" s="79">
        <f>SUM($AW$8:$AW$30)</f>
        <v>0</v>
      </c>
      <c r="AX7" s="79">
        <f>SUM($AX$8:$AX$30)</f>
        <v>1879988</v>
      </c>
      <c r="AY7" s="79">
        <f>SUM($AY$8:$AY$30)</f>
        <v>423682</v>
      </c>
      <c r="AZ7" s="79">
        <f>SUM($AZ$8:$AZ$30)</f>
        <v>1282718</v>
      </c>
      <c r="BA7" s="79">
        <f>SUM($BA$8:$BA$30)</f>
        <v>27545</v>
      </c>
      <c r="BB7" s="79">
        <f>SUM($BB$8:$BB$30)</f>
        <v>146043</v>
      </c>
      <c r="BC7" s="79">
        <f>SUM($BC$8:$BC$30)</f>
        <v>50385</v>
      </c>
      <c r="BD7" s="79">
        <f>SUM($BD$8:$BD$30)</f>
        <v>1364</v>
      </c>
      <c r="BE7" s="79">
        <f>SUM($BE$8:$BE$30)</f>
        <v>298604</v>
      </c>
      <c r="BF7" s="79">
        <f>SUM($BF$8:$BF$30)</f>
        <v>2210547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530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530</v>
      </c>
      <c r="BV7" s="79">
        <f>SUM($BV$8:$BV$30)</f>
        <v>530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530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1912473</v>
      </c>
      <c r="CR7" s="79">
        <f>SUM($CR$8:$CR$30)</f>
        <v>7375</v>
      </c>
      <c r="CS7" s="79">
        <f>SUM($CS$8:$CS$30)</f>
        <v>7375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23746</v>
      </c>
      <c r="CX7" s="79">
        <f>SUM($CX$8:$CX$30)</f>
        <v>4687</v>
      </c>
      <c r="CY7" s="79">
        <f>SUM($CY$8:$CY$30)</f>
        <v>19059</v>
      </c>
      <c r="CZ7" s="79">
        <f>SUM($CZ$8:$CZ$30)</f>
        <v>0</v>
      </c>
      <c r="DA7" s="79">
        <f>SUM($DA$8:$DA$30)</f>
        <v>0</v>
      </c>
      <c r="DB7" s="79">
        <f>SUM($DB$8:$DB$30)</f>
        <v>1879988</v>
      </c>
      <c r="DC7" s="79">
        <f>SUM($DC$8:$DC$30)</f>
        <v>423682</v>
      </c>
      <c r="DD7" s="79">
        <f>SUM($DD$8:$DD$30)</f>
        <v>1282718</v>
      </c>
      <c r="DE7" s="79">
        <f>SUM($DE$8:$DE$30)</f>
        <v>27545</v>
      </c>
      <c r="DF7" s="79">
        <f>SUM($DF$8:$DF$30)</f>
        <v>146043</v>
      </c>
      <c r="DG7" s="79">
        <f>SUM($DG$8:$DG$30)</f>
        <v>50385</v>
      </c>
      <c r="DH7" s="79">
        <f>SUM($DH$8:$DH$30)</f>
        <v>1364</v>
      </c>
      <c r="DI7" s="79">
        <f>SUM($DI$8:$DI$30)</f>
        <v>298604</v>
      </c>
      <c r="DJ7" s="79">
        <f>SUM($DJ$8:$DJ$30)</f>
        <v>2211077</v>
      </c>
    </row>
    <row r="8" spans="1:114" s="8" customFormat="1" ht="12" customHeight="1">
      <c r="A8" s="80" t="s">
        <v>206</v>
      </c>
      <c r="B8" s="83" t="s">
        <v>201</v>
      </c>
      <c r="C8" s="80" t="s">
        <v>207</v>
      </c>
      <c r="D8" s="84">
        <f>SUM(E8,+L8)</f>
        <v>173638</v>
      </c>
      <c r="E8" s="84">
        <f>SUM(F8:I8)+K8</f>
        <v>42158</v>
      </c>
      <c r="F8" s="84">
        <v>42158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131480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173638</v>
      </c>
      <c r="W8" s="84">
        <v>42158</v>
      </c>
      <c r="X8" s="84">
        <v>42158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131480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173638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173638</v>
      </c>
      <c r="AY8" s="84">
        <v>5737</v>
      </c>
      <c r="AZ8" s="84">
        <v>140751</v>
      </c>
      <c r="BA8" s="84">
        <v>0</v>
      </c>
      <c r="BB8" s="84">
        <v>27150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173638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173638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0</v>
      </c>
      <c r="CX8" s="84">
        <f t="shared" ref="CX8:CX30" si="15">SUM(AT8,+BV8)</f>
        <v>0</v>
      </c>
      <c r="CY8" s="84">
        <f t="shared" ref="CY8:CY30" si="16">SUM(AU8,+BW8)</f>
        <v>0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173638</v>
      </c>
      <c r="DC8" s="84">
        <f t="shared" ref="DC8:DC30" si="20">SUM(AY8,+CA8)</f>
        <v>5737</v>
      </c>
      <c r="DD8" s="84">
        <f t="shared" ref="DD8:DD30" si="21">SUM(AZ8,+CB8)</f>
        <v>140751</v>
      </c>
      <c r="DE8" s="84">
        <f t="shared" ref="DE8:DE30" si="22">SUM(BA8,+CC8)</f>
        <v>0</v>
      </c>
      <c r="DF8" s="84">
        <f t="shared" ref="DF8:DF30" si="23">SUM(BB8,+CD8)</f>
        <v>27150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173638</v>
      </c>
    </row>
    <row r="9" spans="1:114" s="8" customFormat="1" ht="12" customHeight="1">
      <c r="A9" s="80" t="s">
        <v>204</v>
      </c>
      <c r="B9" s="83" t="s">
        <v>213</v>
      </c>
      <c r="C9" s="80" t="s">
        <v>214</v>
      </c>
      <c r="D9" s="84">
        <f>SUM(E9,+L9)</f>
        <v>72742</v>
      </c>
      <c r="E9" s="84">
        <f>SUM(F9:I9)+K9</f>
        <v>72670</v>
      </c>
      <c r="F9" s="84">
        <v>36370</v>
      </c>
      <c r="G9" s="84">
        <v>0</v>
      </c>
      <c r="H9" s="84">
        <v>36300</v>
      </c>
      <c r="I9" s="84">
        <v>0</v>
      </c>
      <c r="J9" s="94" t="s">
        <v>193</v>
      </c>
      <c r="K9" s="84">
        <v>0</v>
      </c>
      <c r="L9" s="84">
        <v>72</v>
      </c>
      <c r="M9" s="84">
        <f>SUM(N9,+U9)</f>
        <v>530</v>
      </c>
      <c r="N9" s="84">
        <f>SUM(O9:R9)+T9</f>
        <v>464</v>
      </c>
      <c r="O9" s="84">
        <v>264</v>
      </c>
      <c r="P9" s="84">
        <v>0</v>
      </c>
      <c r="Q9" s="84">
        <v>200</v>
      </c>
      <c r="R9" s="84">
        <v>0</v>
      </c>
      <c r="S9" s="94" t="s">
        <v>193</v>
      </c>
      <c r="T9" s="84">
        <v>0</v>
      </c>
      <c r="U9" s="84">
        <v>66</v>
      </c>
      <c r="V9" s="84">
        <v>73272</v>
      </c>
      <c r="W9" s="84">
        <v>73134</v>
      </c>
      <c r="X9" s="84">
        <v>36634</v>
      </c>
      <c r="Y9" s="84">
        <v>0</v>
      </c>
      <c r="Z9" s="84">
        <v>36500</v>
      </c>
      <c r="AA9" s="84">
        <v>0</v>
      </c>
      <c r="AB9" s="94" t="s">
        <v>193</v>
      </c>
      <c r="AC9" s="84">
        <v>0</v>
      </c>
      <c r="AD9" s="84">
        <v>138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59156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59156</v>
      </c>
      <c r="AY9" s="84">
        <v>21549</v>
      </c>
      <c r="AZ9" s="84">
        <v>20981</v>
      </c>
      <c r="BA9" s="84">
        <v>15702</v>
      </c>
      <c r="BB9" s="84">
        <v>924</v>
      </c>
      <c r="BC9" s="84">
        <f>組合分担金内訳!E9</f>
        <v>0</v>
      </c>
      <c r="BD9" s="84">
        <v>0</v>
      </c>
      <c r="BE9" s="84">
        <v>13586</v>
      </c>
      <c r="BF9" s="84">
        <f>SUM(AE9,+AM9,+BE9)</f>
        <v>72742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530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530</v>
      </c>
      <c r="BV9" s="84">
        <v>530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530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59686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530</v>
      </c>
      <c r="CX9" s="84">
        <f t="shared" si="15"/>
        <v>530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59156</v>
      </c>
      <c r="DC9" s="84">
        <f t="shared" si="20"/>
        <v>21549</v>
      </c>
      <c r="DD9" s="84">
        <f t="shared" si="21"/>
        <v>20981</v>
      </c>
      <c r="DE9" s="84">
        <f t="shared" si="22"/>
        <v>15702</v>
      </c>
      <c r="DF9" s="84">
        <f t="shared" si="23"/>
        <v>924</v>
      </c>
      <c r="DG9" s="84">
        <f t="shared" si="24"/>
        <v>0</v>
      </c>
      <c r="DH9" s="84">
        <f t="shared" si="25"/>
        <v>0</v>
      </c>
      <c r="DI9" s="84">
        <f t="shared" si="26"/>
        <v>13586</v>
      </c>
      <c r="DJ9" s="84">
        <f t="shared" si="27"/>
        <v>73272</v>
      </c>
    </row>
    <row r="10" spans="1:114" s="8" customFormat="1" ht="12" customHeight="1">
      <c r="A10" s="80" t="s">
        <v>204</v>
      </c>
      <c r="B10" s="83" t="s">
        <v>217</v>
      </c>
      <c r="C10" s="80" t="s">
        <v>218</v>
      </c>
      <c r="D10" s="84">
        <f>SUM(E10,+L10)</f>
        <v>866010</v>
      </c>
      <c r="E10" s="84">
        <f>SUM(F10:I10)+K10</f>
        <v>865926</v>
      </c>
      <c r="F10" s="84">
        <v>463926</v>
      </c>
      <c r="G10" s="84">
        <v>0</v>
      </c>
      <c r="H10" s="84">
        <v>402000</v>
      </c>
      <c r="I10" s="84">
        <v>0</v>
      </c>
      <c r="J10" s="94" t="s">
        <v>193</v>
      </c>
      <c r="K10" s="84">
        <v>0</v>
      </c>
      <c r="L10" s="84">
        <v>84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866010</v>
      </c>
      <c r="W10" s="84">
        <v>865926</v>
      </c>
      <c r="X10" s="84">
        <v>463926</v>
      </c>
      <c r="Y10" s="84">
        <v>0</v>
      </c>
      <c r="Z10" s="84">
        <v>402000</v>
      </c>
      <c r="AA10" s="84">
        <v>0</v>
      </c>
      <c r="AB10" s="94" t="s">
        <v>193</v>
      </c>
      <c r="AC10" s="84">
        <v>0</v>
      </c>
      <c r="AD10" s="84">
        <v>84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735202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2943</v>
      </c>
      <c r="AT10" s="84">
        <v>2943</v>
      </c>
      <c r="AU10" s="84">
        <v>0</v>
      </c>
      <c r="AV10" s="84">
        <v>0</v>
      </c>
      <c r="AW10" s="84">
        <v>0</v>
      </c>
      <c r="AX10" s="84">
        <f>SUM(AY10:BB10)</f>
        <v>730895</v>
      </c>
      <c r="AY10" s="84">
        <v>186462</v>
      </c>
      <c r="AZ10" s="84">
        <v>544433</v>
      </c>
      <c r="BA10" s="84">
        <v>0</v>
      </c>
      <c r="BB10" s="84">
        <v>0</v>
      </c>
      <c r="BC10" s="84">
        <f>組合分担金内訳!E10</f>
        <v>0</v>
      </c>
      <c r="BD10" s="84">
        <v>1364</v>
      </c>
      <c r="BE10" s="84">
        <v>130808</v>
      </c>
      <c r="BF10" s="84">
        <f>SUM(AE10,+AM10,+BE10)</f>
        <v>866010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735202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2943</v>
      </c>
      <c r="CX10" s="84">
        <f t="shared" si="15"/>
        <v>2943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730895</v>
      </c>
      <c r="DC10" s="84">
        <f t="shared" si="20"/>
        <v>186462</v>
      </c>
      <c r="DD10" s="84">
        <f t="shared" si="21"/>
        <v>544433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1364</v>
      </c>
      <c r="DI10" s="84">
        <f t="shared" si="26"/>
        <v>130808</v>
      </c>
      <c r="DJ10" s="84">
        <f t="shared" si="27"/>
        <v>866010</v>
      </c>
    </row>
    <row r="11" spans="1:114" s="8" customFormat="1" ht="12" customHeight="1">
      <c r="A11" s="80" t="s">
        <v>208</v>
      </c>
      <c r="B11" s="83" t="s">
        <v>222</v>
      </c>
      <c r="C11" s="80" t="s">
        <v>223</v>
      </c>
      <c r="D11" s="84">
        <f>SUM(E11,+L11)</f>
        <v>646380</v>
      </c>
      <c r="E11" s="84">
        <f>SUM(F11:I11)+K11</f>
        <v>638561</v>
      </c>
      <c r="F11" s="84">
        <v>334961</v>
      </c>
      <c r="G11" s="84">
        <v>0</v>
      </c>
      <c r="H11" s="84">
        <v>303600</v>
      </c>
      <c r="I11" s="84">
        <v>0</v>
      </c>
      <c r="J11" s="94" t="s">
        <v>193</v>
      </c>
      <c r="K11" s="84">
        <v>0</v>
      </c>
      <c r="L11" s="84">
        <v>7819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646380</v>
      </c>
      <c r="W11" s="84">
        <v>638561</v>
      </c>
      <c r="X11" s="84">
        <v>334961</v>
      </c>
      <c r="Y11" s="84">
        <v>0</v>
      </c>
      <c r="Z11" s="84">
        <v>303600</v>
      </c>
      <c r="AA11" s="84">
        <v>0</v>
      </c>
      <c r="AB11" s="94" t="s">
        <v>193</v>
      </c>
      <c r="AC11" s="84">
        <v>0</v>
      </c>
      <c r="AD11" s="84">
        <v>7819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638091</v>
      </c>
      <c r="AN11" s="84">
        <f>SUM(AO11:AR11)</f>
        <v>7375</v>
      </c>
      <c r="AO11" s="84">
        <v>7375</v>
      </c>
      <c r="AP11" s="84">
        <v>0</v>
      </c>
      <c r="AQ11" s="84">
        <v>0</v>
      </c>
      <c r="AR11" s="84">
        <v>0</v>
      </c>
      <c r="AS11" s="84">
        <f>SUM(AT11:AV11)</f>
        <v>16713</v>
      </c>
      <c r="AT11" s="84">
        <v>1214</v>
      </c>
      <c r="AU11" s="84">
        <v>15499</v>
      </c>
      <c r="AV11" s="84">
        <v>0</v>
      </c>
      <c r="AW11" s="84">
        <v>0</v>
      </c>
      <c r="AX11" s="84">
        <f>SUM(AY11:BB11)</f>
        <v>614003</v>
      </c>
      <c r="AY11" s="84">
        <v>122191</v>
      </c>
      <c r="AZ11" s="84">
        <v>364417</v>
      </c>
      <c r="BA11" s="84">
        <v>9976</v>
      </c>
      <c r="BB11" s="84">
        <v>117419</v>
      </c>
      <c r="BC11" s="84">
        <f>組合分担金内訳!E11</f>
        <v>0</v>
      </c>
      <c r="BD11" s="84">
        <v>0</v>
      </c>
      <c r="BE11" s="84">
        <v>8289</v>
      </c>
      <c r="BF11" s="84">
        <f>SUM(AE11,+AM11,+BE11)</f>
        <v>646380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638091</v>
      </c>
      <c r="CR11" s="84">
        <f t="shared" si="9"/>
        <v>7375</v>
      </c>
      <c r="CS11" s="84">
        <f t="shared" si="10"/>
        <v>7375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16713</v>
      </c>
      <c r="CX11" s="84">
        <f t="shared" si="15"/>
        <v>1214</v>
      </c>
      <c r="CY11" s="84">
        <f t="shared" si="16"/>
        <v>15499</v>
      </c>
      <c r="CZ11" s="84">
        <f t="shared" si="17"/>
        <v>0</v>
      </c>
      <c r="DA11" s="84">
        <f t="shared" si="18"/>
        <v>0</v>
      </c>
      <c r="DB11" s="84">
        <f t="shared" si="19"/>
        <v>614003</v>
      </c>
      <c r="DC11" s="84">
        <f t="shared" si="20"/>
        <v>122191</v>
      </c>
      <c r="DD11" s="84">
        <f t="shared" si="21"/>
        <v>364417</v>
      </c>
      <c r="DE11" s="84">
        <f t="shared" si="22"/>
        <v>9976</v>
      </c>
      <c r="DF11" s="84">
        <f t="shared" si="23"/>
        <v>117419</v>
      </c>
      <c r="DG11" s="84">
        <f t="shared" si="24"/>
        <v>0</v>
      </c>
      <c r="DH11" s="84">
        <f t="shared" si="25"/>
        <v>0</v>
      </c>
      <c r="DI11" s="84">
        <f t="shared" si="26"/>
        <v>8289</v>
      </c>
      <c r="DJ11" s="84">
        <f t="shared" si="27"/>
        <v>646380</v>
      </c>
    </row>
    <row r="12" spans="1:114" s="8" customFormat="1" ht="12" customHeight="1">
      <c r="A12" s="80" t="s">
        <v>208</v>
      </c>
      <c r="B12" s="83" t="s">
        <v>226</v>
      </c>
      <c r="C12" s="80" t="s">
        <v>227</v>
      </c>
      <c r="D12" s="84">
        <f>SUM(E12,+L12)</f>
        <v>289209</v>
      </c>
      <c r="E12" s="84">
        <f>SUM(F12:I12)+K12</f>
        <v>81719</v>
      </c>
      <c r="F12" s="84">
        <v>81719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207490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289209</v>
      </c>
      <c r="W12" s="84">
        <v>81719</v>
      </c>
      <c r="X12" s="84">
        <v>81719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207490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144102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144102</v>
      </c>
      <c r="AY12" s="84">
        <v>36148</v>
      </c>
      <c r="AZ12" s="84">
        <v>107954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145107</v>
      </c>
      <c r="BF12" s="84">
        <f>SUM(AE12,+AM12,+BE12)</f>
        <v>289209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144102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144102</v>
      </c>
      <c r="DC12" s="84">
        <f t="shared" si="20"/>
        <v>36148</v>
      </c>
      <c r="DD12" s="84">
        <f t="shared" si="21"/>
        <v>107954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145107</v>
      </c>
      <c r="DJ12" s="84">
        <f t="shared" si="27"/>
        <v>289209</v>
      </c>
    </row>
    <row r="13" spans="1:114" s="8" customFormat="1" ht="12" customHeight="1">
      <c r="A13" s="80" t="s">
        <v>208</v>
      </c>
      <c r="B13" s="83" t="s">
        <v>230</v>
      </c>
      <c r="C13" s="80" t="s">
        <v>231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234</v>
      </c>
      <c r="B14" s="83" t="s">
        <v>236</v>
      </c>
      <c r="C14" s="80" t="s">
        <v>238</v>
      </c>
      <c r="D14" s="84">
        <f>SUM(E14,+L14)</f>
        <v>12279</v>
      </c>
      <c r="E14" s="84">
        <f>SUM(F14:I14)+K14</f>
        <v>2984</v>
      </c>
      <c r="F14" s="84">
        <v>2984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9295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12279</v>
      </c>
      <c r="W14" s="84">
        <v>2984</v>
      </c>
      <c r="X14" s="84">
        <v>2984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9295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5968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5968</v>
      </c>
      <c r="AY14" s="84">
        <v>5968</v>
      </c>
      <c r="AZ14" s="84">
        <v>0</v>
      </c>
      <c r="BA14" s="84">
        <v>0</v>
      </c>
      <c r="BB14" s="84">
        <v>0</v>
      </c>
      <c r="BC14" s="84">
        <f>組合分担金内訳!E14</f>
        <v>6311</v>
      </c>
      <c r="BD14" s="84">
        <v>0</v>
      </c>
      <c r="BE14" s="84">
        <v>0</v>
      </c>
      <c r="BF14" s="84">
        <f>SUM(AE14,+AM14,+BE14)</f>
        <v>5968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5968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5968</v>
      </c>
      <c r="DC14" s="84">
        <f t="shared" si="20"/>
        <v>5968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6311</v>
      </c>
      <c r="DH14" s="84">
        <f t="shared" si="25"/>
        <v>0</v>
      </c>
      <c r="DI14" s="84">
        <f t="shared" si="26"/>
        <v>0</v>
      </c>
      <c r="DJ14" s="84">
        <f t="shared" si="27"/>
        <v>5968</v>
      </c>
    </row>
    <row r="15" spans="1:114" s="8" customFormat="1" ht="12" customHeight="1">
      <c r="A15" s="80" t="s">
        <v>200</v>
      </c>
      <c r="B15" s="83" t="s">
        <v>243</v>
      </c>
      <c r="C15" s="80" t="s">
        <v>244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248</v>
      </c>
      <c r="C16" s="80" t="s">
        <v>250</v>
      </c>
      <c r="D16" s="84">
        <f>SUM(E16,+L16)</f>
        <v>695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695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695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695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695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695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257</v>
      </c>
      <c r="C17" s="80" t="s">
        <v>258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261</v>
      </c>
      <c r="C18" s="80" t="s">
        <v>262</v>
      </c>
      <c r="D18" s="84">
        <f>SUM(E18,+L18)</f>
        <v>3457</v>
      </c>
      <c r="E18" s="84">
        <f>SUM(F18:I18)+K18</f>
        <v>1817</v>
      </c>
      <c r="F18" s="84">
        <v>1817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1640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3457</v>
      </c>
      <c r="W18" s="84">
        <v>1817</v>
      </c>
      <c r="X18" s="84">
        <v>1817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1640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3457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3457</v>
      </c>
      <c r="AY18" s="84">
        <v>2907</v>
      </c>
      <c r="AZ18" s="84">
        <v>0</v>
      </c>
      <c r="BA18" s="84">
        <v>0</v>
      </c>
      <c r="BB18" s="84">
        <v>550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3457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3457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3457</v>
      </c>
      <c r="DC18" s="84">
        <f t="shared" si="20"/>
        <v>2907</v>
      </c>
      <c r="DD18" s="84">
        <f t="shared" si="21"/>
        <v>0</v>
      </c>
      <c r="DE18" s="84">
        <f t="shared" si="22"/>
        <v>0</v>
      </c>
      <c r="DF18" s="84">
        <f t="shared" si="23"/>
        <v>550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3457</v>
      </c>
    </row>
    <row r="19" spans="1:114" s="8" customFormat="1" ht="12" customHeight="1">
      <c r="A19" s="80" t="s">
        <v>204</v>
      </c>
      <c r="B19" s="83" t="s">
        <v>265</v>
      </c>
      <c r="C19" s="80" t="s">
        <v>266</v>
      </c>
      <c r="D19" s="84">
        <f>SUM(E19,+L19)</f>
        <v>105782</v>
      </c>
      <c r="E19" s="84">
        <f>SUM(F19:I19)+K19</f>
        <v>104640</v>
      </c>
      <c r="F19" s="84">
        <v>66236</v>
      </c>
      <c r="G19" s="84">
        <v>0</v>
      </c>
      <c r="H19" s="84">
        <v>38400</v>
      </c>
      <c r="I19" s="84">
        <v>0</v>
      </c>
      <c r="J19" s="94" t="s">
        <v>193</v>
      </c>
      <c r="K19" s="84">
        <v>4</v>
      </c>
      <c r="L19" s="84">
        <v>1142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105782</v>
      </c>
      <c r="W19" s="84">
        <v>104640</v>
      </c>
      <c r="X19" s="84">
        <v>66236</v>
      </c>
      <c r="Y19" s="84">
        <v>0</v>
      </c>
      <c r="Z19" s="84">
        <v>38400</v>
      </c>
      <c r="AA19" s="84">
        <v>0</v>
      </c>
      <c r="AB19" s="94" t="s">
        <v>193</v>
      </c>
      <c r="AC19" s="84">
        <v>4</v>
      </c>
      <c r="AD19" s="84">
        <v>1142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105782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105782</v>
      </c>
      <c r="AY19" s="84">
        <v>7337</v>
      </c>
      <c r="AZ19" s="84">
        <v>96578</v>
      </c>
      <c r="BA19" s="84">
        <v>1867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105782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105782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105782</v>
      </c>
      <c r="DC19" s="84">
        <f t="shared" si="20"/>
        <v>7337</v>
      </c>
      <c r="DD19" s="84">
        <f t="shared" si="21"/>
        <v>96578</v>
      </c>
      <c r="DE19" s="84">
        <f t="shared" si="22"/>
        <v>1867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105782</v>
      </c>
    </row>
    <row r="20" spans="1:114" s="8" customFormat="1" ht="12" customHeight="1">
      <c r="A20" s="80" t="s">
        <v>204</v>
      </c>
      <c r="B20" s="83" t="s">
        <v>270</v>
      </c>
      <c r="C20" s="80" t="s">
        <v>272</v>
      </c>
      <c r="D20" s="84">
        <f>SUM(E20,+L20)</f>
        <v>60835</v>
      </c>
      <c r="E20" s="84">
        <f>SUM(F20:I20)+K20</f>
        <v>51451</v>
      </c>
      <c r="F20" s="84">
        <v>51438</v>
      </c>
      <c r="G20" s="84">
        <v>0</v>
      </c>
      <c r="H20" s="84">
        <v>0</v>
      </c>
      <c r="I20" s="84">
        <v>0</v>
      </c>
      <c r="J20" s="94" t="s">
        <v>193</v>
      </c>
      <c r="K20" s="84">
        <v>13</v>
      </c>
      <c r="L20" s="84">
        <v>9384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60835</v>
      </c>
      <c r="W20" s="84">
        <v>51451</v>
      </c>
      <c r="X20" s="84">
        <v>51438</v>
      </c>
      <c r="Y20" s="84">
        <v>0</v>
      </c>
      <c r="Z20" s="84">
        <v>0</v>
      </c>
      <c r="AA20" s="84">
        <v>0</v>
      </c>
      <c r="AB20" s="94" t="s">
        <v>193</v>
      </c>
      <c r="AC20" s="84">
        <v>13</v>
      </c>
      <c r="AD20" s="84">
        <v>9384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16979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16979</v>
      </c>
      <c r="AY20" s="84">
        <v>15941</v>
      </c>
      <c r="AZ20" s="84">
        <v>1038</v>
      </c>
      <c r="BA20" s="84">
        <v>0</v>
      </c>
      <c r="BB20" s="84">
        <v>0</v>
      </c>
      <c r="BC20" s="84">
        <f>組合分担金内訳!E20</f>
        <v>43042</v>
      </c>
      <c r="BD20" s="84">
        <v>0</v>
      </c>
      <c r="BE20" s="84">
        <v>814</v>
      </c>
      <c r="BF20" s="84">
        <f>SUM(AE20,+AM20,+BE20)</f>
        <v>17793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16979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16979</v>
      </c>
      <c r="DC20" s="84">
        <f t="shared" si="20"/>
        <v>15941</v>
      </c>
      <c r="DD20" s="84">
        <f t="shared" si="21"/>
        <v>1038</v>
      </c>
      <c r="DE20" s="84">
        <f t="shared" si="22"/>
        <v>0</v>
      </c>
      <c r="DF20" s="84">
        <f t="shared" si="23"/>
        <v>0</v>
      </c>
      <c r="DG20" s="84">
        <f t="shared" si="24"/>
        <v>43042</v>
      </c>
      <c r="DH20" s="84">
        <f t="shared" si="25"/>
        <v>0</v>
      </c>
      <c r="DI20" s="84">
        <f t="shared" si="26"/>
        <v>814</v>
      </c>
      <c r="DJ20" s="84">
        <f t="shared" si="27"/>
        <v>17793</v>
      </c>
    </row>
    <row r="21" spans="1:114" s="8" customFormat="1" ht="12" customHeight="1">
      <c r="A21" s="80" t="s">
        <v>204</v>
      </c>
      <c r="B21" s="83" t="s">
        <v>278</v>
      </c>
      <c r="C21" s="80" t="s">
        <v>279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282</v>
      </c>
      <c r="C22" s="80" t="s">
        <v>283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286</v>
      </c>
      <c r="C23" s="80" t="s">
        <v>287</v>
      </c>
      <c r="D23" s="84">
        <f>SUM(E23,+L23)</f>
        <v>20890</v>
      </c>
      <c r="E23" s="84">
        <f>SUM(F23:I23)+K23</f>
        <v>10445</v>
      </c>
      <c r="F23" s="84">
        <v>10445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10445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20890</v>
      </c>
      <c r="W23" s="84">
        <v>10445</v>
      </c>
      <c r="X23" s="84">
        <v>10445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10445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20890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3484</v>
      </c>
      <c r="AT23" s="84">
        <v>0</v>
      </c>
      <c r="AU23" s="84">
        <v>3484</v>
      </c>
      <c r="AV23" s="84">
        <v>0</v>
      </c>
      <c r="AW23" s="84">
        <v>0</v>
      </c>
      <c r="AX23" s="84">
        <f>SUM(AY23:BB23)</f>
        <v>17406</v>
      </c>
      <c r="AY23" s="84">
        <v>17406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20890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20890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3484</v>
      </c>
      <c r="CX23" s="84">
        <f t="shared" si="15"/>
        <v>0</v>
      </c>
      <c r="CY23" s="84">
        <f t="shared" si="16"/>
        <v>3484</v>
      </c>
      <c r="CZ23" s="84">
        <f t="shared" si="17"/>
        <v>0</v>
      </c>
      <c r="DA23" s="84">
        <f t="shared" si="18"/>
        <v>0</v>
      </c>
      <c r="DB23" s="84">
        <f t="shared" si="19"/>
        <v>17406</v>
      </c>
      <c r="DC23" s="84">
        <f t="shared" si="20"/>
        <v>17406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20890</v>
      </c>
    </row>
    <row r="24" spans="1:114" s="8" customFormat="1" ht="12" customHeight="1">
      <c r="A24" s="80" t="s">
        <v>208</v>
      </c>
      <c r="B24" s="83" t="s">
        <v>290</v>
      </c>
      <c r="C24" s="80" t="s">
        <v>291</v>
      </c>
      <c r="D24" s="84">
        <f>SUM(E24,+L24)</f>
        <v>579</v>
      </c>
      <c r="E24" s="84">
        <f>SUM(F24:I24)+K24</f>
        <v>289</v>
      </c>
      <c r="F24" s="84">
        <v>289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290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579</v>
      </c>
      <c r="W24" s="84">
        <v>289</v>
      </c>
      <c r="X24" s="84">
        <v>289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290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579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579</v>
      </c>
      <c r="AY24" s="84">
        <v>386</v>
      </c>
      <c r="AZ24" s="84">
        <v>193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579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579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579</v>
      </c>
      <c r="DC24" s="84">
        <f t="shared" si="20"/>
        <v>386</v>
      </c>
      <c r="DD24" s="84">
        <f t="shared" si="21"/>
        <v>193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579</v>
      </c>
    </row>
    <row r="25" spans="1:114" s="8" customFormat="1" ht="12" customHeight="1">
      <c r="A25" s="80" t="s">
        <v>208</v>
      </c>
      <c r="B25" s="83" t="s">
        <v>294</v>
      </c>
      <c r="C25" s="80" t="s">
        <v>295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298</v>
      </c>
      <c r="C26" s="80" t="s">
        <v>299</v>
      </c>
      <c r="D26" s="84">
        <f>SUM(E26,+L26)</f>
        <v>5977</v>
      </c>
      <c r="E26" s="84">
        <f>SUM(F26:I26)+K26</f>
        <v>2986</v>
      </c>
      <c r="F26" s="84">
        <v>2986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2991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5977</v>
      </c>
      <c r="W26" s="84">
        <v>2986</v>
      </c>
      <c r="X26" s="84">
        <v>2986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2991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5977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76</v>
      </c>
      <c r="AT26" s="84">
        <v>0</v>
      </c>
      <c r="AU26" s="84">
        <v>76</v>
      </c>
      <c r="AV26" s="84">
        <v>0</v>
      </c>
      <c r="AW26" s="84">
        <v>0</v>
      </c>
      <c r="AX26" s="84">
        <f>SUM(AY26:BB26)</f>
        <v>5901</v>
      </c>
      <c r="AY26" s="84">
        <v>0</v>
      </c>
      <c r="AZ26" s="84">
        <v>5901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5977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5977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76</v>
      </c>
      <c r="CX26" s="84">
        <f t="shared" si="15"/>
        <v>0</v>
      </c>
      <c r="CY26" s="84">
        <f t="shared" si="16"/>
        <v>76</v>
      </c>
      <c r="CZ26" s="84">
        <f t="shared" si="17"/>
        <v>0</v>
      </c>
      <c r="DA26" s="84">
        <f t="shared" si="18"/>
        <v>0</v>
      </c>
      <c r="DB26" s="84">
        <f t="shared" si="19"/>
        <v>5901</v>
      </c>
      <c r="DC26" s="84">
        <f t="shared" si="20"/>
        <v>0</v>
      </c>
      <c r="DD26" s="84">
        <f t="shared" si="21"/>
        <v>5901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5977</v>
      </c>
    </row>
    <row r="27" spans="1:114" s="8" customFormat="1" ht="12" customHeight="1">
      <c r="A27" s="80" t="s">
        <v>204</v>
      </c>
      <c r="B27" s="83" t="s">
        <v>302</v>
      </c>
      <c r="C27" s="80" t="s">
        <v>303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305</v>
      </c>
      <c r="C28" s="80" t="s">
        <v>306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310</v>
      </c>
      <c r="C29" s="80" t="s">
        <v>312</v>
      </c>
      <c r="D29" s="84">
        <f>SUM(E29,+L29)</f>
        <v>2459</v>
      </c>
      <c r="E29" s="84">
        <f>SUM(F29:I29)+K29</f>
        <v>1104</v>
      </c>
      <c r="F29" s="84">
        <v>1017</v>
      </c>
      <c r="G29" s="84">
        <v>0</v>
      </c>
      <c r="H29" s="84">
        <v>0</v>
      </c>
      <c r="I29" s="84">
        <v>0</v>
      </c>
      <c r="J29" s="94" t="s">
        <v>193</v>
      </c>
      <c r="K29" s="84">
        <v>87</v>
      </c>
      <c r="L29" s="84">
        <v>1355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2459</v>
      </c>
      <c r="W29" s="84">
        <v>1104</v>
      </c>
      <c r="X29" s="84">
        <v>1017</v>
      </c>
      <c r="Y29" s="84">
        <v>0</v>
      </c>
      <c r="Z29" s="84">
        <v>0</v>
      </c>
      <c r="AA29" s="84">
        <v>0</v>
      </c>
      <c r="AB29" s="94" t="s">
        <v>193</v>
      </c>
      <c r="AC29" s="84">
        <v>87</v>
      </c>
      <c r="AD29" s="84">
        <v>1355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2122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2122</v>
      </c>
      <c r="AY29" s="84">
        <v>1650</v>
      </c>
      <c r="AZ29" s="84">
        <v>472</v>
      </c>
      <c r="BA29" s="84">
        <v>0</v>
      </c>
      <c r="BB29" s="84">
        <v>0</v>
      </c>
      <c r="BC29" s="84">
        <f>組合分担金内訳!E29</f>
        <v>337</v>
      </c>
      <c r="BD29" s="84">
        <v>0</v>
      </c>
      <c r="BE29" s="84">
        <v>0</v>
      </c>
      <c r="BF29" s="84">
        <f>SUM(AE29,+AM29,+BE29)</f>
        <v>2122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2122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2122</v>
      </c>
      <c r="DC29" s="84">
        <f t="shared" si="20"/>
        <v>1650</v>
      </c>
      <c r="DD29" s="84">
        <f t="shared" si="21"/>
        <v>472</v>
      </c>
      <c r="DE29" s="84">
        <f t="shared" si="22"/>
        <v>0</v>
      </c>
      <c r="DF29" s="84">
        <f t="shared" si="23"/>
        <v>0</v>
      </c>
      <c r="DG29" s="84">
        <f t="shared" si="24"/>
        <v>337</v>
      </c>
      <c r="DH29" s="84">
        <f t="shared" si="25"/>
        <v>0</v>
      </c>
      <c r="DI29" s="84">
        <f t="shared" si="26"/>
        <v>0</v>
      </c>
      <c r="DJ29" s="84">
        <f t="shared" si="27"/>
        <v>2122</v>
      </c>
    </row>
    <row r="30" spans="1:114" s="8" customFormat="1" ht="12" customHeight="1">
      <c r="A30" s="80" t="s">
        <v>204</v>
      </c>
      <c r="B30" s="83" t="s">
        <v>315</v>
      </c>
      <c r="C30" s="80" t="s">
        <v>316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5">
    <cfRule type="expression" dxfId="465" priority="34" stopIfTrue="1">
      <formula>$A38&lt;&gt;""</formula>
    </cfRule>
  </conditionalFormatting>
  <conditionalFormatting sqref="A7:DJ7">
    <cfRule type="expression" dxfId="464" priority="1" stopIfTrue="1">
      <formula>$A7&lt;&gt;""</formula>
    </cfRule>
  </conditionalFormatting>
  <conditionalFormatting sqref="A8:DJ8">
    <cfRule type="expression" dxfId="463" priority="32" stopIfTrue="1">
      <formula>$A8&lt;&gt;""</formula>
    </cfRule>
  </conditionalFormatting>
  <conditionalFormatting sqref="A9:DJ9">
    <cfRule type="expression" dxfId="462" priority="31" stopIfTrue="1">
      <formula>$A9&lt;&gt;""</formula>
    </cfRule>
  </conditionalFormatting>
  <conditionalFormatting sqref="A10:DJ10">
    <cfRule type="expression" dxfId="461" priority="30" stopIfTrue="1">
      <formula>$A10&lt;&gt;""</formula>
    </cfRule>
  </conditionalFormatting>
  <conditionalFormatting sqref="A11:DJ11">
    <cfRule type="expression" dxfId="460" priority="29" stopIfTrue="1">
      <formula>$A11&lt;&gt;""</formula>
    </cfRule>
  </conditionalFormatting>
  <conditionalFormatting sqref="A12:DJ12">
    <cfRule type="expression" dxfId="459" priority="28" stopIfTrue="1">
      <formula>$A12&lt;&gt;""</formula>
    </cfRule>
  </conditionalFormatting>
  <conditionalFormatting sqref="A13:DJ13">
    <cfRule type="expression" dxfId="458" priority="27" stopIfTrue="1">
      <formula>$A13&lt;&gt;""</formula>
    </cfRule>
  </conditionalFormatting>
  <conditionalFormatting sqref="A14:DJ14">
    <cfRule type="expression" dxfId="457" priority="26" stopIfTrue="1">
      <formula>$A14&lt;&gt;""</formula>
    </cfRule>
  </conditionalFormatting>
  <conditionalFormatting sqref="A15:DJ15">
    <cfRule type="expression" dxfId="456" priority="25" stopIfTrue="1">
      <formula>$A15&lt;&gt;""</formula>
    </cfRule>
  </conditionalFormatting>
  <conditionalFormatting sqref="A16:DJ16">
    <cfRule type="expression" dxfId="455" priority="24" stopIfTrue="1">
      <formula>$A16&lt;&gt;""</formula>
    </cfRule>
  </conditionalFormatting>
  <conditionalFormatting sqref="A17:DJ17">
    <cfRule type="expression" dxfId="454" priority="23" stopIfTrue="1">
      <formula>$A17&lt;&gt;""</formula>
    </cfRule>
  </conditionalFormatting>
  <conditionalFormatting sqref="A18:DJ18">
    <cfRule type="expression" dxfId="453" priority="22" stopIfTrue="1">
      <formula>$A18&lt;&gt;""</formula>
    </cfRule>
  </conditionalFormatting>
  <conditionalFormatting sqref="A19:DJ19">
    <cfRule type="expression" dxfId="452" priority="21" stopIfTrue="1">
      <formula>$A19&lt;&gt;""</formula>
    </cfRule>
  </conditionalFormatting>
  <conditionalFormatting sqref="A20:DJ20">
    <cfRule type="expression" dxfId="451" priority="20" stopIfTrue="1">
      <formula>$A20&lt;&gt;""</formula>
    </cfRule>
  </conditionalFormatting>
  <conditionalFormatting sqref="A21:DJ21">
    <cfRule type="expression" dxfId="450" priority="19" stopIfTrue="1">
      <formula>$A21&lt;&gt;""</formula>
    </cfRule>
  </conditionalFormatting>
  <conditionalFormatting sqref="A22:DJ22">
    <cfRule type="expression" dxfId="449" priority="18" stopIfTrue="1">
      <formula>$A22&lt;&gt;""</formula>
    </cfRule>
  </conditionalFormatting>
  <conditionalFormatting sqref="A23:DJ23">
    <cfRule type="expression" dxfId="448" priority="17" stopIfTrue="1">
      <formula>$A23&lt;&gt;""</formula>
    </cfRule>
  </conditionalFormatting>
  <conditionalFormatting sqref="A24:DJ24">
    <cfRule type="expression" dxfId="447" priority="16" stopIfTrue="1">
      <formula>$A24&lt;&gt;""</formula>
    </cfRule>
  </conditionalFormatting>
  <conditionalFormatting sqref="A25:DJ25">
    <cfRule type="expression" dxfId="446" priority="15" stopIfTrue="1">
      <formula>$A25&lt;&gt;""</formula>
    </cfRule>
  </conditionalFormatting>
  <conditionalFormatting sqref="A26:DJ26">
    <cfRule type="expression" dxfId="445" priority="14" stopIfTrue="1">
      <formula>$A26&lt;&gt;""</formula>
    </cfRule>
  </conditionalFormatting>
  <conditionalFormatting sqref="A27:DJ27">
    <cfRule type="expression" dxfId="444" priority="13" stopIfTrue="1">
      <formula>$A27&lt;&gt;""</formula>
    </cfRule>
  </conditionalFormatting>
  <conditionalFormatting sqref="A28:DJ28">
    <cfRule type="expression" dxfId="443" priority="12" stopIfTrue="1">
      <formula>$A28&lt;&gt;""</formula>
    </cfRule>
  </conditionalFormatting>
  <conditionalFormatting sqref="A29:DJ29">
    <cfRule type="expression" dxfId="442" priority="11" stopIfTrue="1">
      <formula>$A29&lt;&gt;""</formula>
    </cfRule>
  </conditionalFormatting>
  <conditionalFormatting sqref="A30:DJ30">
    <cfRule type="expression" dxfId="441" priority="10" stopIfTrue="1">
      <formula>$A30&lt;&gt;""</formula>
    </cfRule>
  </conditionalFormatting>
  <conditionalFormatting sqref="A31:DJ31">
    <cfRule type="expression" dxfId="439" priority="8" stopIfTrue="1">
      <formula>$A31&lt;&gt;""</formula>
    </cfRule>
  </conditionalFormatting>
  <conditionalFormatting sqref="A32:DJ32">
    <cfRule type="expression" dxfId="438" priority="7" stopIfTrue="1">
      <formula>$A32&lt;&gt;""</formula>
    </cfRule>
  </conditionalFormatting>
  <conditionalFormatting sqref="A33:DJ33">
    <cfRule type="expression" dxfId="437" priority="6" stopIfTrue="1">
      <formula>$A33&lt;&gt;""</formula>
    </cfRule>
  </conditionalFormatting>
  <conditionalFormatting sqref="A34:DJ34">
    <cfRule type="expression" dxfId="436" priority="5" stopIfTrue="1">
      <formula>$A34&lt;&gt;""</formula>
    </cfRule>
  </conditionalFormatting>
  <conditionalFormatting sqref="A35:DJ35">
    <cfRule type="expression" dxfId="435" priority="4" stopIfTrue="1">
      <formula>$A35&lt;&gt;""</formula>
    </cfRule>
  </conditionalFormatting>
  <conditionalFormatting sqref="A36:DJ36">
    <cfRule type="expression" dxfId="434" priority="3" stopIfTrue="1">
      <formula>$A36&lt;&gt;""</formula>
    </cfRule>
  </conditionalFormatting>
  <conditionalFormatting sqref="A37:DJ37">
    <cfRule type="expression" dxfId="433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358</v>
      </c>
      <c r="C7" s="78" t="s">
        <v>192</v>
      </c>
      <c r="D7" s="79">
        <f>SUM($D$8:$D$14)</f>
        <v>72199</v>
      </c>
      <c r="E7" s="79">
        <f>SUM($E$8:$E$14)</f>
        <v>64016</v>
      </c>
      <c r="F7" s="79">
        <f>SUM($F$8:$F$14)</f>
        <v>61719</v>
      </c>
      <c r="G7" s="79">
        <f>SUM($G$8:$G$14)</f>
        <v>0</v>
      </c>
      <c r="H7" s="79">
        <f>SUM($H$8:$H$14)</f>
        <v>2200</v>
      </c>
      <c r="I7" s="79">
        <f>SUM($I$8:$I$14)</f>
        <v>0</v>
      </c>
      <c r="J7" s="79">
        <f>SUM($J$8:$J$14)</f>
        <v>50385</v>
      </c>
      <c r="K7" s="79">
        <f>SUM($K$8:$K$14)</f>
        <v>97</v>
      </c>
      <c r="L7" s="79">
        <f>SUM($L$8:$L$14)</f>
        <v>8183</v>
      </c>
      <c r="M7" s="79">
        <f>SUM($M$8:$M$14)</f>
        <v>7457</v>
      </c>
      <c r="N7" s="79">
        <f>SUM($N$8:$N$14)</f>
        <v>4711</v>
      </c>
      <c r="O7" s="79">
        <f>SUM($O$8:$O$14)</f>
        <v>3811</v>
      </c>
      <c r="P7" s="79">
        <f>SUM($P$8:$P$14)</f>
        <v>0</v>
      </c>
      <c r="Q7" s="79">
        <f>SUM($Q$8:$Q$14)</f>
        <v>900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2746</v>
      </c>
      <c r="V7" s="79">
        <f>SUM($V$8:$V$14)</f>
        <v>79656</v>
      </c>
      <c r="W7" s="79">
        <f>SUM($W$8:$W$14)</f>
        <v>68727</v>
      </c>
      <c r="X7" s="79">
        <f>SUM($X$8:$X$14)</f>
        <v>65530</v>
      </c>
      <c r="Y7" s="79">
        <f>SUM($Y$8:$Y$14)</f>
        <v>0</v>
      </c>
      <c r="Z7" s="79">
        <f>SUM($Z$8:$Z$14)</f>
        <v>3100</v>
      </c>
      <c r="AA7" s="79">
        <f>SUM($AA$8:$AA$14)</f>
        <v>0</v>
      </c>
      <c r="AB7" s="79">
        <f>SUM($AB$8:$AB$14)</f>
        <v>50385</v>
      </c>
      <c r="AC7" s="79">
        <f>SUM($AC$8:$AC$14)</f>
        <v>97</v>
      </c>
      <c r="AD7" s="79">
        <f>SUM($AD$8:$AD$14)</f>
        <v>10929</v>
      </c>
      <c r="AE7" s="79">
        <f>SUM($AE$8:$AE$14)</f>
        <v>8371</v>
      </c>
      <c r="AF7" s="79">
        <f>SUM($AF$8:$AF$14)</f>
        <v>8371</v>
      </c>
      <c r="AG7" s="79">
        <f>SUM($AG$8:$AG$14)</f>
        <v>0</v>
      </c>
      <c r="AH7" s="79">
        <f>SUM($AH$8:$AH$14)</f>
        <v>8371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114213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1877</v>
      </c>
      <c r="AT7" s="79">
        <f>SUM($AT$8:$AT$14)</f>
        <v>0</v>
      </c>
      <c r="AU7" s="79">
        <f>SUM($AU$8:$AU$14)</f>
        <v>1060</v>
      </c>
      <c r="AV7" s="79">
        <f>SUM($AV$8:$AV$14)</f>
        <v>817</v>
      </c>
      <c r="AW7" s="79">
        <f>SUM($AW$8:$AW$14)</f>
        <v>0</v>
      </c>
      <c r="AX7" s="79">
        <f>SUM($AX$8:$AX$14)</f>
        <v>112336</v>
      </c>
      <c r="AY7" s="79">
        <f>SUM($AY$8:$AY$14)</f>
        <v>1171</v>
      </c>
      <c r="AZ7" s="79">
        <f>SUM($AZ$8:$AZ$14)</f>
        <v>3755</v>
      </c>
      <c r="BA7" s="79">
        <f>SUM($BA$8:$BA$14)</f>
        <v>101910</v>
      </c>
      <c r="BB7" s="79">
        <f>SUM($BB$8:$BB$14)</f>
        <v>5500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122584</v>
      </c>
      <c r="BG7" s="79">
        <f>SUM($BG$8:$BG$14)</f>
        <v>5296</v>
      </c>
      <c r="BH7" s="79">
        <f>SUM($BH$8:$BH$14)</f>
        <v>5296</v>
      </c>
      <c r="BI7" s="79">
        <f>SUM($BI$8:$BI$14)</f>
        <v>0</v>
      </c>
      <c r="BJ7" s="79">
        <f>SUM($BJ$8:$BJ$14)</f>
        <v>5296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770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770</v>
      </c>
      <c r="BV7" s="79">
        <f>SUM($BV$8:$BV$14)</f>
        <v>0</v>
      </c>
      <c r="BW7" s="79">
        <f>SUM($BW$8:$BW$14)</f>
        <v>770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1391</v>
      </c>
      <c r="CH7" s="79">
        <f>SUM($CH$8:$CH$14)</f>
        <v>7457</v>
      </c>
      <c r="CI7" s="79">
        <f>SUM($CI$8:$CI$14)</f>
        <v>13667</v>
      </c>
      <c r="CJ7" s="79">
        <f>SUM($CJ$8:$CJ$14)</f>
        <v>13667</v>
      </c>
      <c r="CK7" s="79">
        <f>SUM($CK$8:$CK$14)</f>
        <v>0</v>
      </c>
      <c r="CL7" s="79">
        <f>SUM($CL$8:$CL$14)</f>
        <v>13667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114983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2647</v>
      </c>
      <c r="CX7" s="79">
        <f>SUM($CX$8:$CX$14)</f>
        <v>0</v>
      </c>
      <c r="CY7" s="79">
        <f>SUM($CY$8:$CY$14)</f>
        <v>1830</v>
      </c>
      <c r="CZ7" s="79">
        <f>SUM($CZ$8:$CZ$14)</f>
        <v>817</v>
      </c>
      <c r="DA7" s="79">
        <f>SUM($DA$8:$DA$14)</f>
        <v>0</v>
      </c>
      <c r="DB7" s="79">
        <f>SUM($DB$8:$DB$14)</f>
        <v>112336</v>
      </c>
      <c r="DC7" s="79">
        <f>SUM($DC$8:$DC$14)</f>
        <v>1171</v>
      </c>
      <c r="DD7" s="79">
        <f>SUM($DD$8:$DD$14)</f>
        <v>3755</v>
      </c>
      <c r="DE7" s="79">
        <f>SUM($DE$8:$DE$14)</f>
        <v>101910</v>
      </c>
      <c r="DF7" s="79">
        <f>SUM($DF$8:$DF$14)</f>
        <v>5500</v>
      </c>
      <c r="DG7" s="93" t="s">
        <v>193</v>
      </c>
      <c r="DH7" s="79">
        <f>SUM($DH$8:$DH$14)</f>
        <v>0</v>
      </c>
      <c r="DI7" s="79">
        <f>SUM($DI$8:$DI$14)</f>
        <v>1391</v>
      </c>
      <c r="DJ7" s="79">
        <f>SUM($DJ$8:$DJ$14)</f>
        <v>130041</v>
      </c>
    </row>
    <row r="8" spans="1:114" s="8" customFormat="1" ht="12" customHeight="1">
      <c r="A8" s="80" t="s">
        <v>200</v>
      </c>
      <c r="B8" s="83" t="s">
        <v>322</v>
      </c>
      <c r="C8" s="80" t="s">
        <v>320</v>
      </c>
      <c r="D8" s="84">
        <f>SUM(E8,+L8)</f>
        <v>2814</v>
      </c>
      <c r="E8" s="84">
        <f>SUM(F8:I8)+K8</f>
        <v>2814</v>
      </c>
      <c r="F8" s="84">
        <v>2814</v>
      </c>
      <c r="G8" s="84">
        <v>0</v>
      </c>
      <c r="H8" s="84">
        <v>0</v>
      </c>
      <c r="I8" s="84">
        <v>0</v>
      </c>
      <c r="J8" s="84">
        <f>市町村分担金内訳!D8</f>
        <v>1032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2814</v>
      </c>
      <c r="W8" s="84">
        <v>2814</v>
      </c>
      <c r="X8" s="84">
        <v>2814</v>
      </c>
      <c r="Y8" s="84">
        <v>0</v>
      </c>
      <c r="Z8" s="84">
        <v>0</v>
      </c>
      <c r="AA8" s="84">
        <v>0</v>
      </c>
      <c r="AB8" s="84">
        <f>SUM(J8,S8)</f>
        <v>1032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3846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817</v>
      </c>
      <c r="AT8" s="84">
        <v>0</v>
      </c>
      <c r="AU8" s="84">
        <v>0</v>
      </c>
      <c r="AV8" s="84">
        <v>817</v>
      </c>
      <c r="AW8" s="84">
        <v>0</v>
      </c>
      <c r="AX8" s="84">
        <f>SUM(AY8:BB8)</f>
        <v>3029</v>
      </c>
      <c r="AY8" s="84">
        <v>0</v>
      </c>
      <c r="AZ8" s="84">
        <v>2382</v>
      </c>
      <c r="BA8" s="84">
        <v>647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3846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3846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817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817</v>
      </c>
      <c r="DA8" s="84">
        <f t="shared" ref="DA8:DA14" si="17">SUM(AW8,+BY8)</f>
        <v>0</v>
      </c>
      <c r="DB8" s="84">
        <f t="shared" ref="DB8:DB14" si="18">SUM(AX8,+BZ8)</f>
        <v>3029</v>
      </c>
      <c r="DC8" s="84">
        <f t="shared" ref="DC8:DC14" si="19">SUM(AY8,+CA8)</f>
        <v>0</v>
      </c>
      <c r="DD8" s="84">
        <f t="shared" ref="DD8:DD14" si="20">SUM(AZ8,+CB8)</f>
        <v>2382</v>
      </c>
      <c r="DE8" s="84">
        <f t="shared" ref="DE8:DE14" si="21">SUM(BA8,+CC8)</f>
        <v>647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3846</v>
      </c>
    </row>
    <row r="9" spans="1:114" s="8" customFormat="1" ht="12" customHeight="1">
      <c r="A9" s="80" t="s">
        <v>204</v>
      </c>
      <c r="B9" s="83" t="s">
        <v>326</v>
      </c>
      <c r="C9" s="80" t="s">
        <v>327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1391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1391</v>
      </c>
      <c r="V9" s="84">
        <v>1391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1391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1391</v>
      </c>
      <c r="CH9" s="84">
        <f>SUM(BG9,+BO9,+CG9)</f>
        <v>1391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1391</v>
      </c>
      <c r="DJ9" s="84">
        <f t="shared" si="25"/>
        <v>1391</v>
      </c>
    </row>
    <row r="10" spans="1:114" s="8" customFormat="1" ht="12" customHeight="1">
      <c r="A10" s="80" t="s">
        <v>204</v>
      </c>
      <c r="B10" s="83" t="s">
        <v>332</v>
      </c>
      <c r="C10" s="80" t="s">
        <v>333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338</v>
      </c>
      <c r="C11" s="80" t="s">
        <v>339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342</v>
      </c>
      <c r="C12" s="80" t="s">
        <v>343</v>
      </c>
      <c r="D12" s="84">
        <f>SUM(E12,+L12)</f>
        <v>17475</v>
      </c>
      <c r="E12" s="84">
        <f>SUM(F12:I12)+K12</f>
        <v>12522</v>
      </c>
      <c r="F12" s="84">
        <v>10322</v>
      </c>
      <c r="G12" s="84">
        <v>0</v>
      </c>
      <c r="H12" s="84">
        <v>2200</v>
      </c>
      <c r="I12" s="84">
        <v>0</v>
      </c>
      <c r="J12" s="84">
        <f>市町村分担金内訳!D12</f>
        <v>0</v>
      </c>
      <c r="K12" s="84">
        <v>0</v>
      </c>
      <c r="L12" s="84">
        <v>4953</v>
      </c>
      <c r="M12" s="84">
        <f>SUM(N12,+U12)</f>
        <v>6066</v>
      </c>
      <c r="N12" s="84">
        <f>SUM(O12:R12)+T12</f>
        <v>4711</v>
      </c>
      <c r="O12" s="84">
        <v>3811</v>
      </c>
      <c r="P12" s="84">
        <v>0</v>
      </c>
      <c r="Q12" s="84">
        <v>900</v>
      </c>
      <c r="R12" s="84">
        <v>0</v>
      </c>
      <c r="S12" s="84">
        <f>市町村分担金内訳!E12</f>
        <v>0</v>
      </c>
      <c r="T12" s="84">
        <v>0</v>
      </c>
      <c r="U12" s="84">
        <v>1355</v>
      </c>
      <c r="V12" s="84">
        <v>23541</v>
      </c>
      <c r="W12" s="84">
        <v>17233</v>
      </c>
      <c r="X12" s="84">
        <v>14133</v>
      </c>
      <c r="Y12" s="84">
        <v>0</v>
      </c>
      <c r="Z12" s="84">
        <v>3100</v>
      </c>
      <c r="AA12" s="84">
        <v>0</v>
      </c>
      <c r="AB12" s="84">
        <f>SUM(J12,S12)</f>
        <v>0</v>
      </c>
      <c r="AC12" s="84">
        <v>0</v>
      </c>
      <c r="AD12" s="84">
        <v>6308</v>
      </c>
      <c r="AE12" s="84">
        <f>SUM(AF12,+AK12)</f>
        <v>8371</v>
      </c>
      <c r="AF12" s="84">
        <f>SUM(AG12:AJ12)</f>
        <v>8371</v>
      </c>
      <c r="AG12" s="84">
        <v>0</v>
      </c>
      <c r="AH12" s="84">
        <v>8371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9104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1060</v>
      </c>
      <c r="AT12" s="84">
        <v>0</v>
      </c>
      <c r="AU12" s="84">
        <v>1060</v>
      </c>
      <c r="AV12" s="84">
        <v>0</v>
      </c>
      <c r="AW12" s="84">
        <v>0</v>
      </c>
      <c r="AX12" s="84">
        <f>SUM(AY12:BB12)</f>
        <v>8044</v>
      </c>
      <c r="AY12" s="84">
        <v>1171</v>
      </c>
      <c r="AZ12" s="84">
        <v>1373</v>
      </c>
      <c r="BA12" s="84">
        <v>0</v>
      </c>
      <c r="BB12" s="84">
        <v>5500</v>
      </c>
      <c r="BC12" s="94" t="s">
        <v>193</v>
      </c>
      <c r="BD12" s="84">
        <v>0</v>
      </c>
      <c r="BE12" s="84">
        <v>0</v>
      </c>
      <c r="BF12" s="84">
        <f>SUM(AE12,+AM12,+BE12)</f>
        <v>17475</v>
      </c>
      <c r="BG12" s="84">
        <f>SUM(BH12,+BM12)</f>
        <v>5296</v>
      </c>
      <c r="BH12" s="84">
        <f>SUM(BI12:BL12)</f>
        <v>5296</v>
      </c>
      <c r="BI12" s="84">
        <v>0</v>
      </c>
      <c r="BJ12" s="84">
        <v>5296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770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770</v>
      </c>
      <c r="BV12" s="84">
        <v>0</v>
      </c>
      <c r="BW12" s="84">
        <v>770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6066</v>
      </c>
      <c r="CI12" s="84">
        <f t="shared" si="0"/>
        <v>13667</v>
      </c>
      <c r="CJ12" s="84">
        <f t="shared" si="1"/>
        <v>13667</v>
      </c>
      <c r="CK12" s="84">
        <f t="shared" si="2"/>
        <v>0</v>
      </c>
      <c r="CL12" s="84">
        <f t="shared" si="3"/>
        <v>13667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9874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1830</v>
      </c>
      <c r="CX12" s="84">
        <f t="shared" si="14"/>
        <v>0</v>
      </c>
      <c r="CY12" s="84">
        <f t="shared" si="15"/>
        <v>1830</v>
      </c>
      <c r="CZ12" s="84">
        <f t="shared" si="16"/>
        <v>0</v>
      </c>
      <c r="DA12" s="84">
        <f t="shared" si="17"/>
        <v>0</v>
      </c>
      <c r="DB12" s="84">
        <f t="shared" si="18"/>
        <v>8044</v>
      </c>
      <c r="DC12" s="84">
        <f t="shared" si="19"/>
        <v>1171</v>
      </c>
      <c r="DD12" s="84">
        <f t="shared" si="20"/>
        <v>1373</v>
      </c>
      <c r="DE12" s="84">
        <f t="shared" si="21"/>
        <v>0</v>
      </c>
      <c r="DF12" s="84">
        <f t="shared" si="22"/>
        <v>5500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23541</v>
      </c>
    </row>
    <row r="13" spans="1:114" s="8" customFormat="1" ht="12" customHeight="1">
      <c r="A13" s="80" t="s">
        <v>204</v>
      </c>
      <c r="B13" s="83" t="s">
        <v>346</v>
      </c>
      <c r="C13" s="80" t="s">
        <v>347</v>
      </c>
      <c r="D13" s="84">
        <f>SUM(E13,+L13)</f>
        <v>3230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3230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3230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3230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3230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3230</v>
      </c>
      <c r="AY13" s="84">
        <v>0</v>
      </c>
      <c r="AZ13" s="84">
        <v>0</v>
      </c>
      <c r="BA13" s="84">
        <v>3230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3230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3230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3230</v>
      </c>
      <c r="DC13" s="84">
        <f t="shared" si="19"/>
        <v>0</v>
      </c>
      <c r="DD13" s="84">
        <f t="shared" si="20"/>
        <v>0</v>
      </c>
      <c r="DE13" s="84">
        <f t="shared" si="21"/>
        <v>3230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3230</v>
      </c>
    </row>
    <row r="14" spans="1:114" s="8" customFormat="1" ht="12" customHeight="1">
      <c r="A14" s="80" t="s">
        <v>208</v>
      </c>
      <c r="B14" s="83" t="s">
        <v>351</v>
      </c>
      <c r="C14" s="80" t="s">
        <v>352</v>
      </c>
      <c r="D14" s="84">
        <f>SUM(E14,+L14)</f>
        <v>48680</v>
      </c>
      <c r="E14" s="84">
        <f>SUM(F14:I14)+K14</f>
        <v>48680</v>
      </c>
      <c r="F14" s="84">
        <v>48583</v>
      </c>
      <c r="G14" s="84">
        <v>0</v>
      </c>
      <c r="H14" s="84">
        <v>0</v>
      </c>
      <c r="I14" s="84">
        <v>0</v>
      </c>
      <c r="J14" s="84">
        <f>市町村分担金内訳!D14</f>
        <v>49353</v>
      </c>
      <c r="K14" s="84">
        <v>97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48680</v>
      </c>
      <c r="W14" s="84">
        <v>48680</v>
      </c>
      <c r="X14" s="84">
        <v>48583</v>
      </c>
      <c r="Y14" s="84">
        <v>0</v>
      </c>
      <c r="Z14" s="84">
        <v>0</v>
      </c>
      <c r="AA14" s="84">
        <v>0</v>
      </c>
      <c r="AB14" s="84">
        <f>SUM(J14,S14)</f>
        <v>49353</v>
      </c>
      <c r="AC14" s="84">
        <v>97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98033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98033</v>
      </c>
      <c r="AY14" s="84">
        <v>0</v>
      </c>
      <c r="AZ14" s="84">
        <v>0</v>
      </c>
      <c r="BA14" s="84">
        <v>98033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98033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98033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98033</v>
      </c>
      <c r="DC14" s="84">
        <f t="shared" si="19"/>
        <v>0</v>
      </c>
      <c r="DD14" s="84">
        <f t="shared" si="20"/>
        <v>0</v>
      </c>
      <c r="DE14" s="84">
        <f t="shared" si="21"/>
        <v>98033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98033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2">
    <cfRule type="expression" dxfId="431" priority="34" stopIfTrue="1">
      <formula>$A15&lt;&gt;""</formula>
    </cfRule>
  </conditionalFormatting>
  <conditionalFormatting sqref="A14:DJ14">
    <cfRule type="expression" dxfId="430" priority="2" stopIfTrue="1">
      <formula>$A14&lt;&gt;""</formula>
    </cfRule>
  </conditionalFormatting>
  <conditionalFormatting sqref="A7:DJ7">
    <cfRule type="expression" dxfId="406" priority="1" stopIfTrue="1">
      <formula>$A7&lt;&gt;""</formula>
    </cfRule>
  </conditionalFormatting>
  <conditionalFormatting sqref="A8:DJ8">
    <cfRule type="expression" dxfId="405" priority="8" stopIfTrue="1">
      <formula>$A8&lt;&gt;""</formula>
    </cfRule>
  </conditionalFormatting>
  <conditionalFormatting sqref="A9:DJ9">
    <cfRule type="expression" dxfId="404" priority="7" stopIfTrue="1">
      <formula>$A9&lt;&gt;""</formula>
    </cfRule>
  </conditionalFormatting>
  <conditionalFormatting sqref="A10:DJ10">
    <cfRule type="expression" dxfId="403" priority="6" stopIfTrue="1">
      <formula>$A10&lt;&gt;""</formula>
    </cfRule>
  </conditionalFormatting>
  <conditionalFormatting sqref="A11:DJ11">
    <cfRule type="expression" dxfId="402" priority="5" stopIfTrue="1">
      <formula>$A11&lt;&gt;""</formula>
    </cfRule>
  </conditionalFormatting>
  <conditionalFormatting sqref="A12:DJ12">
    <cfRule type="expression" dxfId="401" priority="4" stopIfTrue="1">
      <formula>$A12&lt;&gt;""</formula>
    </cfRule>
  </conditionalFormatting>
  <conditionalFormatting sqref="A13:DJ13">
    <cfRule type="expression" dxfId="40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358</v>
      </c>
      <c r="C7" s="78" t="s">
        <v>192</v>
      </c>
      <c r="D7" s="79">
        <f>SUM($D$8:$D$37)</f>
        <v>2333131</v>
      </c>
      <c r="E7" s="79">
        <f>SUM($E$8:$E$37)</f>
        <v>1940766</v>
      </c>
      <c r="F7" s="79">
        <f>SUM($F$8:$F$37)</f>
        <v>1158065</v>
      </c>
      <c r="G7" s="79">
        <f>SUM($G$8:$G$37)</f>
        <v>0</v>
      </c>
      <c r="H7" s="79">
        <f>SUM($H$8:$H$37)</f>
        <v>782500</v>
      </c>
      <c r="I7" s="79">
        <f>SUM($I$8:$I$37)</f>
        <v>0</v>
      </c>
      <c r="J7" s="79">
        <f>SUM($J$8:$J$37)</f>
        <v>50385</v>
      </c>
      <c r="K7" s="79">
        <f>SUM($K$8:$K$37)</f>
        <v>201</v>
      </c>
      <c r="L7" s="79">
        <f>SUM($L$8:$L$37)</f>
        <v>392365</v>
      </c>
      <c r="M7" s="79">
        <f>SUM($M$8:$M$37)</f>
        <v>7987</v>
      </c>
      <c r="N7" s="79">
        <f>SUM($N$8:$N$37)</f>
        <v>5175</v>
      </c>
      <c r="O7" s="79">
        <f>SUM($O$8:$O$37)</f>
        <v>4075</v>
      </c>
      <c r="P7" s="79">
        <f>SUM($P$8:$P$37)</f>
        <v>0</v>
      </c>
      <c r="Q7" s="79">
        <f>SUM($Q$8:$Q$37)</f>
        <v>1100</v>
      </c>
      <c r="R7" s="79">
        <f>SUM($R$8:$R$37)</f>
        <v>0</v>
      </c>
      <c r="S7" s="79">
        <f>SUM($S$8:$S$37)</f>
        <v>0</v>
      </c>
      <c r="T7" s="79">
        <f>SUM($T$8:$T$37)</f>
        <v>0</v>
      </c>
      <c r="U7" s="79">
        <f>SUM($U$8:$U$37)</f>
        <v>2812</v>
      </c>
      <c r="V7" s="79">
        <f>SUM($V$8:$V$37)</f>
        <v>2341118</v>
      </c>
      <c r="W7" s="79">
        <f>SUM($W$8:$W$37)</f>
        <v>1945941</v>
      </c>
      <c r="X7" s="79">
        <f>SUM($X$8:$X$37)</f>
        <v>1162140</v>
      </c>
      <c r="Y7" s="79">
        <f>SUM($Y$8:$Y$37)</f>
        <v>0</v>
      </c>
      <c r="Z7" s="79">
        <f>SUM($Z$8:$Z$37)</f>
        <v>783600</v>
      </c>
      <c r="AA7" s="79">
        <f>SUM($AA$8:$AA$37)</f>
        <v>0</v>
      </c>
      <c r="AB7" s="79">
        <f>SUM($AB$8:$AB$37)</f>
        <v>50385</v>
      </c>
      <c r="AC7" s="79">
        <f>SUM($AC$8:$AC$37)</f>
        <v>201</v>
      </c>
      <c r="AD7" s="79">
        <f>SUM($AD$8:$AD$37)</f>
        <v>395177</v>
      </c>
    </row>
    <row r="8" spans="1:30" s="8" customFormat="1" ht="12" customHeight="1">
      <c r="A8" s="80" t="s">
        <v>208</v>
      </c>
      <c r="B8" s="83" t="s">
        <v>205</v>
      </c>
      <c r="C8" s="80" t="s">
        <v>202</v>
      </c>
      <c r="D8" s="84">
        <f>SUM(E8,+L8)</f>
        <v>173638</v>
      </c>
      <c r="E8" s="84">
        <v>42158</v>
      </c>
      <c r="F8" s="84">
        <v>42158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131480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173638</v>
      </c>
      <c r="W8" s="84">
        <v>42158</v>
      </c>
      <c r="X8" s="84">
        <v>42158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131480</v>
      </c>
    </row>
    <row r="9" spans="1:30" s="8" customFormat="1" ht="12" customHeight="1">
      <c r="A9" s="80" t="s">
        <v>208</v>
      </c>
      <c r="B9" s="83" t="s">
        <v>213</v>
      </c>
      <c r="C9" s="80" t="s">
        <v>214</v>
      </c>
      <c r="D9" s="84">
        <f>SUM(E9,+L9)</f>
        <v>72742</v>
      </c>
      <c r="E9" s="84">
        <v>72670</v>
      </c>
      <c r="F9" s="84">
        <v>36370</v>
      </c>
      <c r="G9" s="84">
        <v>0</v>
      </c>
      <c r="H9" s="84">
        <v>36300</v>
      </c>
      <c r="I9" s="84">
        <v>0</v>
      </c>
      <c r="J9" s="94">
        <v>0</v>
      </c>
      <c r="K9" s="84">
        <v>0</v>
      </c>
      <c r="L9" s="84">
        <v>72</v>
      </c>
      <c r="M9" s="84">
        <f>SUM(N9,+U9)</f>
        <v>530</v>
      </c>
      <c r="N9" s="84">
        <v>464</v>
      </c>
      <c r="O9" s="84">
        <v>264</v>
      </c>
      <c r="P9" s="84">
        <v>0</v>
      </c>
      <c r="Q9" s="84">
        <v>200</v>
      </c>
      <c r="R9" s="84">
        <v>0</v>
      </c>
      <c r="S9" s="94">
        <v>0</v>
      </c>
      <c r="T9" s="84">
        <v>0</v>
      </c>
      <c r="U9" s="84">
        <v>66</v>
      </c>
      <c r="V9" s="84">
        <v>73272</v>
      </c>
      <c r="W9" s="84">
        <v>73134</v>
      </c>
      <c r="X9" s="84">
        <v>36634</v>
      </c>
      <c r="Y9" s="84">
        <v>0</v>
      </c>
      <c r="Z9" s="84">
        <v>36500</v>
      </c>
      <c r="AA9" s="84">
        <v>0</v>
      </c>
      <c r="AB9" s="94">
        <v>0</v>
      </c>
      <c r="AC9" s="84">
        <v>0</v>
      </c>
      <c r="AD9" s="84">
        <v>138</v>
      </c>
    </row>
    <row r="10" spans="1:30" s="8" customFormat="1" ht="12" customHeight="1">
      <c r="A10" s="80" t="s">
        <v>204</v>
      </c>
      <c r="B10" s="83" t="s">
        <v>217</v>
      </c>
      <c r="C10" s="80" t="s">
        <v>219</v>
      </c>
      <c r="D10" s="84">
        <f>SUM(E10,+L10)</f>
        <v>866010</v>
      </c>
      <c r="E10" s="84">
        <v>865926</v>
      </c>
      <c r="F10" s="84">
        <v>463926</v>
      </c>
      <c r="G10" s="84">
        <v>0</v>
      </c>
      <c r="H10" s="84">
        <v>402000</v>
      </c>
      <c r="I10" s="84">
        <v>0</v>
      </c>
      <c r="J10" s="94">
        <v>0</v>
      </c>
      <c r="K10" s="84">
        <v>0</v>
      </c>
      <c r="L10" s="84">
        <v>84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866010</v>
      </c>
      <c r="W10" s="84">
        <v>865926</v>
      </c>
      <c r="X10" s="84">
        <v>463926</v>
      </c>
      <c r="Y10" s="84">
        <v>0</v>
      </c>
      <c r="Z10" s="84">
        <v>402000</v>
      </c>
      <c r="AA10" s="84">
        <v>0</v>
      </c>
      <c r="AB10" s="94">
        <v>0</v>
      </c>
      <c r="AC10" s="84">
        <v>0</v>
      </c>
      <c r="AD10" s="84">
        <v>84</v>
      </c>
    </row>
    <row r="11" spans="1:30" s="8" customFormat="1" ht="12" customHeight="1">
      <c r="A11" s="80" t="s">
        <v>204</v>
      </c>
      <c r="B11" s="83" t="s">
        <v>222</v>
      </c>
      <c r="C11" s="80" t="s">
        <v>223</v>
      </c>
      <c r="D11" s="84">
        <f>SUM(E11,+L11)</f>
        <v>646380</v>
      </c>
      <c r="E11" s="84">
        <v>638561</v>
      </c>
      <c r="F11" s="84">
        <v>334961</v>
      </c>
      <c r="G11" s="84">
        <v>0</v>
      </c>
      <c r="H11" s="84">
        <v>303600</v>
      </c>
      <c r="I11" s="84">
        <v>0</v>
      </c>
      <c r="J11" s="94">
        <v>0</v>
      </c>
      <c r="K11" s="84">
        <v>0</v>
      </c>
      <c r="L11" s="84">
        <v>7819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646380</v>
      </c>
      <c r="W11" s="84">
        <v>638561</v>
      </c>
      <c r="X11" s="84">
        <v>334961</v>
      </c>
      <c r="Y11" s="84">
        <v>0</v>
      </c>
      <c r="Z11" s="84">
        <v>303600</v>
      </c>
      <c r="AA11" s="84">
        <v>0</v>
      </c>
      <c r="AB11" s="94">
        <v>0</v>
      </c>
      <c r="AC11" s="84">
        <v>0</v>
      </c>
      <c r="AD11" s="84">
        <v>7819</v>
      </c>
    </row>
    <row r="12" spans="1:30" s="8" customFormat="1" ht="12" customHeight="1">
      <c r="A12" s="80" t="s">
        <v>204</v>
      </c>
      <c r="B12" s="83" t="s">
        <v>228</v>
      </c>
      <c r="C12" s="80" t="s">
        <v>229</v>
      </c>
      <c r="D12" s="84">
        <f>SUM(E12,+L12)</f>
        <v>289209</v>
      </c>
      <c r="E12" s="84">
        <v>81719</v>
      </c>
      <c r="F12" s="84">
        <v>81719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207490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289209</v>
      </c>
      <c r="W12" s="84">
        <v>81719</v>
      </c>
      <c r="X12" s="84">
        <v>81719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207490</v>
      </c>
    </row>
    <row r="13" spans="1:30" s="8" customFormat="1" ht="12" customHeight="1">
      <c r="A13" s="80" t="s">
        <v>204</v>
      </c>
      <c r="B13" s="83" t="s">
        <v>232</v>
      </c>
      <c r="C13" s="80" t="s">
        <v>233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239</v>
      </c>
      <c r="C14" s="80" t="s">
        <v>240</v>
      </c>
      <c r="D14" s="84">
        <f>SUM(E14,+L14)</f>
        <v>12279</v>
      </c>
      <c r="E14" s="84">
        <v>2984</v>
      </c>
      <c r="F14" s="84">
        <v>2984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9295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12279</v>
      </c>
      <c r="W14" s="84">
        <v>2984</v>
      </c>
      <c r="X14" s="84">
        <v>2984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9295</v>
      </c>
    </row>
    <row r="15" spans="1:30" s="8" customFormat="1" ht="12" customHeight="1">
      <c r="A15" s="80" t="s">
        <v>204</v>
      </c>
      <c r="B15" s="83" t="s">
        <v>243</v>
      </c>
      <c r="C15" s="80" t="s">
        <v>245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251</v>
      </c>
      <c r="C16" s="80" t="s">
        <v>250</v>
      </c>
      <c r="D16" s="84">
        <f>SUM(E16,+L16)</f>
        <v>695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695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695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695</v>
      </c>
    </row>
    <row r="17" spans="1:30" s="8" customFormat="1" ht="12" customHeight="1">
      <c r="A17" s="80" t="s">
        <v>204</v>
      </c>
      <c r="B17" s="83" t="s">
        <v>259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208</v>
      </c>
      <c r="B18" s="83" t="s">
        <v>263</v>
      </c>
      <c r="C18" s="80" t="s">
        <v>262</v>
      </c>
      <c r="D18" s="84">
        <f>SUM(E18,+L18)</f>
        <v>3457</v>
      </c>
      <c r="E18" s="84">
        <v>1817</v>
      </c>
      <c r="F18" s="84">
        <v>1817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1640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3457</v>
      </c>
      <c r="W18" s="84">
        <v>1817</v>
      </c>
      <c r="X18" s="84">
        <v>1817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1640</v>
      </c>
    </row>
    <row r="19" spans="1:30" s="8" customFormat="1" ht="12" customHeight="1">
      <c r="A19" s="80" t="s">
        <v>204</v>
      </c>
      <c r="B19" s="83" t="s">
        <v>267</v>
      </c>
      <c r="C19" s="80" t="s">
        <v>266</v>
      </c>
      <c r="D19" s="84">
        <f>SUM(E19,+L19)</f>
        <v>105782</v>
      </c>
      <c r="E19" s="84">
        <v>104640</v>
      </c>
      <c r="F19" s="84">
        <v>66236</v>
      </c>
      <c r="G19" s="84">
        <v>0</v>
      </c>
      <c r="H19" s="84">
        <v>38400</v>
      </c>
      <c r="I19" s="84">
        <v>0</v>
      </c>
      <c r="J19" s="94">
        <v>0</v>
      </c>
      <c r="K19" s="84">
        <v>4</v>
      </c>
      <c r="L19" s="84">
        <v>1142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105782</v>
      </c>
      <c r="W19" s="84">
        <v>104640</v>
      </c>
      <c r="X19" s="84">
        <v>66236</v>
      </c>
      <c r="Y19" s="84">
        <v>0</v>
      </c>
      <c r="Z19" s="84">
        <v>38400</v>
      </c>
      <c r="AA19" s="84">
        <v>0</v>
      </c>
      <c r="AB19" s="94">
        <v>0</v>
      </c>
      <c r="AC19" s="84">
        <v>4</v>
      </c>
      <c r="AD19" s="84">
        <v>1142</v>
      </c>
    </row>
    <row r="20" spans="1:30" s="8" customFormat="1" ht="12" customHeight="1">
      <c r="A20" s="80" t="s">
        <v>204</v>
      </c>
      <c r="B20" s="83" t="s">
        <v>273</v>
      </c>
      <c r="C20" s="80" t="s">
        <v>274</v>
      </c>
      <c r="D20" s="84">
        <f>SUM(E20,+L20)</f>
        <v>60835</v>
      </c>
      <c r="E20" s="84">
        <v>51451</v>
      </c>
      <c r="F20" s="84">
        <v>51438</v>
      </c>
      <c r="G20" s="84">
        <v>0</v>
      </c>
      <c r="H20" s="84">
        <v>0</v>
      </c>
      <c r="I20" s="84">
        <v>0</v>
      </c>
      <c r="J20" s="94">
        <v>0</v>
      </c>
      <c r="K20" s="84">
        <v>13</v>
      </c>
      <c r="L20" s="84">
        <v>9384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60835</v>
      </c>
      <c r="W20" s="84">
        <v>51451</v>
      </c>
      <c r="X20" s="84">
        <v>51438</v>
      </c>
      <c r="Y20" s="84">
        <v>0</v>
      </c>
      <c r="Z20" s="84">
        <v>0</v>
      </c>
      <c r="AA20" s="84">
        <v>0</v>
      </c>
      <c r="AB20" s="94">
        <v>0</v>
      </c>
      <c r="AC20" s="84">
        <v>13</v>
      </c>
      <c r="AD20" s="84">
        <v>9384</v>
      </c>
    </row>
    <row r="21" spans="1:30" s="8" customFormat="1" ht="12" customHeight="1">
      <c r="A21" s="80" t="s">
        <v>208</v>
      </c>
      <c r="B21" s="83" t="s">
        <v>278</v>
      </c>
      <c r="C21" s="80" t="s">
        <v>280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282</v>
      </c>
      <c r="C22" s="80" t="s">
        <v>283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288</v>
      </c>
      <c r="C23" s="80" t="s">
        <v>289</v>
      </c>
      <c r="D23" s="84">
        <f>SUM(E23,+L23)</f>
        <v>20890</v>
      </c>
      <c r="E23" s="84">
        <v>10445</v>
      </c>
      <c r="F23" s="84">
        <v>10445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10445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20890</v>
      </c>
      <c r="W23" s="84">
        <v>10445</v>
      </c>
      <c r="X23" s="84">
        <v>10445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10445</v>
      </c>
    </row>
    <row r="24" spans="1:30" s="8" customFormat="1" ht="12" customHeight="1">
      <c r="A24" s="80" t="s">
        <v>204</v>
      </c>
      <c r="B24" s="83" t="s">
        <v>292</v>
      </c>
      <c r="C24" s="80" t="s">
        <v>291</v>
      </c>
      <c r="D24" s="84">
        <f>SUM(E24,+L24)</f>
        <v>579</v>
      </c>
      <c r="E24" s="84">
        <v>289</v>
      </c>
      <c r="F24" s="84">
        <v>289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290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579</v>
      </c>
      <c r="W24" s="84">
        <v>289</v>
      </c>
      <c r="X24" s="84">
        <v>289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290</v>
      </c>
    </row>
    <row r="25" spans="1:30" s="8" customFormat="1" ht="12" customHeight="1">
      <c r="A25" s="80" t="s">
        <v>204</v>
      </c>
      <c r="B25" s="83" t="s">
        <v>294</v>
      </c>
      <c r="C25" s="80" t="s">
        <v>295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208</v>
      </c>
      <c r="B26" s="83" t="s">
        <v>298</v>
      </c>
      <c r="C26" s="80" t="s">
        <v>300</v>
      </c>
      <c r="D26" s="84">
        <f>SUM(E26,+L26)</f>
        <v>5977</v>
      </c>
      <c r="E26" s="84">
        <v>2986</v>
      </c>
      <c r="F26" s="84">
        <v>2986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2991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5977</v>
      </c>
      <c r="W26" s="84">
        <v>2986</v>
      </c>
      <c r="X26" s="84">
        <v>2986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2991</v>
      </c>
    </row>
    <row r="27" spans="1:30" s="8" customFormat="1" ht="12" customHeight="1">
      <c r="A27" s="80" t="s">
        <v>204</v>
      </c>
      <c r="B27" s="83" t="s">
        <v>304</v>
      </c>
      <c r="C27" s="80" t="s">
        <v>303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307</v>
      </c>
      <c r="C28" s="80" t="s">
        <v>308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310</v>
      </c>
      <c r="C29" s="80" t="s">
        <v>312</v>
      </c>
      <c r="D29" s="84">
        <f>SUM(E29,+L29)</f>
        <v>2459</v>
      </c>
      <c r="E29" s="84">
        <v>1104</v>
      </c>
      <c r="F29" s="84">
        <v>1017</v>
      </c>
      <c r="G29" s="84">
        <v>0</v>
      </c>
      <c r="H29" s="84">
        <v>0</v>
      </c>
      <c r="I29" s="84">
        <v>0</v>
      </c>
      <c r="J29" s="94">
        <v>0</v>
      </c>
      <c r="K29" s="84">
        <v>87</v>
      </c>
      <c r="L29" s="84">
        <v>1355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2459</v>
      </c>
      <c r="W29" s="84">
        <v>1104</v>
      </c>
      <c r="X29" s="84">
        <v>1017</v>
      </c>
      <c r="Y29" s="84">
        <v>0</v>
      </c>
      <c r="Z29" s="84">
        <v>0</v>
      </c>
      <c r="AA29" s="84">
        <v>0</v>
      </c>
      <c r="AB29" s="94">
        <v>0</v>
      </c>
      <c r="AC29" s="84">
        <v>87</v>
      </c>
      <c r="AD29" s="84">
        <v>1355</v>
      </c>
    </row>
    <row r="30" spans="1:30" s="8" customFormat="1" ht="12" customHeight="1">
      <c r="A30" s="80" t="s">
        <v>204</v>
      </c>
      <c r="B30" s="83" t="s">
        <v>317</v>
      </c>
      <c r="C30" s="80" t="s">
        <v>316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319</v>
      </c>
      <c r="C31" s="80" t="s">
        <v>321</v>
      </c>
      <c r="D31" s="84">
        <f>SUM(E31,+L31)</f>
        <v>2814</v>
      </c>
      <c r="E31" s="84">
        <v>2814</v>
      </c>
      <c r="F31" s="84">
        <v>2814</v>
      </c>
      <c r="G31" s="84">
        <v>0</v>
      </c>
      <c r="H31" s="84">
        <v>0</v>
      </c>
      <c r="I31" s="84">
        <v>0</v>
      </c>
      <c r="J31" s="94">
        <f>市町村分担金内訳!D8</f>
        <v>1032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市町村分担金内訳!E8</f>
        <v>0</v>
      </c>
      <c r="T31" s="84">
        <v>0</v>
      </c>
      <c r="U31" s="84">
        <v>0</v>
      </c>
      <c r="V31" s="84">
        <v>2814</v>
      </c>
      <c r="W31" s="84">
        <v>2814</v>
      </c>
      <c r="X31" s="84">
        <v>2814</v>
      </c>
      <c r="Y31" s="84">
        <v>0</v>
      </c>
      <c r="Z31" s="84">
        <v>0</v>
      </c>
      <c r="AA31" s="84">
        <v>0</v>
      </c>
      <c r="AB31" s="94">
        <f>SUM(J31,S31)</f>
        <v>1032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326</v>
      </c>
      <c r="C32" s="80" t="s">
        <v>327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市町村分担金内訳!D9</f>
        <v>0</v>
      </c>
      <c r="K32" s="84">
        <v>0</v>
      </c>
      <c r="L32" s="84">
        <v>0</v>
      </c>
      <c r="M32" s="84">
        <f>SUM(N32,+U32)</f>
        <v>1391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市町村分担金内訳!E9</f>
        <v>0</v>
      </c>
      <c r="T32" s="84">
        <v>0</v>
      </c>
      <c r="U32" s="84">
        <v>1391</v>
      </c>
      <c r="V32" s="84">
        <v>1391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1391</v>
      </c>
    </row>
    <row r="33" spans="1:30" s="8" customFormat="1" ht="12" customHeight="1">
      <c r="A33" s="80" t="s">
        <v>204</v>
      </c>
      <c r="B33" s="83" t="s">
        <v>332</v>
      </c>
      <c r="C33" s="80" t="s">
        <v>333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市町村分担金内訳!D10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市町村分担金内訳!E10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338</v>
      </c>
      <c r="C34" s="80" t="s">
        <v>339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市町村分担金内訳!D11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市町村分担金内訳!E11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342</v>
      </c>
      <c r="C35" s="80" t="s">
        <v>343</v>
      </c>
      <c r="D35" s="84">
        <f>SUM(E35,+L35)</f>
        <v>17475</v>
      </c>
      <c r="E35" s="84">
        <v>12522</v>
      </c>
      <c r="F35" s="84">
        <v>10322</v>
      </c>
      <c r="G35" s="84">
        <v>0</v>
      </c>
      <c r="H35" s="84">
        <v>2200</v>
      </c>
      <c r="I35" s="84">
        <v>0</v>
      </c>
      <c r="J35" s="94">
        <f>市町村分担金内訳!D12</f>
        <v>0</v>
      </c>
      <c r="K35" s="84">
        <v>0</v>
      </c>
      <c r="L35" s="84">
        <v>4953</v>
      </c>
      <c r="M35" s="84">
        <f>SUM(N35,+U35)</f>
        <v>6066</v>
      </c>
      <c r="N35" s="84">
        <v>4711</v>
      </c>
      <c r="O35" s="84">
        <v>3811</v>
      </c>
      <c r="P35" s="84">
        <v>0</v>
      </c>
      <c r="Q35" s="84">
        <v>900</v>
      </c>
      <c r="R35" s="84">
        <v>0</v>
      </c>
      <c r="S35" s="94">
        <f>市町村分担金内訳!E12</f>
        <v>0</v>
      </c>
      <c r="T35" s="84">
        <v>0</v>
      </c>
      <c r="U35" s="84">
        <v>1355</v>
      </c>
      <c r="V35" s="84">
        <v>23541</v>
      </c>
      <c r="W35" s="84">
        <v>17233</v>
      </c>
      <c r="X35" s="84">
        <v>14133</v>
      </c>
      <c r="Y35" s="84">
        <v>0</v>
      </c>
      <c r="Z35" s="84">
        <v>3100</v>
      </c>
      <c r="AA35" s="84">
        <v>0</v>
      </c>
      <c r="AB35" s="94">
        <f>SUM(J35,S35)</f>
        <v>0</v>
      </c>
      <c r="AC35" s="84">
        <v>0</v>
      </c>
      <c r="AD35" s="84">
        <v>6308</v>
      </c>
    </row>
    <row r="36" spans="1:30" s="8" customFormat="1" ht="12" customHeight="1">
      <c r="A36" s="80" t="s">
        <v>204</v>
      </c>
      <c r="B36" s="83" t="s">
        <v>346</v>
      </c>
      <c r="C36" s="80" t="s">
        <v>347</v>
      </c>
      <c r="D36" s="84">
        <f>SUM(E36,+L36)</f>
        <v>3230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市町村分担金内訳!D13</f>
        <v>0</v>
      </c>
      <c r="K36" s="84">
        <v>0</v>
      </c>
      <c r="L36" s="84">
        <v>3230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市町村分担金内訳!E13</f>
        <v>0</v>
      </c>
      <c r="T36" s="84">
        <v>0</v>
      </c>
      <c r="U36" s="84">
        <v>0</v>
      </c>
      <c r="V36" s="84">
        <v>3230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3230</v>
      </c>
    </row>
    <row r="37" spans="1:30" s="8" customFormat="1" ht="12" customHeight="1">
      <c r="A37" s="80" t="s">
        <v>204</v>
      </c>
      <c r="B37" s="83" t="s">
        <v>353</v>
      </c>
      <c r="C37" s="80" t="s">
        <v>354</v>
      </c>
      <c r="D37" s="84">
        <f>SUM(E37,+L37)</f>
        <v>48680</v>
      </c>
      <c r="E37" s="84">
        <v>48680</v>
      </c>
      <c r="F37" s="84">
        <v>48583</v>
      </c>
      <c r="G37" s="84">
        <v>0</v>
      </c>
      <c r="H37" s="84">
        <v>0</v>
      </c>
      <c r="I37" s="84">
        <v>0</v>
      </c>
      <c r="J37" s="94">
        <f>市町村分担金内訳!D14</f>
        <v>49353</v>
      </c>
      <c r="K37" s="84">
        <v>97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市町村分担金内訳!E14</f>
        <v>0</v>
      </c>
      <c r="T37" s="84">
        <v>0</v>
      </c>
      <c r="U37" s="84">
        <v>0</v>
      </c>
      <c r="V37" s="84">
        <v>48680</v>
      </c>
      <c r="W37" s="84">
        <v>48680</v>
      </c>
      <c r="X37" s="84">
        <v>48583</v>
      </c>
      <c r="Y37" s="84">
        <v>0</v>
      </c>
      <c r="Z37" s="84">
        <v>0</v>
      </c>
      <c r="AA37" s="84">
        <v>0</v>
      </c>
      <c r="AB37" s="94">
        <f>SUM(J37,S37)</f>
        <v>49353</v>
      </c>
      <c r="AC37" s="84">
        <v>97</v>
      </c>
      <c r="AD37" s="84">
        <v>0</v>
      </c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8:AD995">
    <cfRule type="expression" dxfId="397" priority="34" stopIfTrue="1">
      <formula>$A38&lt;&gt;""</formula>
    </cfRule>
  </conditionalFormatting>
  <conditionalFormatting sqref="A37:AD37">
    <cfRule type="expression" dxfId="396" priority="2" stopIfTrue="1">
      <formula>$A37&lt;&gt;""</formula>
    </cfRule>
  </conditionalFormatting>
  <conditionalFormatting sqref="A8:AD8">
    <cfRule type="expression" dxfId="395" priority="32" stopIfTrue="1">
      <formula>$A8&lt;&gt;""</formula>
    </cfRule>
  </conditionalFormatting>
  <conditionalFormatting sqref="A9:AD9">
    <cfRule type="expression" dxfId="394" priority="31" stopIfTrue="1">
      <formula>$A9&lt;&gt;""</formula>
    </cfRule>
  </conditionalFormatting>
  <conditionalFormatting sqref="A10:AD10">
    <cfRule type="expression" dxfId="393" priority="30" stopIfTrue="1">
      <formula>$A10&lt;&gt;""</formula>
    </cfRule>
  </conditionalFormatting>
  <conditionalFormatting sqref="A11:AD11">
    <cfRule type="expression" dxfId="392" priority="29" stopIfTrue="1">
      <formula>$A11&lt;&gt;""</formula>
    </cfRule>
  </conditionalFormatting>
  <conditionalFormatting sqref="A12:AD12">
    <cfRule type="expression" dxfId="391" priority="28" stopIfTrue="1">
      <formula>$A12&lt;&gt;""</formula>
    </cfRule>
  </conditionalFormatting>
  <conditionalFormatting sqref="A13:AD13">
    <cfRule type="expression" dxfId="390" priority="27" stopIfTrue="1">
      <formula>$A13&lt;&gt;""</formula>
    </cfRule>
  </conditionalFormatting>
  <conditionalFormatting sqref="A14:AD14">
    <cfRule type="expression" dxfId="389" priority="26" stopIfTrue="1">
      <formula>$A14&lt;&gt;""</formula>
    </cfRule>
  </conditionalFormatting>
  <conditionalFormatting sqref="A15:AD15">
    <cfRule type="expression" dxfId="388" priority="25" stopIfTrue="1">
      <formula>$A15&lt;&gt;""</formula>
    </cfRule>
  </conditionalFormatting>
  <conditionalFormatting sqref="A16:AD16">
    <cfRule type="expression" dxfId="387" priority="24" stopIfTrue="1">
      <formula>$A16&lt;&gt;""</formula>
    </cfRule>
  </conditionalFormatting>
  <conditionalFormatting sqref="A17:AD17">
    <cfRule type="expression" dxfId="386" priority="23" stopIfTrue="1">
      <formula>$A17&lt;&gt;""</formula>
    </cfRule>
  </conditionalFormatting>
  <conditionalFormatting sqref="A18:AD18">
    <cfRule type="expression" dxfId="385" priority="22" stopIfTrue="1">
      <formula>$A18&lt;&gt;""</formula>
    </cfRule>
  </conditionalFormatting>
  <conditionalFormatting sqref="A19:AD19">
    <cfRule type="expression" dxfId="384" priority="21" stopIfTrue="1">
      <formula>$A19&lt;&gt;""</formula>
    </cfRule>
  </conditionalFormatting>
  <conditionalFormatting sqref="A20:AD20">
    <cfRule type="expression" dxfId="383" priority="20" stopIfTrue="1">
      <formula>$A20&lt;&gt;""</formula>
    </cfRule>
  </conditionalFormatting>
  <conditionalFormatting sqref="A21:AD21">
    <cfRule type="expression" dxfId="382" priority="19" stopIfTrue="1">
      <formula>$A21&lt;&gt;""</formula>
    </cfRule>
  </conditionalFormatting>
  <conditionalFormatting sqref="A22:AD22">
    <cfRule type="expression" dxfId="381" priority="18" stopIfTrue="1">
      <formula>$A22&lt;&gt;""</formula>
    </cfRule>
  </conditionalFormatting>
  <conditionalFormatting sqref="A23:AD23">
    <cfRule type="expression" dxfId="380" priority="17" stopIfTrue="1">
      <formula>$A23&lt;&gt;""</formula>
    </cfRule>
  </conditionalFormatting>
  <conditionalFormatting sqref="A24:AD24">
    <cfRule type="expression" dxfId="379" priority="16" stopIfTrue="1">
      <formula>$A24&lt;&gt;""</formula>
    </cfRule>
  </conditionalFormatting>
  <conditionalFormatting sqref="A25:AD25">
    <cfRule type="expression" dxfId="378" priority="15" stopIfTrue="1">
      <formula>$A25&lt;&gt;""</formula>
    </cfRule>
  </conditionalFormatting>
  <conditionalFormatting sqref="A26:AD26">
    <cfRule type="expression" dxfId="377" priority="14" stopIfTrue="1">
      <formula>$A26&lt;&gt;""</formula>
    </cfRule>
  </conditionalFormatting>
  <conditionalFormatting sqref="A27:AD27">
    <cfRule type="expression" dxfId="376" priority="13" stopIfTrue="1">
      <formula>$A27&lt;&gt;""</formula>
    </cfRule>
  </conditionalFormatting>
  <conditionalFormatting sqref="A28:AD28">
    <cfRule type="expression" dxfId="375" priority="12" stopIfTrue="1">
      <formula>$A28&lt;&gt;""</formula>
    </cfRule>
  </conditionalFormatting>
  <conditionalFormatting sqref="A29:AD29">
    <cfRule type="expression" dxfId="374" priority="11" stopIfTrue="1">
      <formula>$A29&lt;&gt;""</formula>
    </cfRule>
  </conditionalFormatting>
  <conditionalFormatting sqref="A30:AD30">
    <cfRule type="expression" dxfId="373" priority="10" stopIfTrue="1">
      <formula>$A30&lt;&gt;""</formula>
    </cfRule>
  </conditionalFormatting>
  <conditionalFormatting sqref="A7:AD7">
    <cfRule type="expression" dxfId="372" priority="1" stopIfTrue="1">
      <formula>$A7&lt;&gt;""</formula>
    </cfRule>
  </conditionalFormatting>
  <conditionalFormatting sqref="A31:AD31">
    <cfRule type="expression" dxfId="371" priority="8" stopIfTrue="1">
      <formula>$A31&lt;&gt;""</formula>
    </cfRule>
  </conditionalFormatting>
  <conditionalFormatting sqref="A32:AD32">
    <cfRule type="expression" dxfId="370" priority="7" stopIfTrue="1">
      <formula>$A32&lt;&gt;""</formula>
    </cfRule>
  </conditionalFormatting>
  <conditionalFormatting sqref="A33:AD33">
    <cfRule type="expression" dxfId="369" priority="6" stopIfTrue="1">
      <formula>$A33&lt;&gt;""</formula>
    </cfRule>
  </conditionalFormatting>
  <conditionalFormatting sqref="A34:AD34">
    <cfRule type="expression" dxfId="368" priority="5" stopIfTrue="1">
      <formula>$A34&lt;&gt;""</formula>
    </cfRule>
  </conditionalFormatting>
  <conditionalFormatting sqref="A35:AD35">
    <cfRule type="expression" dxfId="367" priority="4" stopIfTrue="1">
      <formula>$A35&lt;&gt;""</formula>
    </cfRule>
  </conditionalFormatting>
  <conditionalFormatting sqref="A36:AD36">
    <cfRule type="expression" dxfId="366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208</v>
      </c>
      <c r="B7" s="92" t="s">
        <v>358</v>
      </c>
      <c r="C7" s="78" t="s">
        <v>192</v>
      </c>
      <c r="D7" s="79">
        <f>SUM($D$8:$D$37)</f>
        <v>8371</v>
      </c>
      <c r="E7" s="79">
        <f>SUM($E$8:$E$37)</f>
        <v>8371</v>
      </c>
      <c r="F7" s="79">
        <f>SUM($F$8:$F$37)</f>
        <v>0</v>
      </c>
      <c r="G7" s="79">
        <f>SUM($G$8:$G$37)</f>
        <v>8371</v>
      </c>
      <c r="H7" s="79">
        <f>SUM($H$8:$H$37)</f>
        <v>0</v>
      </c>
      <c r="I7" s="79">
        <f>SUM($I$8:$I$37)</f>
        <v>0</v>
      </c>
      <c r="J7" s="79">
        <f>SUM($J$8:$J$37)</f>
        <v>0</v>
      </c>
      <c r="K7" s="79">
        <f>SUM($K$8:$K$37)</f>
        <v>0</v>
      </c>
      <c r="L7" s="79">
        <f>SUM($L$8:$L$37)</f>
        <v>2026156</v>
      </c>
      <c r="M7" s="79">
        <f>SUM($M$8:$M$37)</f>
        <v>7375</v>
      </c>
      <c r="N7" s="79">
        <f>SUM($N$8:$N$37)</f>
        <v>7375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25093</v>
      </c>
      <c r="S7" s="79">
        <f>SUM($S$8:$S$37)</f>
        <v>4157</v>
      </c>
      <c r="T7" s="79">
        <f>SUM($T$8:$T$37)</f>
        <v>20119</v>
      </c>
      <c r="U7" s="79">
        <f>SUM($U$8:$U$37)</f>
        <v>817</v>
      </c>
      <c r="V7" s="79">
        <f>SUM($V$8:$V$37)</f>
        <v>0</v>
      </c>
      <c r="W7" s="79">
        <f>SUM($W$8:$W$37)</f>
        <v>1992324</v>
      </c>
      <c r="X7" s="79">
        <f>SUM($X$8:$X$37)</f>
        <v>424853</v>
      </c>
      <c r="Y7" s="79">
        <f>SUM($Y$8:$Y$37)</f>
        <v>1286473</v>
      </c>
      <c r="Z7" s="79">
        <f>SUM($Z$8:$Z$37)</f>
        <v>129455</v>
      </c>
      <c r="AA7" s="79">
        <f>SUM($AA$8:$AA$37)</f>
        <v>151543</v>
      </c>
      <c r="AB7" s="79">
        <f>SUM($AB$8:$AB$37)</f>
        <v>50385</v>
      </c>
      <c r="AC7" s="79">
        <f>SUM($AC$8:$AC$37)</f>
        <v>1364</v>
      </c>
      <c r="AD7" s="79">
        <f>SUM($AD$8:$AD$37)</f>
        <v>298604</v>
      </c>
      <c r="AE7" s="79">
        <f>SUM($AE$8:$AE$37)</f>
        <v>2333131</v>
      </c>
      <c r="AF7" s="79">
        <f>SUM($AF$8:$AF$37)</f>
        <v>5296</v>
      </c>
      <c r="AG7" s="79">
        <f>SUM($AG$8:$AG$37)</f>
        <v>5296</v>
      </c>
      <c r="AH7" s="79">
        <f>SUM($AH$8:$AH$37)</f>
        <v>0</v>
      </c>
      <c r="AI7" s="79">
        <f>SUM($AI$8:$AI$37)</f>
        <v>5296</v>
      </c>
      <c r="AJ7" s="79">
        <f>SUM($AJ$8:$AJ$37)</f>
        <v>0</v>
      </c>
      <c r="AK7" s="79">
        <f>SUM($AK$8:$AK$37)</f>
        <v>0</v>
      </c>
      <c r="AL7" s="79">
        <f>SUM($AL$8:$AL$37)</f>
        <v>0</v>
      </c>
      <c r="AM7" s="79">
        <f>SUM($AM$8:$AM$37)</f>
        <v>0</v>
      </c>
      <c r="AN7" s="79">
        <f>SUM($AN$8:$AN$37)</f>
        <v>1300</v>
      </c>
      <c r="AO7" s="79">
        <f>SUM($AO$8:$AO$37)</f>
        <v>0</v>
      </c>
      <c r="AP7" s="79">
        <f>SUM($AP$8:$AP$37)</f>
        <v>0</v>
      </c>
      <c r="AQ7" s="79">
        <f>SUM($AQ$8:$AQ$37)</f>
        <v>0</v>
      </c>
      <c r="AR7" s="79">
        <f>SUM($AR$8:$AR$37)</f>
        <v>0</v>
      </c>
      <c r="AS7" s="79">
        <f>SUM($AS$8:$AS$37)</f>
        <v>0</v>
      </c>
      <c r="AT7" s="79">
        <f>SUM($AT$8:$AT$37)</f>
        <v>1300</v>
      </c>
      <c r="AU7" s="79">
        <f>SUM($AU$8:$AU$37)</f>
        <v>530</v>
      </c>
      <c r="AV7" s="79">
        <f>SUM($AV$8:$AV$37)</f>
        <v>770</v>
      </c>
      <c r="AW7" s="79">
        <f>SUM($AW$8:$AW$37)</f>
        <v>0</v>
      </c>
      <c r="AX7" s="79">
        <f>SUM($AX$8:$AX$37)</f>
        <v>0</v>
      </c>
      <c r="AY7" s="79">
        <f>SUM($AY$8:$AY$37)</f>
        <v>0</v>
      </c>
      <c r="AZ7" s="79">
        <f>SUM($AZ$8:$AZ$37)</f>
        <v>0</v>
      </c>
      <c r="BA7" s="79">
        <f>SUM($BA$8:$BA$37)</f>
        <v>0</v>
      </c>
      <c r="BB7" s="79">
        <f>SUM($BB$8:$BB$37)</f>
        <v>0</v>
      </c>
      <c r="BC7" s="79">
        <f>SUM($BC$8:$BC$37)</f>
        <v>0</v>
      </c>
      <c r="BD7" s="79">
        <f>SUM($BD$8:$BD$37)</f>
        <v>0</v>
      </c>
      <c r="BE7" s="79">
        <f>SUM($BE$8:$BE$37)</f>
        <v>0</v>
      </c>
      <c r="BF7" s="79">
        <f>SUM($BF$8:$BF$37)</f>
        <v>1391</v>
      </c>
      <c r="BG7" s="79">
        <f>SUM($BG$8:$BG$37)</f>
        <v>7987</v>
      </c>
      <c r="BH7" s="79">
        <f>SUM($BH$8:$BH$37)</f>
        <v>13667</v>
      </c>
      <c r="BI7" s="79">
        <f>SUM($BI$8:$BI$37)</f>
        <v>13667</v>
      </c>
      <c r="BJ7" s="79">
        <f>SUM($BJ$8:$BJ$37)</f>
        <v>0</v>
      </c>
      <c r="BK7" s="79">
        <f>SUM($BK$8:$BK$37)</f>
        <v>13667</v>
      </c>
      <c r="BL7" s="79">
        <f>SUM($BL$8:$BL$37)</f>
        <v>0</v>
      </c>
      <c r="BM7" s="79">
        <f>SUM($BM$8:$BM$37)</f>
        <v>0</v>
      </c>
      <c r="BN7" s="79">
        <f>SUM($BN$8:$BN$37)</f>
        <v>0</v>
      </c>
      <c r="BO7" s="79">
        <f>SUM($BO$8:$BO$37)</f>
        <v>0</v>
      </c>
      <c r="BP7" s="79">
        <f>SUM($BP$8:$BP$37)</f>
        <v>2027456</v>
      </c>
      <c r="BQ7" s="79">
        <f>SUM($BQ$8:$BQ$37)</f>
        <v>7375</v>
      </c>
      <c r="BR7" s="79">
        <f>SUM($BR$8:$BR$37)</f>
        <v>7375</v>
      </c>
      <c r="BS7" s="79">
        <f>SUM($BS$8:$BS$37)</f>
        <v>0</v>
      </c>
      <c r="BT7" s="79">
        <f>SUM($BT$8:$BT$37)</f>
        <v>0</v>
      </c>
      <c r="BU7" s="79">
        <f>SUM($BU$8:$BU$37)</f>
        <v>0</v>
      </c>
      <c r="BV7" s="79">
        <f>SUM($BV$8:$BV$37)</f>
        <v>26393</v>
      </c>
      <c r="BW7" s="79">
        <f>SUM($BW$8:$BW$37)</f>
        <v>4687</v>
      </c>
      <c r="BX7" s="79">
        <f>SUM($BX$8:$BX$37)</f>
        <v>20889</v>
      </c>
      <c r="BY7" s="79">
        <f>SUM($BY$8:$BY$37)</f>
        <v>817</v>
      </c>
      <c r="BZ7" s="79">
        <f>SUM($BZ$8:$BZ$37)</f>
        <v>0</v>
      </c>
      <c r="CA7" s="79">
        <f>SUM($CA$8:$CA$37)</f>
        <v>1992324</v>
      </c>
      <c r="CB7" s="79">
        <f>SUM($CB$8:$CB$37)</f>
        <v>424853</v>
      </c>
      <c r="CC7" s="79">
        <f>SUM($CC$8:$CC$37)</f>
        <v>1286473</v>
      </c>
      <c r="CD7" s="79">
        <f>SUM($CD$8:$CD$37)</f>
        <v>129455</v>
      </c>
      <c r="CE7" s="79">
        <f>SUM($CE$8:$CE$37)</f>
        <v>151543</v>
      </c>
      <c r="CF7" s="79">
        <f>SUM($CF$8:$CF$37)</f>
        <v>50385</v>
      </c>
      <c r="CG7" s="79">
        <f>SUM($CG$8:$CG$37)</f>
        <v>1364</v>
      </c>
      <c r="CH7" s="79">
        <f>SUM($CH$8:$CH$37)</f>
        <v>299995</v>
      </c>
      <c r="CI7" s="79">
        <f>SUM($CI$8:$CI$37)</f>
        <v>2341118</v>
      </c>
    </row>
    <row r="8" spans="1:87" s="8" customFormat="1" ht="12" customHeight="1">
      <c r="A8" s="80" t="s">
        <v>208</v>
      </c>
      <c r="B8" s="83" t="s">
        <v>209</v>
      </c>
      <c r="C8" s="80" t="s">
        <v>210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173638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173638</v>
      </c>
      <c r="X8" s="84">
        <v>5737</v>
      </c>
      <c r="Y8" s="84">
        <v>140751</v>
      </c>
      <c r="Z8" s="84">
        <v>0</v>
      </c>
      <c r="AA8" s="84">
        <v>27150</v>
      </c>
      <c r="AB8" s="94">
        <f>組合分担金内訳!E8</f>
        <v>0</v>
      </c>
      <c r="AC8" s="84">
        <v>0</v>
      </c>
      <c r="AD8" s="84">
        <v>0</v>
      </c>
      <c r="AE8" s="84">
        <v>173638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7" si="0">SUM(D8,AF8)</f>
        <v>0</v>
      </c>
      <c r="BI8" s="84">
        <f t="shared" ref="BI8:BI37" si="1">SUM(E8,AG8)</f>
        <v>0</v>
      </c>
      <c r="BJ8" s="84">
        <f t="shared" ref="BJ8:BJ37" si="2">SUM(F8,AH8)</f>
        <v>0</v>
      </c>
      <c r="BK8" s="84">
        <f t="shared" ref="BK8:BK37" si="3">SUM(G8,AI8)</f>
        <v>0</v>
      </c>
      <c r="BL8" s="84">
        <f t="shared" ref="BL8:BL37" si="4">SUM(H8,AJ8)</f>
        <v>0</v>
      </c>
      <c r="BM8" s="84">
        <f t="shared" ref="BM8:BM37" si="5">SUM(I8,AK8)</f>
        <v>0</v>
      </c>
      <c r="BN8" s="84">
        <f t="shared" ref="BN8:BN37" si="6">SUM(J8,AL8)</f>
        <v>0</v>
      </c>
      <c r="BO8" s="94">
        <f t="shared" ref="BO8:BO30" si="7">SUM(K8,AM8)</f>
        <v>0</v>
      </c>
      <c r="BP8" s="84">
        <f t="shared" ref="BP8:BP37" si="8">SUM(L8,AN8)</f>
        <v>173638</v>
      </c>
      <c r="BQ8" s="84">
        <f t="shared" ref="BQ8:BQ37" si="9">SUM(M8,AO8)</f>
        <v>0</v>
      </c>
      <c r="BR8" s="84">
        <f t="shared" ref="BR8:BR37" si="10">SUM(N8,AP8)</f>
        <v>0</v>
      </c>
      <c r="BS8" s="84">
        <f t="shared" ref="BS8:BS37" si="11">SUM(O8,AQ8)</f>
        <v>0</v>
      </c>
      <c r="BT8" s="84">
        <f t="shared" ref="BT8:BT37" si="12">SUM(P8,AR8)</f>
        <v>0</v>
      </c>
      <c r="BU8" s="84">
        <f t="shared" ref="BU8:BU37" si="13">SUM(Q8,AS8)</f>
        <v>0</v>
      </c>
      <c r="BV8" s="84">
        <f t="shared" ref="BV8:BV37" si="14">SUM(R8,AT8)</f>
        <v>0</v>
      </c>
      <c r="BW8" s="84">
        <f t="shared" ref="BW8:BW37" si="15">SUM(S8,AU8)</f>
        <v>0</v>
      </c>
      <c r="BX8" s="84">
        <f t="shared" ref="BX8:BX37" si="16">SUM(T8,AV8)</f>
        <v>0</v>
      </c>
      <c r="BY8" s="84">
        <f t="shared" ref="BY8:BY37" si="17">SUM(U8,AW8)</f>
        <v>0</v>
      </c>
      <c r="BZ8" s="84">
        <f t="shared" ref="BZ8:BZ37" si="18">SUM(V8,AX8)</f>
        <v>0</v>
      </c>
      <c r="CA8" s="84">
        <f t="shared" ref="CA8:CA37" si="19">SUM(W8,AY8)</f>
        <v>173638</v>
      </c>
      <c r="CB8" s="84">
        <f t="shared" ref="CB8:CB37" si="20">SUM(X8,AZ8)</f>
        <v>5737</v>
      </c>
      <c r="CC8" s="84">
        <f t="shared" ref="CC8:CC37" si="21">SUM(Y8,BA8)</f>
        <v>140751</v>
      </c>
      <c r="CD8" s="84">
        <f t="shared" ref="CD8:CD37" si="22">SUM(Z8,BB8)</f>
        <v>0</v>
      </c>
      <c r="CE8" s="84">
        <f t="shared" ref="CE8:CE37" si="23">SUM(AA8,BC8)</f>
        <v>27150</v>
      </c>
      <c r="CF8" s="94">
        <f t="shared" ref="CF8:CF30" si="24">SUM(AB8,BD8)</f>
        <v>0</v>
      </c>
      <c r="CG8" s="84">
        <f t="shared" ref="CG8:CG37" si="25">SUM(AC8,BE8)</f>
        <v>0</v>
      </c>
      <c r="CH8" s="84">
        <f t="shared" ref="CH8:CH37" si="26">SUM(AD8,BF8)</f>
        <v>0</v>
      </c>
      <c r="CI8" s="84">
        <f t="shared" ref="CI8:CI37" si="27">SUM(AE8,BG8)</f>
        <v>173638</v>
      </c>
    </row>
    <row r="9" spans="1:87" s="8" customFormat="1" ht="12" customHeight="1">
      <c r="A9" s="80" t="s">
        <v>204</v>
      </c>
      <c r="B9" s="83" t="s">
        <v>215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59156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59156</v>
      </c>
      <c r="X9" s="84">
        <v>21549</v>
      </c>
      <c r="Y9" s="84">
        <v>20981</v>
      </c>
      <c r="Z9" s="84">
        <v>15702</v>
      </c>
      <c r="AA9" s="84">
        <v>924</v>
      </c>
      <c r="AB9" s="94">
        <f>組合分担金内訳!E9</f>
        <v>0</v>
      </c>
      <c r="AC9" s="84">
        <v>0</v>
      </c>
      <c r="AD9" s="84">
        <v>13586</v>
      </c>
      <c r="AE9" s="84">
        <v>72742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530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530</v>
      </c>
      <c r="AU9" s="84">
        <v>530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530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59686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530</v>
      </c>
      <c r="BW9" s="84">
        <f t="shared" si="15"/>
        <v>530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59156</v>
      </c>
      <c r="CB9" s="84">
        <f t="shared" si="20"/>
        <v>21549</v>
      </c>
      <c r="CC9" s="84">
        <f t="shared" si="21"/>
        <v>20981</v>
      </c>
      <c r="CD9" s="84">
        <f t="shared" si="22"/>
        <v>15702</v>
      </c>
      <c r="CE9" s="84">
        <f t="shared" si="23"/>
        <v>924</v>
      </c>
      <c r="CF9" s="94">
        <f t="shared" si="24"/>
        <v>0</v>
      </c>
      <c r="CG9" s="84">
        <f t="shared" si="25"/>
        <v>0</v>
      </c>
      <c r="CH9" s="84">
        <f t="shared" si="26"/>
        <v>13586</v>
      </c>
      <c r="CI9" s="84">
        <f t="shared" si="27"/>
        <v>73272</v>
      </c>
    </row>
    <row r="10" spans="1:87" s="8" customFormat="1" ht="12" customHeight="1">
      <c r="A10" s="80" t="s">
        <v>208</v>
      </c>
      <c r="B10" s="83" t="s">
        <v>220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735202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2943</v>
      </c>
      <c r="S10" s="84">
        <v>2943</v>
      </c>
      <c r="T10" s="84">
        <v>0</v>
      </c>
      <c r="U10" s="84">
        <v>0</v>
      </c>
      <c r="V10" s="84">
        <v>0</v>
      </c>
      <c r="W10" s="84">
        <v>730895</v>
      </c>
      <c r="X10" s="84">
        <v>186462</v>
      </c>
      <c r="Y10" s="84">
        <v>544433</v>
      </c>
      <c r="Z10" s="84">
        <v>0</v>
      </c>
      <c r="AA10" s="84">
        <v>0</v>
      </c>
      <c r="AB10" s="94">
        <f>組合分担金内訳!E10</f>
        <v>0</v>
      </c>
      <c r="AC10" s="84">
        <v>1364</v>
      </c>
      <c r="AD10" s="84">
        <v>130808</v>
      </c>
      <c r="AE10" s="84">
        <v>866010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735202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2943</v>
      </c>
      <c r="BW10" s="84">
        <f t="shared" si="15"/>
        <v>2943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730895</v>
      </c>
      <c r="CB10" s="84">
        <f t="shared" si="20"/>
        <v>186462</v>
      </c>
      <c r="CC10" s="84">
        <f t="shared" si="21"/>
        <v>544433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1364</v>
      </c>
      <c r="CH10" s="84">
        <f t="shared" si="26"/>
        <v>130808</v>
      </c>
      <c r="CI10" s="84">
        <f t="shared" si="27"/>
        <v>866010</v>
      </c>
    </row>
    <row r="11" spans="1:87" s="8" customFormat="1" ht="12" customHeight="1">
      <c r="A11" s="80" t="s">
        <v>204</v>
      </c>
      <c r="B11" s="83" t="s">
        <v>224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638091</v>
      </c>
      <c r="M11" s="84">
        <v>7375</v>
      </c>
      <c r="N11" s="84">
        <v>7375</v>
      </c>
      <c r="O11" s="84">
        <v>0</v>
      </c>
      <c r="P11" s="84">
        <v>0</v>
      </c>
      <c r="Q11" s="84">
        <v>0</v>
      </c>
      <c r="R11" s="84">
        <v>16713</v>
      </c>
      <c r="S11" s="84">
        <v>1214</v>
      </c>
      <c r="T11" s="84">
        <v>15499</v>
      </c>
      <c r="U11" s="84">
        <v>0</v>
      </c>
      <c r="V11" s="84">
        <v>0</v>
      </c>
      <c r="W11" s="84">
        <v>614003</v>
      </c>
      <c r="X11" s="84">
        <v>122191</v>
      </c>
      <c r="Y11" s="84">
        <v>364417</v>
      </c>
      <c r="Z11" s="84">
        <v>9976</v>
      </c>
      <c r="AA11" s="84">
        <v>117419</v>
      </c>
      <c r="AB11" s="94">
        <f>組合分担金内訳!E11</f>
        <v>0</v>
      </c>
      <c r="AC11" s="84">
        <v>0</v>
      </c>
      <c r="AD11" s="84">
        <v>8289</v>
      </c>
      <c r="AE11" s="84">
        <v>646380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638091</v>
      </c>
      <c r="BQ11" s="84">
        <f t="shared" si="9"/>
        <v>7375</v>
      </c>
      <c r="BR11" s="84">
        <f t="shared" si="10"/>
        <v>7375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16713</v>
      </c>
      <c r="BW11" s="84">
        <f t="shared" si="15"/>
        <v>1214</v>
      </c>
      <c r="BX11" s="84">
        <f t="shared" si="16"/>
        <v>15499</v>
      </c>
      <c r="BY11" s="84">
        <f t="shared" si="17"/>
        <v>0</v>
      </c>
      <c r="BZ11" s="84">
        <f t="shared" si="18"/>
        <v>0</v>
      </c>
      <c r="CA11" s="84">
        <f t="shared" si="19"/>
        <v>614003</v>
      </c>
      <c r="CB11" s="84">
        <f t="shared" si="20"/>
        <v>122191</v>
      </c>
      <c r="CC11" s="84">
        <f t="shared" si="21"/>
        <v>364417</v>
      </c>
      <c r="CD11" s="84">
        <f t="shared" si="22"/>
        <v>9976</v>
      </c>
      <c r="CE11" s="84">
        <f t="shared" si="23"/>
        <v>117419</v>
      </c>
      <c r="CF11" s="94">
        <f t="shared" si="24"/>
        <v>0</v>
      </c>
      <c r="CG11" s="84">
        <f t="shared" si="25"/>
        <v>0</v>
      </c>
      <c r="CH11" s="84">
        <f t="shared" si="26"/>
        <v>8289</v>
      </c>
      <c r="CI11" s="84">
        <f t="shared" si="27"/>
        <v>646380</v>
      </c>
    </row>
    <row r="12" spans="1:87" s="8" customFormat="1" ht="12" customHeight="1">
      <c r="A12" s="80" t="s">
        <v>204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144102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144102</v>
      </c>
      <c r="X12" s="84">
        <v>36148</v>
      </c>
      <c r="Y12" s="84">
        <v>107954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145107</v>
      </c>
      <c r="AE12" s="84">
        <v>289209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144102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144102</v>
      </c>
      <c r="CB12" s="84">
        <f t="shared" si="20"/>
        <v>36148</v>
      </c>
      <c r="CC12" s="84">
        <f t="shared" si="21"/>
        <v>107954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145107</v>
      </c>
      <c r="CI12" s="84">
        <f t="shared" si="27"/>
        <v>289209</v>
      </c>
    </row>
    <row r="13" spans="1:87" s="8" customFormat="1" ht="12" customHeight="1">
      <c r="A13" s="80" t="s">
        <v>208</v>
      </c>
      <c r="B13" s="83" t="s">
        <v>230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236</v>
      </c>
      <c r="C14" s="80" t="s">
        <v>240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5968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5968</v>
      </c>
      <c r="X14" s="84">
        <v>5968</v>
      </c>
      <c r="Y14" s="84">
        <v>0</v>
      </c>
      <c r="Z14" s="84">
        <v>0</v>
      </c>
      <c r="AA14" s="84">
        <v>0</v>
      </c>
      <c r="AB14" s="94">
        <f>組合分担金内訳!E14</f>
        <v>6311</v>
      </c>
      <c r="AC14" s="84">
        <v>0</v>
      </c>
      <c r="AD14" s="84">
        <v>0</v>
      </c>
      <c r="AE14" s="84">
        <v>5968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5968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5968</v>
      </c>
      <c r="CB14" s="84">
        <f t="shared" si="20"/>
        <v>5968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6311</v>
      </c>
      <c r="CG14" s="84">
        <f t="shared" si="25"/>
        <v>0</v>
      </c>
      <c r="CH14" s="84">
        <f t="shared" si="26"/>
        <v>0</v>
      </c>
      <c r="CI14" s="84">
        <f t="shared" si="27"/>
        <v>5968</v>
      </c>
    </row>
    <row r="15" spans="1:87" s="8" customFormat="1" ht="12" customHeight="1">
      <c r="A15" s="80" t="s">
        <v>208</v>
      </c>
      <c r="B15" s="83" t="s">
        <v>243</v>
      </c>
      <c r="C15" s="80" t="s">
        <v>244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208</v>
      </c>
      <c r="B16" s="83" t="s">
        <v>252</v>
      </c>
      <c r="C16" s="80" t="s">
        <v>253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695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695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208</v>
      </c>
      <c r="B17" s="83" t="s">
        <v>259</v>
      </c>
      <c r="C17" s="80" t="s">
        <v>258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263</v>
      </c>
      <c r="C18" s="80" t="s">
        <v>262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3457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3457</v>
      </c>
      <c r="X18" s="84">
        <v>2907</v>
      </c>
      <c r="Y18" s="84">
        <v>0</v>
      </c>
      <c r="Z18" s="84">
        <v>0</v>
      </c>
      <c r="AA18" s="84">
        <v>550</v>
      </c>
      <c r="AB18" s="94">
        <f>組合分担金内訳!E18</f>
        <v>0</v>
      </c>
      <c r="AC18" s="84">
        <v>0</v>
      </c>
      <c r="AD18" s="84">
        <v>0</v>
      </c>
      <c r="AE18" s="84">
        <v>3457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3457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3457</v>
      </c>
      <c r="CB18" s="84">
        <f t="shared" si="20"/>
        <v>2907</v>
      </c>
      <c r="CC18" s="84">
        <f t="shared" si="21"/>
        <v>0</v>
      </c>
      <c r="CD18" s="84">
        <f t="shared" si="22"/>
        <v>0</v>
      </c>
      <c r="CE18" s="84">
        <f t="shared" si="23"/>
        <v>550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3457</v>
      </c>
    </row>
    <row r="19" spans="1:87" s="8" customFormat="1" ht="12" customHeight="1">
      <c r="A19" s="80" t="s">
        <v>204</v>
      </c>
      <c r="B19" s="83" t="s">
        <v>267</v>
      </c>
      <c r="C19" s="80" t="s">
        <v>266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105782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105782</v>
      </c>
      <c r="X19" s="84">
        <v>7337</v>
      </c>
      <c r="Y19" s="84">
        <v>96578</v>
      </c>
      <c r="Z19" s="84">
        <v>1867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105782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105782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105782</v>
      </c>
      <c r="CB19" s="84">
        <f t="shared" si="20"/>
        <v>7337</v>
      </c>
      <c r="CC19" s="84">
        <f t="shared" si="21"/>
        <v>96578</v>
      </c>
      <c r="CD19" s="84">
        <f t="shared" si="22"/>
        <v>1867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105782</v>
      </c>
    </row>
    <row r="20" spans="1:87" s="8" customFormat="1" ht="12" customHeight="1">
      <c r="A20" s="80" t="s">
        <v>208</v>
      </c>
      <c r="B20" s="83" t="s">
        <v>273</v>
      </c>
      <c r="C20" s="80" t="s">
        <v>272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16979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16979</v>
      </c>
      <c r="X20" s="84">
        <v>15941</v>
      </c>
      <c r="Y20" s="84">
        <v>1038</v>
      </c>
      <c r="Z20" s="84">
        <v>0</v>
      </c>
      <c r="AA20" s="84">
        <v>0</v>
      </c>
      <c r="AB20" s="94">
        <f>組合分担金内訳!E20</f>
        <v>43042</v>
      </c>
      <c r="AC20" s="84">
        <v>0</v>
      </c>
      <c r="AD20" s="84">
        <v>814</v>
      </c>
      <c r="AE20" s="84">
        <v>17793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16979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16979</v>
      </c>
      <c r="CB20" s="84">
        <f t="shared" si="20"/>
        <v>15941</v>
      </c>
      <c r="CC20" s="84">
        <f t="shared" si="21"/>
        <v>1038</v>
      </c>
      <c r="CD20" s="84">
        <f t="shared" si="22"/>
        <v>0</v>
      </c>
      <c r="CE20" s="84">
        <f t="shared" si="23"/>
        <v>0</v>
      </c>
      <c r="CF20" s="94">
        <f t="shared" si="24"/>
        <v>43042</v>
      </c>
      <c r="CG20" s="84">
        <f t="shared" si="25"/>
        <v>0</v>
      </c>
      <c r="CH20" s="84">
        <f t="shared" si="26"/>
        <v>814</v>
      </c>
      <c r="CI20" s="84">
        <f t="shared" si="27"/>
        <v>17793</v>
      </c>
    </row>
    <row r="21" spans="1:87" s="8" customFormat="1" ht="12" customHeight="1">
      <c r="A21" s="80" t="s">
        <v>204</v>
      </c>
      <c r="B21" s="83" t="s">
        <v>278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208</v>
      </c>
      <c r="B22" s="83" t="s">
        <v>284</v>
      </c>
      <c r="C22" s="80" t="s">
        <v>285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286</v>
      </c>
      <c r="C23" s="80" t="s">
        <v>287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20890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3484</v>
      </c>
      <c r="S23" s="84">
        <v>0</v>
      </c>
      <c r="T23" s="84">
        <v>3484</v>
      </c>
      <c r="U23" s="84">
        <v>0</v>
      </c>
      <c r="V23" s="84">
        <v>0</v>
      </c>
      <c r="W23" s="84">
        <v>17406</v>
      </c>
      <c r="X23" s="84">
        <v>17406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20890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20890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3484</v>
      </c>
      <c r="BW23" s="84">
        <f t="shared" si="15"/>
        <v>0</v>
      </c>
      <c r="BX23" s="84">
        <f t="shared" si="16"/>
        <v>3484</v>
      </c>
      <c r="BY23" s="84">
        <f t="shared" si="17"/>
        <v>0</v>
      </c>
      <c r="BZ23" s="84">
        <f t="shared" si="18"/>
        <v>0</v>
      </c>
      <c r="CA23" s="84">
        <f t="shared" si="19"/>
        <v>17406</v>
      </c>
      <c r="CB23" s="84">
        <f t="shared" si="20"/>
        <v>17406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20890</v>
      </c>
    </row>
    <row r="24" spans="1:87" s="8" customFormat="1" ht="12" customHeight="1">
      <c r="A24" s="80" t="s">
        <v>208</v>
      </c>
      <c r="B24" s="83" t="s">
        <v>290</v>
      </c>
      <c r="C24" s="80" t="s">
        <v>293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579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579</v>
      </c>
      <c r="X24" s="84">
        <v>386</v>
      </c>
      <c r="Y24" s="84">
        <v>193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579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579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579</v>
      </c>
      <c r="CB24" s="84">
        <f t="shared" si="20"/>
        <v>386</v>
      </c>
      <c r="CC24" s="84">
        <f t="shared" si="21"/>
        <v>193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579</v>
      </c>
    </row>
    <row r="25" spans="1:87" s="8" customFormat="1" ht="12" customHeight="1">
      <c r="A25" s="80" t="s">
        <v>204</v>
      </c>
      <c r="B25" s="83" t="s">
        <v>294</v>
      </c>
      <c r="C25" s="80" t="s">
        <v>296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208</v>
      </c>
      <c r="B26" s="83" t="s">
        <v>298</v>
      </c>
      <c r="C26" s="80" t="s">
        <v>300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5977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76</v>
      </c>
      <c r="S26" s="84">
        <v>0</v>
      </c>
      <c r="T26" s="84">
        <v>76</v>
      </c>
      <c r="U26" s="84">
        <v>0</v>
      </c>
      <c r="V26" s="84">
        <v>0</v>
      </c>
      <c r="W26" s="84">
        <v>5901</v>
      </c>
      <c r="X26" s="84">
        <v>0</v>
      </c>
      <c r="Y26" s="84">
        <v>5901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5977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5977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76</v>
      </c>
      <c r="BW26" s="84">
        <f t="shared" si="15"/>
        <v>0</v>
      </c>
      <c r="BX26" s="84">
        <f t="shared" si="16"/>
        <v>76</v>
      </c>
      <c r="BY26" s="84">
        <f t="shared" si="17"/>
        <v>0</v>
      </c>
      <c r="BZ26" s="84">
        <f t="shared" si="18"/>
        <v>0</v>
      </c>
      <c r="CA26" s="84">
        <f t="shared" si="19"/>
        <v>5901</v>
      </c>
      <c r="CB26" s="84">
        <f t="shared" si="20"/>
        <v>0</v>
      </c>
      <c r="CC26" s="84">
        <f t="shared" si="21"/>
        <v>5901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5977</v>
      </c>
    </row>
    <row r="27" spans="1:87" s="8" customFormat="1" ht="12" customHeight="1">
      <c r="A27" s="80" t="s">
        <v>204</v>
      </c>
      <c r="B27" s="83" t="s">
        <v>302</v>
      </c>
      <c r="C27" s="80" t="s">
        <v>303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208</v>
      </c>
      <c r="B28" s="83" t="s">
        <v>305</v>
      </c>
      <c r="C28" s="80" t="s">
        <v>308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313</v>
      </c>
      <c r="C29" s="80" t="s">
        <v>314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2122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2122</v>
      </c>
      <c r="X29" s="84">
        <v>1650</v>
      </c>
      <c r="Y29" s="84">
        <v>472</v>
      </c>
      <c r="Z29" s="84">
        <v>0</v>
      </c>
      <c r="AA29" s="84">
        <v>0</v>
      </c>
      <c r="AB29" s="94">
        <f>組合分担金内訳!E29</f>
        <v>337</v>
      </c>
      <c r="AC29" s="84">
        <v>0</v>
      </c>
      <c r="AD29" s="84">
        <v>0</v>
      </c>
      <c r="AE29" s="84">
        <v>2122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2122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2122</v>
      </c>
      <c r="CB29" s="84">
        <f t="shared" si="20"/>
        <v>1650</v>
      </c>
      <c r="CC29" s="84">
        <f t="shared" si="21"/>
        <v>472</v>
      </c>
      <c r="CD29" s="84">
        <f t="shared" si="22"/>
        <v>0</v>
      </c>
      <c r="CE29" s="84">
        <f t="shared" si="23"/>
        <v>0</v>
      </c>
      <c r="CF29" s="94">
        <f t="shared" si="24"/>
        <v>337</v>
      </c>
      <c r="CG29" s="84">
        <f t="shared" si="25"/>
        <v>0</v>
      </c>
      <c r="CH29" s="84">
        <f t="shared" si="26"/>
        <v>0</v>
      </c>
      <c r="CI29" s="84">
        <f t="shared" si="27"/>
        <v>2122</v>
      </c>
    </row>
    <row r="30" spans="1:87" s="8" customFormat="1" ht="12" customHeight="1">
      <c r="A30" s="80" t="s">
        <v>204</v>
      </c>
      <c r="B30" s="83" t="s">
        <v>315</v>
      </c>
      <c r="C30" s="80" t="s">
        <v>318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208</v>
      </c>
      <c r="B31" s="83" t="s">
        <v>323</v>
      </c>
      <c r="C31" s="80" t="s">
        <v>324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3846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817</v>
      </c>
      <c r="S31" s="84">
        <v>0</v>
      </c>
      <c r="T31" s="84">
        <v>0</v>
      </c>
      <c r="U31" s="84">
        <v>817</v>
      </c>
      <c r="V31" s="84">
        <v>0</v>
      </c>
      <c r="W31" s="84">
        <v>3029</v>
      </c>
      <c r="X31" s="84">
        <v>0</v>
      </c>
      <c r="Y31" s="84">
        <v>2382</v>
      </c>
      <c r="Z31" s="84">
        <v>647</v>
      </c>
      <c r="AA31" s="84">
        <v>0</v>
      </c>
      <c r="AB31" s="94">
        <v>0</v>
      </c>
      <c r="AC31" s="84">
        <v>0</v>
      </c>
      <c r="AD31" s="84">
        <v>0</v>
      </c>
      <c r="AE31" s="84">
        <v>3846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3846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817</v>
      </c>
      <c r="BW31" s="84">
        <f t="shared" si="15"/>
        <v>0</v>
      </c>
      <c r="BX31" s="84">
        <f t="shared" si="16"/>
        <v>0</v>
      </c>
      <c r="BY31" s="84">
        <f t="shared" si="17"/>
        <v>817</v>
      </c>
      <c r="BZ31" s="84">
        <f t="shared" si="18"/>
        <v>0</v>
      </c>
      <c r="CA31" s="84">
        <f t="shared" si="19"/>
        <v>3029</v>
      </c>
      <c r="CB31" s="84">
        <f t="shared" si="20"/>
        <v>0</v>
      </c>
      <c r="CC31" s="84">
        <f t="shared" si="21"/>
        <v>2382</v>
      </c>
      <c r="CD31" s="84">
        <f t="shared" si="22"/>
        <v>647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3846</v>
      </c>
    </row>
    <row r="32" spans="1:87" s="8" customFormat="1" ht="12" customHeight="1">
      <c r="A32" s="80" t="s">
        <v>208</v>
      </c>
      <c r="B32" s="83" t="s">
        <v>326</v>
      </c>
      <c r="C32" s="80" t="s">
        <v>328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1391</v>
      </c>
      <c r="BG32" s="84">
        <v>1391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1391</v>
      </c>
      <c r="CI32" s="84">
        <f t="shared" si="27"/>
        <v>1391</v>
      </c>
    </row>
    <row r="33" spans="1:87" s="8" customFormat="1" ht="12" customHeight="1">
      <c r="A33" s="80" t="s">
        <v>204</v>
      </c>
      <c r="B33" s="83" t="s">
        <v>334</v>
      </c>
      <c r="C33" s="80" t="s">
        <v>335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338</v>
      </c>
      <c r="C34" s="80" t="s">
        <v>339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204</v>
      </c>
      <c r="B35" s="83" t="s">
        <v>342</v>
      </c>
      <c r="C35" s="80" t="s">
        <v>343</v>
      </c>
      <c r="D35" s="84">
        <v>8371</v>
      </c>
      <c r="E35" s="84">
        <v>8371</v>
      </c>
      <c r="F35" s="84">
        <v>0</v>
      </c>
      <c r="G35" s="84">
        <v>8371</v>
      </c>
      <c r="H35" s="84">
        <v>0</v>
      </c>
      <c r="I35" s="84">
        <v>0</v>
      </c>
      <c r="J35" s="84">
        <v>0</v>
      </c>
      <c r="K35" s="94">
        <v>0</v>
      </c>
      <c r="L35" s="84">
        <v>9104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1060</v>
      </c>
      <c r="S35" s="84">
        <v>0</v>
      </c>
      <c r="T35" s="84">
        <v>1060</v>
      </c>
      <c r="U35" s="84">
        <v>0</v>
      </c>
      <c r="V35" s="84">
        <v>0</v>
      </c>
      <c r="W35" s="84">
        <v>8044</v>
      </c>
      <c r="X35" s="84">
        <v>1171</v>
      </c>
      <c r="Y35" s="84">
        <v>1373</v>
      </c>
      <c r="Z35" s="84">
        <v>0</v>
      </c>
      <c r="AA35" s="84">
        <v>5500</v>
      </c>
      <c r="AB35" s="94">
        <v>0</v>
      </c>
      <c r="AC35" s="84">
        <v>0</v>
      </c>
      <c r="AD35" s="84">
        <v>0</v>
      </c>
      <c r="AE35" s="84">
        <v>17475</v>
      </c>
      <c r="AF35" s="84">
        <v>5296</v>
      </c>
      <c r="AG35" s="84">
        <v>5296</v>
      </c>
      <c r="AH35" s="84">
        <v>0</v>
      </c>
      <c r="AI35" s="84">
        <v>5296</v>
      </c>
      <c r="AJ35" s="84">
        <v>0</v>
      </c>
      <c r="AK35" s="84">
        <v>0</v>
      </c>
      <c r="AL35" s="84">
        <v>0</v>
      </c>
      <c r="AM35" s="94">
        <v>0</v>
      </c>
      <c r="AN35" s="84">
        <v>770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770</v>
      </c>
      <c r="AU35" s="84">
        <v>0</v>
      </c>
      <c r="AV35" s="84">
        <v>770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6066</v>
      </c>
      <c r="BH35" s="84">
        <f t="shared" si="0"/>
        <v>13667</v>
      </c>
      <c r="BI35" s="84">
        <f t="shared" si="1"/>
        <v>13667</v>
      </c>
      <c r="BJ35" s="84">
        <f t="shared" si="2"/>
        <v>0</v>
      </c>
      <c r="BK35" s="84">
        <f t="shared" si="3"/>
        <v>13667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9874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1830</v>
      </c>
      <c r="BW35" s="84">
        <f t="shared" si="15"/>
        <v>0</v>
      </c>
      <c r="BX35" s="84">
        <f t="shared" si="16"/>
        <v>1830</v>
      </c>
      <c r="BY35" s="84">
        <f t="shared" si="17"/>
        <v>0</v>
      </c>
      <c r="BZ35" s="84">
        <f t="shared" si="18"/>
        <v>0</v>
      </c>
      <c r="CA35" s="84">
        <f t="shared" si="19"/>
        <v>8044</v>
      </c>
      <c r="CB35" s="84">
        <f t="shared" si="20"/>
        <v>1171</v>
      </c>
      <c r="CC35" s="84">
        <f t="shared" si="21"/>
        <v>1373</v>
      </c>
      <c r="CD35" s="84">
        <f t="shared" si="22"/>
        <v>0</v>
      </c>
      <c r="CE35" s="84">
        <f t="shared" si="23"/>
        <v>5500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23541</v>
      </c>
    </row>
    <row r="36" spans="1:87" s="8" customFormat="1" ht="12" customHeight="1">
      <c r="A36" s="80" t="s">
        <v>204</v>
      </c>
      <c r="B36" s="83" t="s">
        <v>346</v>
      </c>
      <c r="C36" s="80" t="s">
        <v>348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3230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3230</v>
      </c>
      <c r="X36" s="84">
        <v>0</v>
      </c>
      <c r="Y36" s="84">
        <v>0</v>
      </c>
      <c r="Z36" s="84">
        <v>3230</v>
      </c>
      <c r="AA36" s="84">
        <v>0</v>
      </c>
      <c r="AB36" s="94">
        <v>0</v>
      </c>
      <c r="AC36" s="84">
        <v>0</v>
      </c>
      <c r="AD36" s="84">
        <v>0</v>
      </c>
      <c r="AE36" s="84">
        <v>3230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3230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3230</v>
      </c>
      <c r="CB36" s="84">
        <f t="shared" si="20"/>
        <v>0</v>
      </c>
      <c r="CC36" s="84">
        <f t="shared" si="21"/>
        <v>0</v>
      </c>
      <c r="CD36" s="84">
        <f t="shared" si="22"/>
        <v>3230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3230</v>
      </c>
    </row>
    <row r="37" spans="1:87" s="8" customFormat="1" ht="12" customHeight="1">
      <c r="A37" s="80" t="s">
        <v>204</v>
      </c>
      <c r="B37" s="83" t="s">
        <v>353</v>
      </c>
      <c r="C37" s="80" t="s">
        <v>354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98033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98033</v>
      </c>
      <c r="X37" s="84">
        <v>0</v>
      </c>
      <c r="Y37" s="84">
        <v>0</v>
      </c>
      <c r="Z37" s="84">
        <v>98033</v>
      </c>
      <c r="AA37" s="84">
        <v>0</v>
      </c>
      <c r="AB37" s="94">
        <v>0</v>
      </c>
      <c r="AC37" s="84">
        <v>0</v>
      </c>
      <c r="AD37" s="84">
        <v>0</v>
      </c>
      <c r="AE37" s="84">
        <v>98033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98033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98033</v>
      </c>
      <c r="CB37" s="84">
        <f t="shared" si="20"/>
        <v>0</v>
      </c>
      <c r="CC37" s="84">
        <f t="shared" si="21"/>
        <v>0</v>
      </c>
      <c r="CD37" s="84">
        <f t="shared" si="22"/>
        <v>98033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98033</v>
      </c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5">
    <cfRule type="expression" dxfId="363" priority="34" stopIfTrue="1">
      <formula>$A38&lt;&gt;""</formula>
    </cfRule>
  </conditionalFormatting>
  <conditionalFormatting sqref="A37:CI37">
    <cfRule type="expression" dxfId="362" priority="2" stopIfTrue="1">
      <formula>$A37&lt;&gt;""</formula>
    </cfRule>
  </conditionalFormatting>
  <conditionalFormatting sqref="A8:CI8">
    <cfRule type="expression" dxfId="361" priority="32" stopIfTrue="1">
      <formula>$A8&lt;&gt;""</formula>
    </cfRule>
  </conditionalFormatting>
  <conditionalFormatting sqref="A9:CI9">
    <cfRule type="expression" dxfId="360" priority="31" stopIfTrue="1">
      <formula>$A9&lt;&gt;""</formula>
    </cfRule>
  </conditionalFormatting>
  <conditionalFormatting sqref="A10:CI10">
    <cfRule type="expression" dxfId="359" priority="30" stopIfTrue="1">
      <formula>$A10&lt;&gt;""</formula>
    </cfRule>
  </conditionalFormatting>
  <conditionalFormatting sqref="A11:CI11">
    <cfRule type="expression" dxfId="358" priority="29" stopIfTrue="1">
      <formula>$A11&lt;&gt;""</formula>
    </cfRule>
  </conditionalFormatting>
  <conditionalFormatting sqref="A12:CI12">
    <cfRule type="expression" dxfId="357" priority="28" stopIfTrue="1">
      <formula>$A12&lt;&gt;""</formula>
    </cfRule>
  </conditionalFormatting>
  <conditionalFormatting sqref="A13:CI13">
    <cfRule type="expression" dxfId="356" priority="27" stopIfTrue="1">
      <formula>$A13&lt;&gt;""</formula>
    </cfRule>
  </conditionalFormatting>
  <conditionalFormatting sqref="A14:CI14">
    <cfRule type="expression" dxfId="355" priority="26" stopIfTrue="1">
      <formula>$A14&lt;&gt;""</formula>
    </cfRule>
  </conditionalFormatting>
  <conditionalFormatting sqref="A15:CI15">
    <cfRule type="expression" dxfId="354" priority="25" stopIfTrue="1">
      <formula>$A15&lt;&gt;""</formula>
    </cfRule>
  </conditionalFormatting>
  <conditionalFormatting sqref="A16:CI16">
    <cfRule type="expression" dxfId="353" priority="24" stopIfTrue="1">
      <formula>$A16&lt;&gt;""</formula>
    </cfRule>
  </conditionalFormatting>
  <conditionalFormatting sqref="A17:CI17">
    <cfRule type="expression" dxfId="352" priority="23" stopIfTrue="1">
      <formula>$A17&lt;&gt;""</formula>
    </cfRule>
  </conditionalFormatting>
  <conditionalFormatting sqref="A18:CI18">
    <cfRule type="expression" dxfId="351" priority="22" stopIfTrue="1">
      <formula>$A18&lt;&gt;""</formula>
    </cfRule>
  </conditionalFormatting>
  <conditionalFormatting sqref="A19:CI19">
    <cfRule type="expression" dxfId="350" priority="21" stopIfTrue="1">
      <formula>$A19&lt;&gt;""</formula>
    </cfRule>
  </conditionalFormatting>
  <conditionalFormatting sqref="A20:CI20">
    <cfRule type="expression" dxfId="349" priority="20" stopIfTrue="1">
      <formula>$A20&lt;&gt;""</formula>
    </cfRule>
  </conditionalFormatting>
  <conditionalFormatting sqref="A21:CI21">
    <cfRule type="expression" dxfId="348" priority="19" stopIfTrue="1">
      <formula>$A21&lt;&gt;""</formula>
    </cfRule>
  </conditionalFormatting>
  <conditionalFormatting sqref="A22:CI22">
    <cfRule type="expression" dxfId="347" priority="18" stopIfTrue="1">
      <formula>$A22&lt;&gt;""</formula>
    </cfRule>
  </conditionalFormatting>
  <conditionalFormatting sqref="A23:CI23">
    <cfRule type="expression" dxfId="346" priority="17" stopIfTrue="1">
      <formula>$A23&lt;&gt;""</formula>
    </cfRule>
  </conditionalFormatting>
  <conditionalFormatting sqref="A24:CI24">
    <cfRule type="expression" dxfId="345" priority="16" stopIfTrue="1">
      <formula>$A24&lt;&gt;""</formula>
    </cfRule>
  </conditionalFormatting>
  <conditionalFormatting sqref="A25:CI25">
    <cfRule type="expression" dxfId="344" priority="15" stopIfTrue="1">
      <formula>$A25&lt;&gt;""</formula>
    </cfRule>
  </conditionalFormatting>
  <conditionalFormatting sqref="A26:CI26">
    <cfRule type="expression" dxfId="343" priority="14" stopIfTrue="1">
      <formula>$A26&lt;&gt;""</formula>
    </cfRule>
  </conditionalFormatting>
  <conditionalFormatting sqref="A27:CI27">
    <cfRule type="expression" dxfId="342" priority="13" stopIfTrue="1">
      <formula>$A27&lt;&gt;""</formula>
    </cfRule>
  </conditionalFormatting>
  <conditionalFormatting sqref="A28:CI28">
    <cfRule type="expression" dxfId="341" priority="12" stopIfTrue="1">
      <formula>$A28&lt;&gt;""</formula>
    </cfRule>
  </conditionalFormatting>
  <conditionalFormatting sqref="A29:CI29">
    <cfRule type="expression" dxfId="340" priority="11" stopIfTrue="1">
      <formula>$A29&lt;&gt;""</formula>
    </cfRule>
  </conditionalFormatting>
  <conditionalFormatting sqref="A30:CI30">
    <cfRule type="expression" dxfId="339" priority="10" stopIfTrue="1">
      <formula>$A30&lt;&gt;""</formula>
    </cfRule>
  </conditionalFormatting>
  <conditionalFormatting sqref="A7:CI7">
    <cfRule type="expression" dxfId="338" priority="1" stopIfTrue="1">
      <formula>$A7&lt;&gt;""</formula>
    </cfRule>
  </conditionalFormatting>
  <conditionalFormatting sqref="A31:CI31">
    <cfRule type="expression" dxfId="337" priority="8" stopIfTrue="1">
      <formula>$A31&lt;&gt;""</formula>
    </cfRule>
  </conditionalFormatting>
  <conditionalFormatting sqref="A32:CI32">
    <cfRule type="expression" dxfId="336" priority="7" stopIfTrue="1">
      <formula>$A32&lt;&gt;""</formula>
    </cfRule>
  </conditionalFormatting>
  <conditionalFormatting sqref="A33:CI33">
    <cfRule type="expression" dxfId="335" priority="6" stopIfTrue="1">
      <formula>$A33&lt;&gt;""</formula>
    </cfRule>
  </conditionalFormatting>
  <conditionalFormatting sqref="A34:CI34">
    <cfRule type="expression" dxfId="334" priority="5" stopIfTrue="1">
      <formula>$A34&lt;&gt;""</formula>
    </cfRule>
  </conditionalFormatting>
  <conditionalFormatting sqref="A35:CI35">
    <cfRule type="expression" dxfId="333" priority="4" stopIfTrue="1">
      <formula>$A35&lt;&gt;""</formula>
    </cfRule>
  </conditionalFormatting>
  <conditionalFormatting sqref="A36:CI36">
    <cfRule type="expression" dxfId="33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358</v>
      </c>
      <c r="C7" s="78" t="s">
        <v>192</v>
      </c>
      <c r="D7" s="101">
        <f>SUM($D$8:$D$30)</f>
        <v>0</v>
      </c>
      <c r="E7" s="101">
        <f>SUM($E$8:$E$30)</f>
        <v>50385</v>
      </c>
      <c r="F7" s="101">
        <f>SUM($F$8:$F$30)</f>
        <v>50385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4</v>
      </c>
      <c r="K7" s="101">
        <f>COUNTIF($K$8:$K$30,"&lt;&gt;") - COUNTIF($K$8:$K$30,"&lt; &gt;")</f>
        <v>4</v>
      </c>
      <c r="L7" s="101">
        <f>SUM($L$8:$L$30)</f>
        <v>0</v>
      </c>
      <c r="M7" s="101">
        <f>SUM($M$8:$M$30)</f>
        <v>50385</v>
      </c>
      <c r="N7" s="101">
        <f>SUM($N$8:$N$30)</f>
        <v>50385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211</v>
      </c>
      <c r="B8" s="83" t="s">
        <v>201</v>
      </c>
      <c r="C8" s="80" t="s">
        <v>212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208</v>
      </c>
      <c r="B9" s="83" t="s">
        <v>213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220</v>
      </c>
      <c r="C10" s="80" t="s">
        <v>218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208</v>
      </c>
      <c r="B11" s="83" t="s">
        <v>224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208</v>
      </c>
      <c r="B12" s="83" t="s">
        <v>226</v>
      </c>
      <c r="C12" s="80" t="s">
        <v>227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208</v>
      </c>
      <c r="B13" s="83" t="s">
        <v>230</v>
      </c>
      <c r="C13" s="80" t="s">
        <v>233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208</v>
      </c>
      <c r="B14" s="83" t="s">
        <v>236</v>
      </c>
      <c r="C14" s="80" t="s">
        <v>238</v>
      </c>
      <c r="D14" s="81">
        <f>SUM(L14,T14,AB14,AJ14,AR14,AZ14)</f>
        <v>0</v>
      </c>
      <c r="E14" s="81">
        <f>SUM(M14,U14,AC14,AK14,AS14,BA14)</f>
        <v>6311</v>
      </c>
      <c r="F14" s="81">
        <f>SUM(D14:E14)</f>
        <v>6311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241</v>
      </c>
      <c r="K14" s="82" t="s">
        <v>242</v>
      </c>
      <c r="L14" s="81">
        <v>0</v>
      </c>
      <c r="M14" s="81">
        <v>6311</v>
      </c>
      <c r="N14" s="81">
        <f>SUM(L14,+M14)</f>
        <v>6311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246</v>
      </c>
      <c r="C15" s="80" t="s">
        <v>244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208</v>
      </c>
      <c r="B16" s="83" t="s">
        <v>248</v>
      </c>
      <c r="C16" s="80" t="s">
        <v>256</v>
      </c>
      <c r="D16" s="81">
        <f>SUM(L16,T16,AB16,AJ16,AR16,AZ16)</f>
        <v>0</v>
      </c>
      <c r="E16" s="81">
        <f>SUM(M16,U16,AC16,AK16,AS16,BA16)</f>
        <v>695</v>
      </c>
      <c r="F16" s="81">
        <f>SUM(D16:E16)</f>
        <v>695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254</v>
      </c>
      <c r="K16" s="82" t="s">
        <v>255</v>
      </c>
      <c r="L16" s="81">
        <v>0</v>
      </c>
      <c r="M16" s="81">
        <v>695</v>
      </c>
      <c r="N16" s="81">
        <f>SUM(L16,+M16)</f>
        <v>695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208</v>
      </c>
      <c r="B17" s="83" t="s">
        <v>257</v>
      </c>
      <c r="C17" s="80" t="s">
        <v>260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208</v>
      </c>
      <c r="B18" s="83" t="s">
        <v>261</v>
      </c>
      <c r="C18" s="80" t="s">
        <v>264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208</v>
      </c>
      <c r="B19" s="83" t="s">
        <v>265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275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43042</v>
      </c>
      <c r="F20" s="81">
        <f>SUM(D20:E20)</f>
        <v>43042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241</v>
      </c>
      <c r="K20" s="82" t="s">
        <v>242</v>
      </c>
      <c r="L20" s="81">
        <v>0</v>
      </c>
      <c r="M20" s="81">
        <v>43042</v>
      </c>
      <c r="N20" s="81">
        <f>SUM(L20,+M20)</f>
        <v>43042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208</v>
      </c>
      <c r="B21" s="83" t="s">
        <v>281</v>
      </c>
      <c r="C21" s="80" t="s">
        <v>279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208</v>
      </c>
      <c r="B22" s="83" t="s">
        <v>284</v>
      </c>
      <c r="C22" s="80" t="s">
        <v>285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208</v>
      </c>
      <c r="B23" s="83" t="s">
        <v>288</v>
      </c>
      <c r="C23" s="80" t="s">
        <v>289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208</v>
      </c>
      <c r="B24" s="83" t="s">
        <v>290</v>
      </c>
      <c r="C24" s="80" t="s">
        <v>293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208</v>
      </c>
      <c r="B25" s="83" t="s">
        <v>297</v>
      </c>
      <c r="C25" s="80" t="s">
        <v>296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208</v>
      </c>
      <c r="B26" s="83" t="s">
        <v>301</v>
      </c>
      <c r="C26" s="80" t="s">
        <v>299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208</v>
      </c>
      <c r="B27" s="83" t="s">
        <v>302</v>
      </c>
      <c r="C27" s="80" t="s">
        <v>303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208</v>
      </c>
      <c r="B28" s="83" t="s">
        <v>307</v>
      </c>
      <c r="C28" s="80" t="s">
        <v>308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208</v>
      </c>
      <c r="B29" s="83" t="s">
        <v>313</v>
      </c>
      <c r="C29" s="80" t="s">
        <v>314</v>
      </c>
      <c r="D29" s="81">
        <f>SUM(L29,T29,AB29,AJ29,AR29,AZ29)</f>
        <v>0</v>
      </c>
      <c r="E29" s="81">
        <f>SUM(M29,U29,AC29,AK29,AS29,BA29)</f>
        <v>337</v>
      </c>
      <c r="F29" s="81">
        <f>SUM(D29:E29)</f>
        <v>337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254</v>
      </c>
      <c r="K29" s="82" t="s">
        <v>255</v>
      </c>
      <c r="L29" s="81">
        <v>0</v>
      </c>
      <c r="M29" s="81">
        <v>337</v>
      </c>
      <c r="N29" s="81">
        <f>SUM(L29,+M29)</f>
        <v>337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208</v>
      </c>
      <c r="B30" s="83" t="s">
        <v>315</v>
      </c>
      <c r="C30" s="80" t="s">
        <v>318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8:BE995">
    <cfRule type="expression" dxfId="329" priority="34" stopIfTrue="1">
      <formula>$A38&lt;&gt;""</formula>
    </cfRule>
  </conditionalFormatting>
  <conditionalFormatting sqref="A37:BE37">
    <cfRule type="expression" dxfId="328" priority="2" stopIfTrue="1">
      <formula>$A37&lt;&gt;""</formula>
    </cfRule>
  </conditionalFormatting>
  <conditionalFormatting sqref="A8:BE8">
    <cfRule type="expression" dxfId="327" priority="32" stopIfTrue="1">
      <formula>$A8&lt;&gt;""</formula>
    </cfRule>
  </conditionalFormatting>
  <conditionalFormatting sqref="A9:BE9">
    <cfRule type="expression" dxfId="326" priority="31" stopIfTrue="1">
      <formula>$A9&lt;&gt;""</formula>
    </cfRule>
  </conditionalFormatting>
  <conditionalFormatting sqref="A10:BE10">
    <cfRule type="expression" dxfId="325" priority="30" stopIfTrue="1">
      <formula>$A10&lt;&gt;""</formula>
    </cfRule>
  </conditionalFormatting>
  <conditionalFormatting sqref="A11:BE11">
    <cfRule type="expression" dxfId="324" priority="29" stopIfTrue="1">
      <formula>$A11&lt;&gt;""</formula>
    </cfRule>
  </conditionalFormatting>
  <conditionalFormatting sqref="A12:BE12">
    <cfRule type="expression" dxfId="323" priority="28" stopIfTrue="1">
      <formula>$A12&lt;&gt;""</formula>
    </cfRule>
  </conditionalFormatting>
  <conditionalFormatting sqref="A13:BE13">
    <cfRule type="expression" dxfId="322" priority="27" stopIfTrue="1">
      <formula>$A13&lt;&gt;""</formula>
    </cfRule>
  </conditionalFormatting>
  <conditionalFormatting sqref="A14:BE14">
    <cfRule type="expression" dxfId="321" priority="26" stopIfTrue="1">
      <formula>$A14&lt;&gt;""</formula>
    </cfRule>
  </conditionalFormatting>
  <conditionalFormatting sqref="A15:BE15">
    <cfRule type="expression" dxfId="320" priority="25" stopIfTrue="1">
      <formula>$A15&lt;&gt;""</formula>
    </cfRule>
  </conditionalFormatting>
  <conditionalFormatting sqref="A16:BE16">
    <cfRule type="expression" dxfId="319" priority="24" stopIfTrue="1">
      <formula>$A16&lt;&gt;""</formula>
    </cfRule>
  </conditionalFormatting>
  <conditionalFormatting sqref="A17:BE17">
    <cfRule type="expression" dxfId="318" priority="23" stopIfTrue="1">
      <formula>$A17&lt;&gt;""</formula>
    </cfRule>
  </conditionalFormatting>
  <conditionalFormatting sqref="A18:BE18">
    <cfRule type="expression" dxfId="317" priority="22" stopIfTrue="1">
      <formula>$A18&lt;&gt;""</formula>
    </cfRule>
  </conditionalFormatting>
  <conditionalFormatting sqref="A19:BE19">
    <cfRule type="expression" dxfId="316" priority="21" stopIfTrue="1">
      <formula>$A19&lt;&gt;""</formula>
    </cfRule>
  </conditionalFormatting>
  <conditionalFormatting sqref="A20:BE20">
    <cfRule type="expression" dxfId="315" priority="20" stopIfTrue="1">
      <formula>$A20&lt;&gt;""</formula>
    </cfRule>
  </conditionalFormatting>
  <conditionalFormatting sqref="A21:BE21">
    <cfRule type="expression" dxfId="314" priority="19" stopIfTrue="1">
      <formula>$A21&lt;&gt;""</formula>
    </cfRule>
  </conditionalFormatting>
  <conditionalFormatting sqref="A22:BE22">
    <cfRule type="expression" dxfId="313" priority="18" stopIfTrue="1">
      <formula>$A22&lt;&gt;""</formula>
    </cfRule>
  </conditionalFormatting>
  <conditionalFormatting sqref="A23:BE23">
    <cfRule type="expression" dxfId="312" priority="17" stopIfTrue="1">
      <formula>$A23&lt;&gt;""</formula>
    </cfRule>
  </conditionalFormatting>
  <conditionalFormatting sqref="A24:BE24">
    <cfRule type="expression" dxfId="311" priority="16" stopIfTrue="1">
      <formula>$A24&lt;&gt;""</formula>
    </cfRule>
  </conditionalFormatting>
  <conditionalFormatting sqref="A25:BE25">
    <cfRule type="expression" dxfId="310" priority="15" stopIfTrue="1">
      <formula>$A25&lt;&gt;""</formula>
    </cfRule>
  </conditionalFormatting>
  <conditionalFormatting sqref="A26:BE26">
    <cfRule type="expression" dxfId="309" priority="14" stopIfTrue="1">
      <formula>$A26&lt;&gt;""</formula>
    </cfRule>
  </conditionalFormatting>
  <conditionalFormatting sqref="A27:BE27">
    <cfRule type="expression" dxfId="308" priority="13" stopIfTrue="1">
      <formula>$A27&lt;&gt;""</formula>
    </cfRule>
  </conditionalFormatting>
  <conditionalFormatting sqref="A28:BE28">
    <cfRule type="expression" dxfId="307" priority="12" stopIfTrue="1">
      <formula>$A28&lt;&gt;""</formula>
    </cfRule>
  </conditionalFormatting>
  <conditionalFormatting sqref="A29:BE29">
    <cfRule type="expression" dxfId="306" priority="11" stopIfTrue="1">
      <formula>$A29&lt;&gt;""</formula>
    </cfRule>
  </conditionalFormatting>
  <conditionalFormatting sqref="A30:BE30">
    <cfRule type="expression" dxfId="305" priority="10" stopIfTrue="1">
      <formula>$A30&lt;&gt;""</formula>
    </cfRule>
  </conditionalFormatting>
  <conditionalFormatting sqref="A7:BE7">
    <cfRule type="expression" dxfId="304" priority="1" stopIfTrue="1">
      <formula>$A7&lt;&gt;""</formula>
    </cfRule>
  </conditionalFormatting>
  <conditionalFormatting sqref="A31:BE31">
    <cfRule type="expression" dxfId="303" priority="8" stopIfTrue="1">
      <formula>$A31&lt;&gt;""</formula>
    </cfRule>
  </conditionalFormatting>
  <conditionalFormatting sqref="A32:BE32">
    <cfRule type="expression" dxfId="302" priority="7" stopIfTrue="1">
      <formula>$A32&lt;&gt;""</formula>
    </cfRule>
  </conditionalFormatting>
  <conditionalFormatting sqref="A33:BE33">
    <cfRule type="expression" dxfId="301" priority="6" stopIfTrue="1">
      <formula>$A33&lt;&gt;""</formula>
    </cfRule>
  </conditionalFormatting>
  <conditionalFormatting sqref="A34:BE34">
    <cfRule type="expression" dxfId="300" priority="5" stopIfTrue="1">
      <formula>$A34&lt;&gt;""</formula>
    </cfRule>
  </conditionalFormatting>
  <conditionalFormatting sqref="A35:BE35">
    <cfRule type="expression" dxfId="299" priority="4" stopIfTrue="1">
      <formula>$A35&lt;&gt;""</formula>
    </cfRule>
  </conditionalFormatting>
  <conditionalFormatting sqref="A36:BE36">
    <cfRule type="expression" dxfId="298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358</v>
      </c>
      <c r="C7" s="78" t="s">
        <v>192</v>
      </c>
      <c r="D7" s="101">
        <f>SUM($D$8:$D$14)</f>
        <v>50385</v>
      </c>
      <c r="E7" s="101">
        <f>SUM($E$8:$E$14)</f>
        <v>0</v>
      </c>
      <c r="F7" s="101">
        <f>COUNTIF($F$8:$F$14,"&lt;&gt;") - COUNTIF($F$8:$F$14,"&lt; &gt;")</f>
        <v>2</v>
      </c>
      <c r="G7" s="101">
        <f>COUNTIF($G$8:$G$14,"&lt;&gt;") - COUNTIF($G$8:$G$14,"&lt; &gt;")</f>
        <v>2</v>
      </c>
      <c r="H7" s="101">
        <f>SUM($H$8:$H$14)</f>
        <v>7006</v>
      </c>
      <c r="I7" s="101">
        <f>SUM($I$8:$I$14)</f>
        <v>0</v>
      </c>
      <c r="J7" s="101">
        <f>COUNTIF($J$8:$J$14,"&lt;&gt;") - COUNTIF($J$8:$J$14,"&lt; &gt;")</f>
        <v>2</v>
      </c>
      <c r="K7" s="101">
        <f>COUNTIF($K$8:$K$14,"&lt;&gt;") - COUNTIF($K$8:$K$14,"&lt; &gt;")</f>
        <v>2</v>
      </c>
      <c r="L7" s="101">
        <f>SUM($L$8:$L$14)</f>
        <v>43379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208</v>
      </c>
      <c r="B8" s="83" t="s">
        <v>325</v>
      </c>
      <c r="C8" s="80" t="s">
        <v>321</v>
      </c>
      <c r="D8" s="81">
        <f>SUM(H8,L8,P8,T8,X8,AB8,AF8,AJ8,AN8,AR8,AV8,AZ8,BD8,BH8,BL8,BP8,BT8,BX8,CB8,CF8,CJ8,CN8,CR8,CV8,CZ8,DD8,DH8,DL8,DP8,DT8)</f>
        <v>1032</v>
      </c>
      <c r="E8" s="81">
        <f>SUM(I8,M8,Q8,U8,Y8,AC8,AG8,AK8,AO8,AS8,AW8,BA8,BE8,BI8,BM8,BQ8,BU8,BY8,CC8,CG8,CK8,CO8,CS8,CW8,DA8,DE8,DI8,DM8,DQ8,DU8)</f>
        <v>0</v>
      </c>
      <c r="F8" s="97" t="s">
        <v>247</v>
      </c>
      <c r="G8" s="82" t="s">
        <v>249</v>
      </c>
      <c r="H8" s="81">
        <v>695</v>
      </c>
      <c r="I8" s="81">
        <v>0</v>
      </c>
      <c r="J8" s="103" t="s">
        <v>309</v>
      </c>
      <c r="K8" s="104" t="s">
        <v>311</v>
      </c>
      <c r="L8" s="102">
        <v>337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329</v>
      </c>
      <c r="B9" s="83" t="s">
        <v>330</v>
      </c>
      <c r="C9" s="80" t="s">
        <v>331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234</v>
      </c>
      <c r="B10" s="83" t="s">
        <v>336</v>
      </c>
      <c r="C10" s="80" t="s">
        <v>337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340</v>
      </c>
      <c r="C11" s="80" t="s">
        <v>341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344</v>
      </c>
      <c r="C12" s="80" t="s">
        <v>345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208</v>
      </c>
      <c r="B13" s="83" t="s">
        <v>349</v>
      </c>
      <c r="C13" s="80" t="s">
        <v>350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208</v>
      </c>
      <c r="B14" s="83" t="s">
        <v>355</v>
      </c>
      <c r="C14" s="80" t="s">
        <v>356</v>
      </c>
      <c r="D14" s="81">
        <f>SUM(H14,L14,P14,T14,X14,AB14,AF14,AJ14,AN14,AR14,AV14,AZ14,BD14,BH14,BL14,BP14,BT14,BX14,CB14,CF14,CJ14,CN14,CR14,CV14,CZ14,DD14,DH14,DL14,DP14,DT14)</f>
        <v>49353</v>
      </c>
      <c r="E14" s="81">
        <f>SUM(I14,M14,Q14,U14,Y14,AC14,AG14,AK14,AO14,AS14,AW14,BA14,BE14,BI14,BM14,BQ14,BU14,BY14,CC14,CG14,CK14,CO14,CS14,CW14,DA14,DE14,DI14,DM14,DQ14,DU14)</f>
        <v>0</v>
      </c>
      <c r="F14" s="97" t="s">
        <v>235</v>
      </c>
      <c r="G14" s="82" t="s">
        <v>237</v>
      </c>
      <c r="H14" s="81">
        <v>6311</v>
      </c>
      <c r="I14" s="81">
        <v>0</v>
      </c>
      <c r="J14" s="103" t="s">
        <v>269</v>
      </c>
      <c r="K14" s="104" t="s">
        <v>271</v>
      </c>
      <c r="L14" s="102">
        <v>43042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2">
    <cfRule type="expression" dxfId="295" priority="282" stopIfTrue="1">
      <formula>$A15&lt;&gt;""</formula>
    </cfRule>
  </conditionalFormatting>
  <conditionalFormatting sqref="BN14:BQ14">
    <cfRule type="expression" dxfId="265" priority="16" stopIfTrue="1">
      <formula>$A28&lt;&gt;""</formula>
    </cfRule>
  </conditionalFormatting>
  <conditionalFormatting sqref="A7:DU7">
    <cfRule type="expression" dxfId="264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2021-01-18T05:13:37Z</dcterms:modified>
</cp:coreProperties>
</file>