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9栃木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組合分担金内訳!$A$6:$BE$31</definedName>
    <definedName name="_xlnm._FilterDatabase" localSheetId="3" hidden="1">'廃棄物事業経費（歳出）'!$A$6:$CI$38</definedName>
    <definedName name="_xlnm._FilterDatabase" localSheetId="2" hidden="1">'廃棄物事業経費（歳入）'!$A$6:$AE$38</definedName>
    <definedName name="_xlnm._FilterDatabase" localSheetId="0" hidden="1">'廃棄物事業経費（市町村）'!$A$6:$DJ$31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組合分担金内訳!$2:$32</definedName>
    <definedName name="_xlnm.Print_Area" localSheetId="3">'廃棄物事業経費（歳出）'!$2:$39</definedName>
    <definedName name="_xlnm.Print_Area" localSheetId="2">'廃棄物事業経費（歳入）'!$2:$39</definedName>
    <definedName name="_xlnm.Print_Area" localSheetId="0">'廃棄物事業経費（市町村）'!$2:$32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I11" i="5"/>
  <c r="I17" i="5"/>
  <c r="I23" i="5"/>
  <c r="I29" i="5"/>
  <c r="H8" i="5"/>
  <c r="I8" i="5" s="1"/>
  <c r="H9" i="5"/>
  <c r="H10" i="5"/>
  <c r="H11" i="5"/>
  <c r="H12" i="5"/>
  <c r="H13" i="5"/>
  <c r="H14" i="5"/>
  <c r="I14" i="5" s="1"/>
  <c r="H15" i="5"/>
  <c r="H16" i="5"/>
  <c r="H17" i="5"/>
  <c r="H18" i="5"/>
  <c r="H19" i="5"/>
  <c r="H20" i="5"/>
  <c r="I20" i="5" s="1"/>
  <c r="H21" i="5"/>
  <c r="H22" i="5"/>
  <c r="H23" i="5"/>
  <c r="H24" i="5"/>
  <c r="H25" i="5"/>
  <c r="H26" i="5"/>
  <c r="I26" i="5" s="1"/>
  <c r="H27" i="5"/>
  <c r="H28" i="5"/>
  <c r="H29" i="5"/>
  <c r="H30" i="5"/>
  <c r="H31" i="5"/>
  <c r="H32" i="5"/>
  <c r="I32" i="5" s="1"/>
  <c r="G8" i="5"/>
  <c r="G9" i="5"/>
  <c r="I9" i="5" s="1"/>
  <c r="G10" i="5"/>
  <c r="G11" i="5"/>
  <c r="G12" i="5"/>
  <c r="I12" i="5" s="1"/>
  <c r="G13" i="5"/>
  <c r="I13" i="5" s="1"/>
  <c r="G14" i="5"/>
  <c r="G15" i="5"/>
  <c r="I15" i="5" s="1"/>
  <c r="G16" i="5"/>
  <c r="G17" i="5"/>
  <c r="G18" i="5"/>
  <c r="I18" i="5" s="1"/>
  <c r="G19" i="5"/>
  <c r="I19" i="5" s="1"/>
  <c r="G20" i="5"/>
  <c r="G21" i="5"/>
  <c r="I21" i="5" s="1"/>
  <c r="G22" i="5"/>
  <c r="G23" i="5"/>
  <c r="G24" i="5"/>
  <c r="I24" i="5" s="1"/>
  <c r="G25" i="5"/>
  <c r="I25" i="5" s="1"/>
  <c r="G26" i="5"/>
  <c r="G27" i="5"/>
  <c r="I27" i="5" s="1"/>
  <c r="G28" i="5"/>
  <c r="G29" i="5"/>
  <c r="G30" i="5"/>
  <c r="I30" i="5" s="1"/>
  <c r="G31" i="5"/>
  <c r="I31" i="5" s="1"/>
  <c r="G32" i="5"/>
  <c r="F8" i="5"/>
  <c r="F9" i="5"/>
  <c r="F14" i="5"/>
  <c r="F15" i="5"/>
  <c r="F20" i="5"/>
  <c r="F21" i="5"/>
  <c r="F26" i="5"/>
  <c r="F27" i="5"/>
  <c r="F32" i="5"/>
  <c r="E8" i="5"/>
  <c r="E9" i="5"/>
  <c r="E10" i="5"/>
  <c r="E11" i="5"/>
  <c r="F11" i="5" s="1"/>
  <c r="E12" i="5"/>
  <c r="E13" i="5"/>
  <c r="E14" i="5"/>
  <c r="E15" i="5"/>
  <c r="E16" i="5"/>
  <c r="E17" i="5"/>
  <c r="F17" i="5" s="1"/>
  <c r="E18" i="5"/>
  <c r="E19" i="5"/>
  <c r="E20" i="5"/>
  <c r="E21" i="5"/>
  <c r="E22" i="5"/>
  <c r="E23" i="5"/>
  <c r="F23" i="5" s="1"/>
  <c r="E24" i="5"/>
  <c r="E25" i="5"/>
  <c r="E26" i="5"/>
  <c r="E27" i="5"/>
  <c r="E28" i="5"/>
  <c r="E29" i="5"/>
  <c r="F29" i="5" s="1"/>
  <c r="E30" i="5"/>
  <c r="E31" i="5"/>
  <c r="E32" i="5"/>
  <c r="D8" i="5"/>
  <c r="D9" i="5"/>
  <c r="D10" i="5"/>
  <c r="F10" i="5" s="1"/>
  <c r="D11" i="5"/>
  <c r="D12" i="5"/>
  <c r="F12" i="5" s="1"/>
  <c r="D13" i="5"/>
  <c r="F13" i="5" s="1"/>
  <c r="D14" i="5"/>
  <c r="D15" i="5"/>
  <c r="D16" i="5"/>
  <c r="F16" i="5" s="1"/>
  <c r="D17" i="5"/>
  <c r="D18" i="5"/>
  <c r="F18" i="5" s="1"/>
  <c r="D19" i="5"/>
  <c r="F19" i="5" s="1"/>
  <c r="D20" i="5"/>
  <c r="D21" i="5"/>
  <c r="D22" i="5"/>
  <c r="F22" i="5" s="1"/>
  <c r="D23" i="5"/>
  <c r="D24" i="5"/>
  <c r="F24" i="5" s="1"/>
  <c r="D25" i="5"/>
  <c r="F25" i="5" s="1"/>
  <c r="D26" i="5"/>
  <c r="D27" i="5"/>
  <c r="D28" i="5"/>
  <c r="F28" i="5" s="1"/>
  <c r="D29" i="5"/>
  <c r="D30" i="5"/>
  <c r="F30" i="5" s="1"/>
  <c r="D31" i="5"/>
  <c r="F31" i="5" s="1"/>
  <c r="D32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A13" i="4"/>
  <c r="CA19" i="4"/>
  <c r="CA31" i="4"/>
  <c r="CA3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V9" i="4"/>
  <c r="BV21" i="4"/>
  <c r="BV39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Q11" i="4"/>
  <c r="BQ17" i="4"/>
  <c r="BQ23" i="4"/>
  <c r="BQ29" i="4"/>
  <c r="BQ35" i="4"/>
  <c r="BP15" i="4"/>
  <c r="BP3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I13" i="4"/>
  <c r="BI19" i="4"/>
  <c r="BI25" i="4"/>
  <c r="BI31" i="4"/>
  <c r="BI37" i="4"/>
  <c r="BH23" i="4"/>
  <c r="BG15" i="4"/>
  <c r="BG27" i="4"/>
  <c r="BG3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CA25" i="4" s="1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T8" i="4"/>
  <c r="AT9" i="4"/>
  <c r="AT10" i="4"/>
  <c r="AT11" i="4"/>
  <c r="AN11" i="4" s="1"/>
  <c r="AT12" i="4"/>
  <c r="AT13" i="4"/>
  <c r="AT14" i="4"/>
  <c r="AT15" i="4"/>
  <c r="AT16" i="4"/>
  <c r="AT17" i="4"/>
  <c r="AN17" i="4" s="1"/>
  <c r="AT18" i="4"/>
  <c r="AT19" i="4"/>
  <c r="AT20" i="4"/>
  <c r="AT21" i="4"/>
  <c r="AT22" i="4"/>
  <c r="AT23" i="4"/>
  <c r="AN23" i="4" s="1"/>
  <c r="AT24" i="4"/>
  <c r="AT25" i="4"/>
  <c r="AT26" i="4"/>
  <c r="AT27" i="4"/>
  <c r="AT28" i="4"/>
  <c r="AT29" i="4"/>
  <c r="AN29" i="4" s="1"/>
  <c r="AT30" i="4"/>
  <c r="AT31" i="4"/>
  <c r="AT32" i="4"/>
  <c r="AT33" i="4"/>
  <c r="AT34" i="4"/>
  <c r="AT35" i="4"/>
  <c r="AN35" i="4" s="1"/>
  <c r="AT36" i="4"/>
  <c r="AT37" i="4"/>
  <c r="AT38" i="4"/>
  <c r="AT39" i="4"/>
  <c r="AO8" i="4"/>
  <c r="AO9" i="4"/>
  <c r="AN9" i="4" s="1"/>
  <c r="AO10" i="4"/>
  <c r="AO11" i="4"/>
  <c r="AO12" i="4"/>
  <c r="AO13" i="4"/>
  <c r="AO14" i="4"/>
  <c r="AO15" i="4"/>
  <c r="AN15" i="4" s="1"/>
  <c r="AO16" i="4"/>
  <c r="AO17" i="4"/>
  <c r="AO18" i="4"/>
  <c r="AO19" i="4"/>
  <c r="AO20" i="4"/>
  <c r="AO21" i="4"/>
  <c r="AN21" i="4" s="1"/>
  <c r="BG21" i="4" s="1"/>
  <c r="AO22" i="4"/>
  <c r="AO23" i="4"/>
  <c r="AO24" i="4"/>
  <c r="AO25" i="4"/>
  <c r="AO26" i="4"/>
  <c r="AO27" i="4"/>
  <c r="AN27" i="4" s="1"/>
  <c r="AO28" i="4"/>
  <c r="AO29" i="4"/>
  <c r="AO30" i="4"/>
  <c r="AO31" i="4"/>
  <c r="AO32" i="4"/>
  <c r="AO33" i="4"/>
  <c r="AN33" i="4" s="1"/>
  <c r="AO34" i="4"/>
  <c r="AO35" i="4"/>
  <c r="AO36" i="4"/>
  <c r="AO37" i="4"/>
  <c r="AO38" i="4"/>
  <c r="AO39" i="4"/>
  <c r="AN39" i="4" s="1"/>
  <c r="BG39" i="4" s="1"/>
  <c r="AN8" i="4"/>
  <c r="BG8" i="4" s="1"/>
  <c r="AN10" i="4"/>
  <c r="BG10" i="4" s="1"/>
  <c r="AN12" i="4"/>
  <c r="BG12" i="4" s="1"/>
  <c r="AN13" i="4"/>
  <c r="BG13" i="4" s="1"/>
  <c r="AN14" i="4"/>
  <c r="BG14" i="4" s="1"/>
  <c r="AN16" i="4"/>
  <c r="BG16" i="4" s="1"/>
  <c r="AN18" i="4"/>
  <c r="BG18" i="4" s="1"/>
  <c r="AN19" i="4"/>
  <c r="BG19" i="4" s="1"/>
  <c r="AN20" i="4"/>
  <c r="BG20" i="4" s="1"/>
  <c r="AN22" i="4"/>
  <c r="BG22" i="4" s="1"/>
  <c r="AN24" i="4"/>
  <c r="BG24" i="4" s="1"/>
  <c r="AN25" i="4"/>
  <c r="BG25" i="4" s="1"/>
  <c r="AN26" i="4"/>
  <c r="BG26" i="4" s="1"/>
  <c r="AN28" i="4"/>
  <c r="BG28" i="4" s="1"/>
  <c r="AN30" i="4"/>
  <c r="BG30" i="4" s="1"/>
  <c r="AN31" i="4"/>
  <c r="BG31" i="4" s="1"/>
  <c r="AN32" i="4"/>
  <c r="BG32" i="4" s="1"/>
  <c r="AN34" i="4"/>
  <c r="BG34" i="4" s="1"/>
  <c r="AN36" i="4"/>
  <c r="BG36" i="4" s="1"/>
  <c r="AN37" i="4"/>
  <c r="BG37" i="4" s="1"/>
  <c r="AN38" i="4"/>
  <c r="BG38" i="4" s="1"/>
  <c r="AG8" i="4"/>
  <c r="AG9" i="4"/>
  <c r="AG10" i="4"/>
  <c r="AG11" i="4"/>
  <c r="AF11" i="4" s="1"/>
  <c r="BH11" i="4" s="1"/>
  <c r="AG12" i="4"/>
  <c r="AG13" i="4"/>
  <c r="AG14" i="4"/>
  <c r="AG15" i="4"/>
  <c r="AG16" i="4"/>
  <c r="AG17" i="4"/>
  <c r="AF17" i="4" s="1"/>
  <c r="BH17" i="4" s="1"/>
  <c r="AG18" i="4"/>
  <c r="AG19" i="4"/>
  <c r="AG20" i="4"/>
  <c r="AG21" i="4"/>
  <c r="AG22" i="4"/>
  <c r="AG23" i="4"/>
  <c r="AF23" i="4" s="1"/>
  <c r="AG24" i="4"/>
  <c r="AG25" i="4"/>
  <c r="AG26" i="4"/>
  <c r="AG27" i="4"/>
  <c r="AG28" i="4"/>
  <c r="AG29" i="4"/>
  <c r="AF29" i="4" s="1"/>
  <c r="BH29" i="4" s="1"/>
  <c r="AG30" i="4"/>
  <c r="AG31" i="4"/>
  <c r="AG32" i="4"/>
  <c r="AG33" i="4"/>
  <c r="AG34" i="4"/>
  <c r="AG35" i="4"/>
  <c r="AF35" i="4" s="1"/>
  <c r="BH35" i="4" s="1"/>
  <c r="AG36" i="4"/>
  <c r="AG37" i="4"/>
  <c r="AG38" i="4"/>
  <c r="AG39" i="4"/>
  <c r="AF8" i="4"/>
  <c r="AF9" i="4"/>
  <c r="BG9" i="4" s="1"/>
  <c r="AF10" i="4"/>
  <c r="AF12" i="4"/>
  <c r="AF13" i="4"/>
  <c r="AF14" i="4"/>
  <c r="AF15" i="4"/>
  <c r="AF16" i="4"/>
  <c r="AF18" i="4"/>
  <c r="AF19" i="4"/>
  <c r="AF20" i="4"/>
  <c r="AF21" i="4"/>
  <c r="AF22" i="4"/>
  <c r="AF24" i="4"/>
  <c r="AF25" i="4"/>
  <c r="AF26" i="4"/>
  <c r="AF27" i="4"/>
  <c r="AF28" i="4"/>
  <c r="AF30" i="4"/>
  <c r="AF31" i="4"/>
  <c r="AF32" i="4"/>
  <c r="AF33" i="4"/>
  <c r="AF34" i="4"/>
  <c r="AF36" i="4"/>
  <c r="AF37" i="4"/>
  <c r="AF38" i="4"/>
  <c r="AF39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W32" i="4"/>
  <c r="CA32" i="4" s="1"/>
  <c r="W33" i="4"/>
  <c r="CA33" i="4" s="1"/>
  <c r="W34" i="4"/>
  <c r="CA34" i="4" s="1"/>
  <c r="W35" i="4"/>
  <c r="CA35" i="4" s="1"/>
  <c r="W36" i="4"/>
  <c r="CA36" i="4" s="1"/>
  <c r="W37" i="4"/>
  <c r="W38" i="4"/>
  <c r="CA38" i="4" s="1"/>
  <c r="W39" i="4"/>
  <c r="CA39" i="4" s="1"/>
  <c r="R8" i="4"/>
  <c r="BV8" i="4" s="1"/>
  <c r="R9" i="4"/>
  <c r="L9" i="4" s="1"/>
  <c r="BP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L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L21" i="4" s="1"/>
  <c r="BP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L27" i="4" s="1"/>
  <c r="BP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L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L39" i="4" s="1"/>
  <c r="BP39" i="4" s="1"/>
  <c r="M8" i="4"/>
  <c r="BQ8" i="4" s="1"/>
  <c r="M9" i="4"/>
  <c r="BQ9" i="4" s="1"/>
  <c r="M10" i="4"/>
  <c r="BQ10" i="4" s="1"/>
  <c r="M11" i="4"/>
  <c r="M12" i="4"/>
  <c r="BQ12" i="4" s="1"/>
  <c r="M13" i="4"/>
  <c r="M14" i="4"/>
  <c r="BQ14" i="4" s="1"/>
  <c r="M15" i="4"/>
  <c r="BQ15" i="4" s="1"/>
  <c r="M16" i="4"/>
  <c r="BQ16" i="4" s="1"/>
  <c r="M17" i="4"/>
  <c r="M18" i="4"/>
  <c r="BQ18" i="4" s="1"/>
  <c r="M19" i="4"/>
  <c r="M20" i="4"/>
  <c r="BQ20" i="4" s="1"/>
  <c r="M21" i="4"/>
  <c r="BQ21" i="4" s="1"/>
  <c r="M22" i="4"/>
  <c r="BQ22" i="4" s="1"/>
  <c r="M23" i="4"/>
  <c r="M24" i="4"/>
  <c r="BQ24" i="4" s="1"/>
  <c r="M25" i="4"/>
  <c r="M26" i="4"/>
  <c r="BQ26" i="4" s="1"/>
  <c r="M27" i="4"/>
  <c r="BQ27" i="4" s="1"/>
  <c r="M28" i="4"/>
  <c r="BQ28" i="4" s="1"/>
  <c r="M29" i="4"/>
  <c r="M30" i="4"/>
  <c r="BQ30" i="4" s="1"/>
  <c r="M31" i="4"/>
  <c r="M32" i="4"/>
  <c r="BQ32" i="4" s="1"/>
  <c r="M33" i="4"/>
  <c r="BQ33" i="4" s="1"/>
  <c r="M34" i="4"/>
  <c r="BQ34" i="4" s="1"/>
  <c r="M35" i="4"/>
  <c r="M36" i="4"/>
  <c r="BQ36" i="4" s="1"/>
  <c r="M37" i="4"/>
  <c r="M38" i="4"/>
  <c r="BQ38" i="4" s="1"/>
  <c r="M39" i="4"/>
  <c r="BQ39" i="4" s="1"/>
  <c r="L8" i="4"/>
  <c r="BP8" i="4" s="1"/>
  <c r="L10" i="4"/>
  <c r="BP10" i="4" s="1"/>
  <c r="L11" i="4"/>
  <c r="BP11" i="4" s="1"/>
  <c r="L12" i="4"/>
  <c r="BP12" i="4" s="1"/>
  <c r="L14" i="4"/>
  <c r="BP14" i="4" s="1"/>
  <c r="L16" i="4"/>
  <c r="BP16" i="4" s="1"/>
  <c r="L17" i="4"/>
  <c r="BP17" i="4" s="1"/>
  <c r="L18" i="4"/>
  <c r="BP18" i="4" s="1"/>
  <c r="L20" i="4"/>
  <c r="BP20" i="4" s="1"/>
  <c r="L22" i="4"/>
  <c r="BP22" i="4" s="1"/>
  <c r="L24" i="4"/>
  <c r="BP24" i="4" s="1"/>
  <c r="L26" i="4"/>
  <c r="BP26" i="4" s="1"/>
  <c r="L28" i="4"/>
  <c r="BP28" i="4" s="1"/>
  <c r="L29" i="4"/>
  <c r="BP29" i="4" s="1"/>
  <c r="L30" i="4"/>
  <c r="BP30" i="4" s="1"/>
  <c r="L32" i="4"/>
  <c r="BP32" i="4" s="1"/>
  <c r="L34" i="4"/>
  <c r="BP34" i="4" s="1"/>
  <c r="L35" i="4"/>
  <c r="BP35" i="4" s="1"/>
  <c r="L36" i="4"/>
  <c r="BP36" i="4" s="1"/>
  <c r="L38" i="4"/>
  <c r="BP38" i="4" s="1"/>
  <c r="E8" i="4"/>
  <c r="BI8" i="4" s="1"/>
  <c r="E9" i="4"/>
  <c r="E10" i="4"/>
  <c r="BI10" i="4" s="1"/>
  <c r="E11" i="4"/>
  <c r="BI11" i="4" s="1"/>
  <c r="E12" i="4"/>
  <c r="BI12" i="4" s="1"/>
  <c r="E13" i="4"/>
  <c r="E14" i="4"/>
  <c r="BI14" i="4" s="1"/>
  <c r="E15" i="4"/>
  <c r="E16" i="4"/>
  <c r="BI16" i="4" s="1"/>
  <c r="E17" i="4"/>
  <c r="BI17" i="4" s="1"/>
  <c r="E18" i="4"/>
  <c r="BI18" i="4" s="1"/>
  <c r="E19" i="4"/>
  <c r="E20" i="4"/>
  <c r="BI20" i="4" s="1"/>
  <c r="E21" i="4"/>
  <c r="E22" i="4"/>
  <c r="BI22" i="4" s="1"/>
  <c r="E23" i="4"/>
  <c r="BI23" i="4" s="1"/>
  <c r="E24" i="4"/>
  <c r="BI24" i="4" s="1"/>
  <c r="E25" i="4"/>
  <c r="E26" i="4"/>
  <c r="BI26" i="4" s="1"/>
  <c r="E27" i="4"/>
  <c r="E28" i="4"/>
  <c r="BI28" i="4" s="1"/>
  <c r="E29" i="4"/>
  <c r="BI29" i="4" s="1"/>
  <c r="E30" i="4"/>
  <c r="BI30" i="4" s="1"/>
  <c r="E31" i="4"/>
  <c r="E32" i="4"/>
  <c r="BI32" i="4" s="1"/>
  <c r="E33" i="4"/>
  <c r="E34" i="4"/>
  <c r="BI34" i="4" s="1"/>
  <c r="E35" i="4"/>
  <c r="BI35" i="4" s="1"/>
  <c r="E36" i="4"/>
  <c r="BI36" i="4" s="1"/>
  <c r="E37" i="4"/>
  <c r="E38" i="4"/>
  <c r="BI38" i="4" s="1"/>
  <c r="E39" i="4"/>
  <c r="D8" i="4"/>
  <c r="AE8" i="4" s="1"/>
  <c r="CI8" i="4" s="1"/>
  <c r="D10" i="4"/>
  <c r="AE10" i="4" s="1"/>
  <c r="CI10" i="4" s="1"/>
  <c r="D11" i="4"/>
  <c r="D12" i="4"/>
  <c r="BH12" i="4" s="1"/>
  <c r="D13" i="4"/>
  <c r="BH13" i="4" s="1"/>
  <c r="D14" i="4"/>
  <c r="AE14" i="4" s="1"/>
  <c r="D16" i="4"/>
  <c r="AE16" i="4" s="1"/>
  <c r="CI16" i="4" s="1"/>
  <c r="D17" i="4"/>
  <c r="AE17" i="4" s="1"/>
  <c r="D18" i="4"/>
  <c r="BH18" i="4" s="1"/>
  <c r="D19" i="4"/>
  <c r="BH19" i="4" s="1"/>
  <c r="D20" i="4"/>
  <c r="AE20" i="4" s="1"/>
  <c r="CI20" i="4" s="1"/>
  <c r="D22" i="4"/>
  <c r="AE22" i="4" s="1"/>
  <c r="D23" i="4"/>
  <c r="D24" i="4"/>
  <c r="BH24" i="4" s="1"/>
  <c r="D25" i="4"/>
  <c r="BH25" i="4" s="1"/>
  <c r="D26" i="4"/>
  <c r="AE26" i="4" s="1"/>
  <c r="CI26" i="4" s="1"/>
  <c r="D28" i="4"/>
  <c r="AE28" i="4" s="1"/>
  <c r="D29" i="4"/>
  <c r="D30" i="4"/>
  <c r="BH30" i="4" s="1"/>
  <c r="D31" i="4"/>
  <c r="BH31" i="4" s="1"/>
  <c r="D32" i="4"/>
  <c r="AE32" i="4" s="1"/>
  <c r="D34" i="4"/>
  <c r="AE34" i="4" s="1"/>
  <c r="CI34" i="4" s="1"/>
  <c r="D35" i="4"/>
  <c r="D36" i="4"/>
  <c r="BH36" i="4" s="1"/>
  <c r="D37" i="4"/>
  <c r="BH37" i="4" s="1"/>
  <c r="D38" i="4"/>
  <c r="AE38" i="4" s="1"/>
  <c r="CI38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W21" i="3"/>
  <c r="W27" i="3"/>
  <c r="W39" i="3"/>
  <c r="N8" i="3"/>
  <c r="M8" i="3" s="1"/>
  <c r="N9" i="3"/>
  <c r="W9" i="3" s="1"/>
  <c r="N10" i="3"/>
  <c r="N11" i="3"/>
  <c r="M11" i="3" s="1"/>
  <c r="N12" i="3"/>
  <c r="N13" i="3"/>
  <c r="N14" i="3"/>
  <c r="M14" i="3" s="1"/>
  <c r="N15" i="3"/>
  <c r="W15" i="3" s="1"/>
  <c r="N16" i="3"/>
  <c r="N17" i="3"/>
  <c r="M17" i="3" s="1"/>
  <c r="N18" i="3"/>
  <c r="N19" i="3"/>
  <c r="N20" i="3"/>
  <c r="M20" i="3" s="1"/>
  <c r="N21" i="3"/>
  <c r="N22" i="3"/>
  <c r="N23" i="3"/>
  <c r="M23" i="3" s="1"/>
  <c r="N24" i="3"/>
  <c r="N25" i="3"/>
  <c r="N26" i="3"/>
  <c r="M26" i="3" s="1"/>
  <c r="N27" i="3"/>
  <c r="N28" i="3"/>
  <c r="N29" i="3"/>
  <c r="M29" i="3" s="1"/>
  <c r="N30" i="3"/>
  <c r="N31" i="3"/>
  <c r="N32" i="3"/>
  <c r="M32" i="3" s="1"/>
  <c r="N33" i="3"/>
  <c r="N34" i="3"/>
  <c r="N35" i="3"/>
  <c r="M35" i="3" s="1"/>
  <c r="N36" i="3"/>
  <c r="N37" i="3"/>
  <c r="N38" i="3"/>
  <c r="M38" i="3" s="1"/>
  <c r="N39" i="3"/>
  <c r="M9" i="3"/>
  <c r="M10" i="3"/>
  <c r="M12" i="3"/>
  <c r="M13" i="3"/>
  <c r="M15" i="3"/>
  <c r="M16" i="3"/>
  <c r="M18" i="3"/>
  <c r="M19" i="3"/>
  <c r="M21" i="3"/>
  <c r="V21" i="3" s="1"/>
  <c r="M22" i="3"/>
  <c r="M24" i="3"/>
  <c r="M25" i="3"/>
  <c r="M27" i="3"/>
  <c r="M28" i="3"/>
  <c r="M30" i="3"/>
  <c r="M31" i="3"/>
  <c r="M33" i="3"/>
  <c r="M34" i="3"/>
  <c r="M36" i="3"/>
  <c r="M37" i="3"/>
  <c r="M39" i="3"/>
  <c r="E8" i="3"/>
  <c r="E9" i="3"/>
  <c r="E10" i="3"/>
  <c r="E11" i="3"/>
  <c r="E12" i="3"/>
  <c r="E13" i="3"/>
  <c r="W13" i="3" s="1"/>
  <c r="E14" i="3"/>
  <c r="E15" i="3"/>
  <c r="E16" i="3"/>
  <c r="E17" i="3"/>
  <c r="E18" i="3"/>
  <c r="E19" i="3"/>
  <c r="W19" i="3" s="1"/>
  <c r="E20" i="3"/>
  <c r="E21" i="3"/>
  <c r="E22" i="3"/>
  <c r="E23" i="3"/>
  <c r="E24" i="3"/>
  <c r="E25" i="3"/>
  <c r="W25" i="3" s="1"/>
  <c r="E26" i="3"/>
  <c r="E27" i="3"/>
  <c r="E28" i="3"/>
  <c r="E29" i="3"/>
  <c r="E30" i="3"/>
  <c r="E31" i="3"/>
  <c r="W31" i="3" s="1"/>
  <c r="E32" i="3"/>
  <c r="E33" i="3"/>
  <c r="W33" i="3" s="1"/>
  <c r="E34" i="3"/>
  <c r="E35" i="3"/>
  <c r="E36" i="3"/>
  <c r="E37" i="3"/>
  <c r="W37" i="3" s="1"/>
  <c r="E38" i="3"/>
  <c r="E39" i="3"/>
  <c r="D8" i="3"/>
  <c r="D9" i="3"/>
  <c r="D11" i="3"/>
  <c r="D12" i="3"/>
  <c r="D14" i="3"/>
  <c r="D15" i="3"/>
  <c r="D17" i="3"/>
  <c r="D18" i="3"/>
  <c r="D20" i="3"/>
  <c r="D21" i="3"/>
  <c r="D23" i="3"/>
  <c r="D24" i="3"/>
  <c r="D26" i="3"/>
  <c r="D27" i="3"/>
  <c r="V27" i="3" s="1"/>
  <c r="D29" i="3"/>
  <c r="V29" i="3" s="1"/>
  <c r="D30" i="3"/>
  <c r="V30" i="3" s="1"/>
  <c r="D32" i="3"/>
  <c r="D33" i="3"/>
  <c r="V33" i="3" s="1"/>
  <c r="D35" i="3"/>
  <c r="D36" i="3"/>
  <c r="V36" i="3" s="1"/>
  <c r="D38" i="3"/>
  <c r="D39" i="3"/>
  <c r="V39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1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9" i="2"/>
  <c r="CW12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Q12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2" i="2"/>
  <c r="BZ8" i="2"/>
  <c r="BZ9" i="2"/>
  <c r="BZ10" i="2"/>
  <c r="DB10" i="2" s="1"/>
  <c r="BZ11" i="2"/>
  <c r="BZ12" i="2"/>
  <c r="DB12" i="2" s="1"/>
  <c r="BZ13" i="2"/>
  <c r="DB13" i="2" s="1"/>
  <c r="BZ14" i="2"/>
  <c r="BU8" i="2"/>
  <c r="CW8" i="2" s="1"/>
  <c r="BU9" i="2"/>
  <c r="BU10" i="2"/>
  <c r="BU11" i="2"/>
  <c r="CW11" i="2" s="1"/>
  <c r="BU12" i="2"/>
  <c r="BU13" i="2"/>
  <c r="BU14" i="2"/>
  <c r="CW14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BO13" i="2" s="1"/>
  <c r="BP14" i="2"/>
  <c r="CR14" i="2" s="1"/>
  <c r="BO10" i="2"/>
  <c r="CQ10" i="2" s="1"/>
  <c r="BO12" i="2"/>
  <c r="BH8" i="2"/>
  <c r="CJ8" i="2" s="1"/>
  <c r="BH9" i="2"/>
  <c r="CJ9" i="2" s="1"/>
  <c r="BH10" i="2"/>
  <c r="BH11" i="2"/>
  <c r="BH12" i="2"/>
  <c r="BG12" i="2" s="1"/>
  <c r="CI12" i="2" s="1"/>
  <c r="BH13" i="2"/>
  <c r="BH14" i="2"/>
  <c r="CJ14" i="2" s="1"/>
  <c r="BG8" i="2"/>
  <c r="CI8" i="2" s="1"/>
  <c r="BG10" i="2"/>
  <c r="BG13" i="2"/>
  <c r="CI13" i="2" s="1"/>
  <c r="BG14" i="2"/>
  <c r="CI14" i="2" s="1"/>
  <c r="AX8" i="2"/>
  <c r="AX9" i="2"/>
  <c r="AX10" i="2"/>
  <c r="AX11" i="2"/>
  <c r="AX12" i="2"/>
  <c r="AX13" i="2"/>
  <c r="AX14" i="2"/>
  <c r="AS8" i="2"/>
  <c r="AS9" i="2"/>
  <c r="AS10" i="2"/>
  <c r="CW10" i="2" s="1"/>
  <c r="AS11" i="2"/>
  <c r="AS12" i="2"/>
  <c r="AS13" i="2"/>
  <c r="CW13" i="2" s="1"/>
  <c r="AS14" i="2"/>
  <c r="AN8" i="2"/>
  <c r="AN9" i="2"/>
  <c r="AN10" i="2"/>
  <c r="AM10" i="2" s="1"/>
  <c r="AN11" i="2"/>
  <c r="AN12" i="2"/>
  <c r="AM12" i="2" s="1"/>
  <c r="BF12" i="2" s="1"/>
  <c r="AN13" i="2"/>
  <c r="AM13" i="2" s="1"/>
  <c r="BF13" i="2" s="1"/>
  <c r="AN14" i="2"/>
  <c r="AM9" i="2"/>
  <c r="AM11" i="2"/>
  <c r="BF11" i="2" s="1"/>
  <c r="AF8" i="2"/>
  <c r="AE8" i="2" s="1"/>
  <c r="AF9" i="2"/>
  <c r="AF10" i="2"/>
  <c r="AF11" i="2"/>
  <c r="AE11" i="2" s="1"/>
  <c r="AF12" i="2"/>
  <c r="AF13" i="2"/>
  <c r="CJ13" i="2" s="1"/>
  <c r="AF14" i="2"/>
  <c r="AE14" i="2" s="1"/>
  <c r="AE9" i="2"/>
  <c r="BF9" i="2" s="1"/>
  <c r="AE12" i="2"/>
  <c r="AE13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0" i="2"/>
  <c r="W13" i="2"/>
  <c r="V12" i="2"/>
  <c r="N8" i="2"/>
  <c r="W8" i="2" s="1"/>
  <c r="N9" i="2"/>
  <c r="M9" i="2" s="1"/>
  <c r="N10" i="2"/>
  <c r="N11" i="2"/>
  <c r="N12" i="2"/>
  <c r="M12" i="2" s="1"/>
  <c r="N13" i="2"/>
  <c r="N14" i="2"/>
  <c r="W14" i="2" s="1"/>
  <c r="M8" i="2"/>
  <c r="M10" i="2"/>
  <c r="M13" i="2"/>
  <c r="M14" i="2"/>
  <c r="E8" i="2"/>
  <c r="E9" i="2"/>
  <c r="E10" i="2"/>
  <c r="D10" i="2" s="1"/>
  <c r="V10" i="2" s="1"/>
  <c r="E11" i="2"/>
  <c r="E12" i="2"/>
  <c r="W12" i="2" s="1"/>
  <c r="E13" i="2"/>
  <c r="D13" i="2" s="1"/>
  <c r="V13" i="2" s="1"/>
  <c r="E14" i="2"/>
  <c r="D8" i="2"/>
  <c r="V8" i="2" s="1"/>
  <c r="D11" i="2"/>
  <c r="D12" i="2"/>
  <c r="D14" i="2"/>
  <c r="V14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B11" i="1"/>
  <c r="DB23" i="1"/>
  <c r="DB29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W10" i="1"/>
  <c r="CW12" i="1"/>
  <c r="CW16" i="1"/>
  <c r="CW22" i="1"/>
  <c r="CW24" i="1"/>
  <c r="CW2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R17" i="1"/>
  <c r="CR29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J15" i="1"/>
  <c r="CJ27" i="1"/>
  <c r="BZ8" i="1"/>
  <c r="BO8" i="1" s="1"/>
  <c r="BZ9" i="1"/>
  <c r="BZ10" i="1"/>
  <c r="BZ11" i="1"/>
  <c r="BZ12" i="1"/>
  <c r="BZ13" i="1"/>
  <c r="BZ14" i="1"/>
  <c r="BZ15" i="1"/>
  <c r="BZ16" i="1"/>
  <c r="BZ17" i="1"/>
  <c r="DB17" i="1" s="1"/>
  <c r="BZ18" i="1"/>
  <c r="BZ19" i="1"/>
  <c r="BZ20" i="1"/>
  <c r="BO20" i="1" s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O32" i="1" s="1"/>
  <c r="BU8" i="1"/>
  <c r="BU9" i="1"/>
  <c r="BU10" i="1"/>
  <c r="BU11" i="1"/>
  <c r="BU12" i="1"/>
  <c r="BU13" i="1"/>
  <c r="BU14" i="1"/>
  <c r="BU15" i="1"/>
  <c r="BU16" i="1"/>
  <c r="BU17" i="1"/>
  <c r="BO17" i="1" s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O29" i="1" s="1"/>
  <c r="BU30" i="1"/>
  <c r="BU31" i="1"/>
  <c r="BU32" i="1"/>
  <c r="BP8" i="1"/>
  <c r="BP9" i="1"/>
  <c r="BP10" i="1"/>
  <c r="BO10" i="1" s="1"/>
  <c r="BP11" i="1"/>
  <c r="BP12" i="1"/>
  <c r="BP13" i="1"/>
  <c r="BP14" i="1"/>
  <c r="BP15" i="1"/>
  <c r="BP16" i="1"/>
  <c r="BO16" i="1" s="1"/>
  <c r="CQ16" i="1" s="1"/>
  <c r="BP17" i="1"/>
  <c r="BP18" i="1"/>
  <c r="BP19" i="1"/>
  <c r="BP20" i="1"/>
  <c r="BP21" i="1"/>
  <c r="BP22" i="1"/>
  <c r="BO22" i="1" s="1"/>
  <c r="BP23" i="1"/>
  <c r="BP24" i="1"/>
  <c r="BP25" i="1"/>
  <c r="BP26" i="1"/>
  <c r="BP27" i="1"/>
  <c r="BP28" i="1"/>
  <c r="BO28" i="1" s="1"/>
  <c r="CQ28" i="1" s="1"/>
  <c r="BP29" i="1"/>
  <c r="BP30" i="1"/>
  <c r="BP31" i="1"/>
  <c r="BP32" i="1"/>
  <c r="BO9" i="1"/>
  <c r="CQ9" i="1" s="1"/>
  <c r="BO14" i="1"/>
  <c r="BO15" i="1"/>
  <c r="CQ15" i="1" s="1"/>
  <c r="BO21" i="1"/>
  <c r="CH21" i="1" s="1"/>
  <c r="DJ21" i="1" s="1"/>
  <c r="BO26" i="1"/>
  <c r="BO27" i="1"/>
  <c r="CQ27" i="1" s="1"/>
  <c r="BH8" i="1"/>
  <c r="BG8" i="1" s="1"/>
  <c r="BH9" i="1"/>
  <c r="BH10" i="1"/>
  <c r="BH11" i="1"/>
  <c r="BH12" i="1"/>
  <c r="BH13" i="1"/>
  <c r="BH14" i="1"/>
  <c r="BG14" i="1" s="1"/>
  <c r="BH15" i="1"/>
  <c r="BH16" i="1"/>
  <c r="BH17" i="1"/>
  <c r="BH18" i="1"/>
  <c r="BH19" i="1"/>
  <c r="BH20" i="1"/>
  <c r="BG20" i="1" s="1"/>
  <c r="BH21" i="1"/>
  <c r="BH22" i="1"/>
  <c r="BH23" i="1"/>
  <c r="BH24" i="1"/>
  <c r="BH25" i="1"/>
  <c r="BH26" i="1"/>
  <c r="BG26" i="1" s="1"/>
  <c r="BH27" i="1"/>
  <c r="BH28" i="1"/>
  <c r="BH29" i="1"/>
  <c r="BH30" i="1"/>
  <c r="BH31" i="1"/>
  <c r="BH32" i="1"/>
  <c r="BG32" i="1" s="1"/>
  <c r="BG9" i="1"/>
  <c r="BG11" i="1"/>
  <c r="BG12" i="1"/>
  <c r="BG13" i="1"/>
  <c r="BG15" i="1"/>
  <c r="BG17" i="1"/>
  <c r="BG18" i="1"/>
  <c r="BG19" i="1"/>
  <c r="BG21" i="1"/>
  <c r="CI21" i="1" s="1"/>
  <c r="BG23" i="1"/>
  <c r="BG24" i="1"/>
  <c r="BG25" i="1"/>
  <c r="CI25" i="1" s="1"/>
  <c r="BG27" i="1"/>
  <c r="BG29" i="1"/>
  <c r="BG30" i="1"/>
  <c r="BG31" i="1"/>
  <c r="AX8" i="1"/>
  <c r="AX9" i="1"/>
  <c r="DB9" i="1" s="1"/>
  <c r="AX10" i="1"/>
  <c r="AX11" i="1"/>
  <c r="AX12" i="1"/>
  <c r="AM12" i="1" s="1"/>
  <c r="BF12" i="1" s="1"/>
  <c r="AX13" i="1"/>
  <c r="AX14" i="1"/>
  <c r="AX15" i="1"/>
  <c r="DB15" i="1" s="1"/>
  <c r="AX16" i="1"/>
  <c r="AX17" i="1"/>
  <c r="AX18" i="1"/>
  <c r="AM18" i="1" s="1"/>
  <c r="BF18" i="1" s="1"/>
  <c r="AX19" i="1"/>
  <c r="AX20" i="1"/>
  <c r="AX21" i="1"/>
  <c r="DB21" i="1" s="1"/>
  <c r="AX22" i="1"/>
  <c r="AX23" i="1"/>
  <c r="AX24" i="1"/>
  <c r="AM24" i="1" s="1"/>
  <c r="BF24" i="1" s="1"/>
  <c r="AX25" i="1"/>
  <c r="AX26" i="1"/>
  <c r="AX27" i="1"/>
  <c r="DB27" i="1" s="1"/>
  <c r="AX28" i="1"/>
  <c r="AX29" i="1"/>
  <c r="AX30" i="1"/>
  <c r="AM30" i="1" s="1"/>
  <c r="BF30" i="1" s="1"/>
  <c r="AX31" i="1"/>
  <c r="AX32" i="1"/>
  <c r="AS8" i="1"/>
  <c r="AS9" i="1"/>
  <c r="CW9" i="1" s="1"/>
  <c r="AS10" i="1"/>
  <c r="AS11" i="1"/>
  <c r="AM11" i="1" s="1"/>
  <c r="AS12" i="1"/>
  <c r="AS13" i="1"/>
  <c r="AS14" i="1"/>
  <c r="AS15" i="1"/>
  <c r="CW15" i="1" s="1"/>
  <c r="AS16" i="1"/>
  <c r="AS17" i="1"/>
  <c r="AM17" i="1" s="1"/>
  <c r="AS18" i="1"/>
  <c r="CW18" i="1" s="1"/>
  <c r="AS19" i="1"/>
  <c r="AS20" i="1"/>
  <c r="AS21" i="1"/>
  <c r="CW21" i="1" s="1"/>
  <c r="AS22" i="1"/>
  <c r="AS23" i="1"/>
  <c r="AM23" i="1" s="1"/>
  <c r="AS24" i="1"/>
  <c r="AS25" i="1"/>
  <c r="AS26" i="1"/>
  <c r="AS27" i="1"/>
  <c r="CW27" i="1" s="1"/>
  <c r="AS28" i="1"/>
  <c r="AS29" i="1"/>
  <c r="AM29" i="1" s="1"/>
  <c r="AS30" i="1"/>
  <c r="CW30" i="1" s="1"/>
  <c r="AS31" i="1"/>
  <c r="AS32" i="1"/>
  <c r="AN8" i="1"/>
  <c r="AM8" i="1" s="1"/>
  <c r="BF8" i="1" s="1"/>
  <c r="AN9" i="1"/>
  <c r="AN10" i="1"/>
  <c r="AM10" i="1" s="1"/>
  <c r="BF10" i="1" s="1"/>
  <c r="AN11" i="1"/>
  <c r="CR11" i="1" s="1"/>
  <c r="AN12" i="1"/>
  <c r="AN13" i="1"/>
  <c r="CR13" i="1" s="1"/>
  <c r="AN14" i="1"/>
  <c r="AM14" i="1" s="1"/>
  <c r="BF14" i="1" s="1"/>
  <c r="AN15" i="1"/>
  <c r="AN16" i="1"/>
  <c r="AM16" i="1" s="1"/>
  <c r="BF16" i="1" s="1"/>
  <c r="AN17" i="1"/>
  <c r="AN18" i="1"/>
  <c r="AN19" i="1"/>
  <c r="AM19" i="1" s="1"/>
  <c r="BF19" i="1" s="1"/>
  <c r="AN20" i="1"/>
  <c r="AM20" i="1" s="1"/>
  <c r="BF20" i="1" s="1"/>
  <c r="AN21" i="1"/>
  <c r="AN22" i="1"/>
  <c r="AM22" i="1" s="1"/>
  <c r="BF22" i="1" s="1"/>
  <c r="AN23" i="1"/>
  <c r="CR23" i="1" s="1"/>
  <c r="AN24" i="1"/>
  <c r="AN25" i="1"/>
  <c r="CR25" i="1" s="1"/>
  <c r="AN26" i="1"/>
  <c r="AM26" i="1" s="1"/>
  <c r="BF26" i="1" s="1"/>
  <c r="AN27" i="1"/>
  <c r="AN28" i="1"/>
  <c r="AM28" i="1" s="1"/>
  <c r="BF28" i="1" s="1"/>
  <c r="AN29" i="1"/>
  <c r="AN30" i="1"/>
  <c r="AN31" i="1"/>
  <c r="AM31" i="1" s="1"/>
  <c r="BF31" i="1" s="1"/>
  <c r="AN32" i="1"/>
  <c r="AM32" i="1" s="1"/>
  <c r="BF32" i="1" s="1"/>
  <c r="AM9" i="1"/>
  <c r="BF9" i="1" s="1"/>
  <c r="AM15" i="1"/>
  <c r="BF15" i="1" s="1"/>
  <c r="AM21" i="1"/>
  <c r="BF21" i="1" s="1"/>
  <c r="AM27" i="1"/>
  <c r="BF27" i="1" s="1"/>
  <c r="AF8" i="1"/>
  <c r="AE8" i="1" s="1"/>
  <c r="AF9" i="1"/>
  <c r="CJ9" i="1" s="1"/>
  <c r="AF10" i="1"/>
  <c r="AF11" i="1"/>
  <c r="CJ11" i="1" s="1"/>
  <c r="AF12" i="1"/>
  <c r="AE12" i="1" s="1"/>
  <c r="AF13" i="1"/>
  <c r="AF14" i="1"/>
  <c r="AE14" i="1" s="1"/>
  <c r="AF15" i="1"/>
  <c r="AF16" i="1"/>
  <c r="AF17" i="1"/>
  <c r="AE17" i="1" s="1"/>
  <c r="AF18" i="1"/>
  <c r="AE18" i="1" s="1"/>
  <c r="AF19" i="1"/>
  <c r="AF20" i="1"/>
  <c r="AE20" i="1" s="1"/>
  <c r="AF21" i="1"/>
  <c r="CJ21" i="1" s="1"/>
  <c r="AF22" i="1"/>
  <c r="AF23" i="1"/>
  <c r="CJ23" i="1" s="1"/>
  <c r="AF24" i="1"/>
  <c r="AE24" i="1" s="1"/>
  <c r="AF25" i="1"/>
  <c r="AF26" i="1"/>
  <c r="AE26" i="1" s="1"/>
  <c r="AF27" i="1"/>
  <c r="AF28" i="1"/>
  <c r="AF29" i="1"/>
  <c r="AE29" i="1" s="1"/>
  <c r="AF30" i="1"/>
  <c r="AE30" i="1" s="1"/>
  <c r="AF31" i="1"/>
  <c r="AF32" i="1"/>
  <c r="AE32" i="1" s="1"/>
  <c r="AE9" i="1"/>
  <c r="AE10" i="1"/>
  <c r="AE13" i="1"/>
  <c r="CI13" i="1" s="1"/>
  <c r="AE15" i="1"/>
  <c r="AE16" i="1"/>
  <c r="AE19" i="1"/>
  <c r="CI19" i="1" s="1"/>
  <c r="AE21" i="1"/>
  <c r="AE22" i="1"/>
  <c r="AE25" i="1"/>
  <c r="AE27" i="1"/>
  <c r="AE28" i="1"/>
  <c r="AE31" i="1"/>
  <c r="CI31" i="1" s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W8" i="1"/>
  <c r="W11" i="1"/>
  <c r="W14" i="1"/>
  <c r="W17" i="1"/>
  <c r="W20" i="1"/>
  <c r="W23" i="1"/>
  <c r="W26" i="1"/>
  <c r="W29" i="1"/>
  <c r="W32" i="1"/>
  <c r="N8" i="1"/>
  <c r="N9" i="1"/>
  <c r="M9" i="1" s="1"/>
  <c r="N10" i="1"/>
  <c r="N11" i="1"/>
  <c r="N12" i="1"/>
  <c r="M12" i="1" s="1"/>
  <c r="N13" i="1"/>
  <c r="M13" i="1" s="1"/>
  <c r="N14" i="1"/>
  <c r="N15" i="1"/>
  <c r="M15" i="1" s="1"/>
  <c r="N16" i="1"/>
  <c r="N17" i="1"/>
  <c r="N18" i="1"/>
  <c r="M18" i="1" s="1"/>
  <c r="N19" i="1"/>
  <c r="M19" i="1" s="1"/>
  <c r="N20" i="1"/>
  <c r="N21" i="1"/>
  <c r="M21" i="1" s="1"/>
  <c r="N22" i="1"/>
  <c r="N23" i="1"/>
  <c r="N24" i="1"/>
  <c r="M24" i="1" s="1"/>
  <c r="N25" i="1"/>
  <c r="M25" i="1" s="1"/>
  <c r="N26" i="1"/>
  <c r="N27" i="1"/>
  <c r="M27" i="1" s="1"/>
  <c r="N28" i="1"/>
  <c r="N29" i="1"/>
  <c r="N30" i="1"/>
  <c r="M30" i="1" s="1"/>
  <c r="N31" i="1"/>
  <c r="M31" i="1" s="1"/>
  <c r="N32" i="1"/>
  <c r="M8" i="1"/>
  <c r="V8" i="1" s="1"/>
  <c r="M10" i="1"/>
  <c r="M11" i="1"/>
  <c r="M14" i="1"/>
  <c r="V14" i="1" s="1"/>
  <c r="M16" i="1"/>
  <c r="M17" i="1"/>
  <c r="M20" i="1"/>
  <c r="V20" i="1" s="1"/>
  <c r="M22" i="1"/>
  <c r="M23" i="1"/>
  <c r="M26" i="1"/>
  <c r="V26" i="1" s="1"/>
  <c r="M28" i="1"/>
  <c r="M29" i="1"/>
  <c r="M32" i="1"/>
  <c r="V32" i="1" s="1"/>
  <c r="E8" i="1"/>
  <c r="E9" i="1"/>
  <c r="E10" i="1"/>
  <c r="D10" i="1" s="1"/>
  <c r="V10" i="1" s="1"/>
  <c r="E11" i="1"/>
  <c r="D11" i="1" s="1"/>
  <c r="V11" i="1" s="1"/>
  <c r="E12" i="1"/>
  <c r="W12" i="1" s="1"/>
  <c r="E13" i="1"/>
  <c r="D13" i="1" s="1"/>
  <c r="V13" i="1" s="1"/>
  <c r="E14" i="1"/>
  <c r="E15" i="1"/>
  <c r="E16" i="1"/>
  <c r="D16" i="1" s="1"/>
  <c r="V16" i="1" s="1"/>
  <c r="E17" i="1"/>
  <c r="D17" i="1" s="1"/>
  <c r="V17" i="1" s="1"/>
  <c r="E18" i="1"/>
  <c r="W18" i="1" s="1"/>
  <c r="E19" i="1"/>
  <c r="D19" i="1" s="1"/>
  <c r="V19" i="1" s="1"/>
  <c r="E20" i="1"/>
  <c r="E21" i="1"/>
  <c r="E22" i="1"/>
  <c r="D22" i="1" s="1"/>
  <c r="V22" i="1" s="1"/>
  <c r="E23" i="1"/>
  <c r="D23" i="1" s="1"/>
  <c r="V23" i="1" s="1"/>
  <c r="E24" i="1"/>
  <c r="W24" i="1" s="1"/>
  <c r="E25" i="1"/>
  <c r="D25" i="1" s="1"/>
  <c r="V25" i="1" s="1"/>
  <c r="E26" i="1"/>
  <c r="E27" i="1"/>
  <c r="E28" i="1"/>
  <c r="D28" i="1" s="1"/>
  <c r="V28" i="1" s="1"/>
  <c r="E29" i="1"/>
  <c r="D29" i="1" s="1"/>
  <c r="V29" i="1" s="1"/>
  <c r="E30" i="1"/>
  <c r="W30" i="1" s="1"/>
  <c r="E31" i="1"/>
  <c r="D31" i="1" s="1"/>
  <c r="V31" i="1" s="1"/>
  <c r="E32" i="1"/>
  <c r="D8" i="1"/>
  <c r="D9" i="1"/>
  <c r="V9" i="1" s="1"/>
  <c r="D12" i="1"/>
  <c r="D14" i="1"/>
  <c r="D15" i="1"/>
  <c r="V15" i="1" s="1"/>
  <c r="D18" i="1"/>
  <c r="V18" i="1" s="1"/>
  <c r="D20" i="1"/>
  <c r="D21" i="1"/>
  <c r="V21" i="1" s="1"/>
  <c r="D24" i="1"/>
  <c r="D26" i="1"/>
  <c r="D27" i="1"/>
  <c r="V27" i="1" s="1"/>
  <c r="D30" i="1"/>
  <c r="V30" i="1" s="1"/>
  <c r="D32" i="1"/>
  <c r="CH17" i="1" l="1"/>
  <c r="DJ17" i="1" s="1"/>
  <c r="CQ17" i="1"/>
  <c r="CI32" i="1"/>
  <c r="CI26" i="1"/>
  <c r="CI20" i="1"/>
  <c r="CI14" i="1"/>
  <c r="CI8" i="1"/>
  <c r="V24" i="1"/>
  <c r="V12" i="1"/>
  <c r="BF29" i="1"/>
  <c r="CH29" i="1"/>
  <c r="CQ29" i="1"/>
  <c r="BF23" i="1"/>
  <c r="BF17" i="1"/>
  <c r="CQ32" i="1"/>
  <c r="CH32" i="1"/>
  <c r="DJ32" i="1" s="1"/>
  <c r="CQ20" i="1"/>
  <c r="CH20" i="1"/>
  <c r="DJ20" i="1" s="1"/>
  <c r="CQ8" i="1"/>
  <c r="CH8" i="1"/>
  <c r="DJ8" i="1" s="1"/>
  <c r="CI17" i="1"/>
  <c r="CW23" i="1"/>
  <c r="DB30" i="1"/>
  <c r="CJ32" i="1"/>
  <c r="CR10" i="1"/>
  <c r="W28" i="1"/>
  <c r="W22" i="1"/>
  <c r="W16" i="1"/>
  <c r="W10" i="1"/>
  <c r="CI24" i="1"/>
  <c r="CI15" i="1"/>
  <c r="CJ31" i="1"/>
  <c r="CJ25" i="1"/>
  <c r="CJ19" i="1"/>
  <c r="CJ13" i="1"/>
  <c r="CR27" i="1"/>
  <c r="CR21" i="1"/>
  <c r="CR15" i="1"/>
  <c r="CR9" i="1"/>
  <c r="CH27" i="1"/>
  <c r="DJ27" i="1" s="1"/>
  <c r="CH15" i="1"/>
  <c r="DJ15" i="1" s="1"/>
  <c r="CJ29" i="1"/>
  <c r="CJ17" i="1"/>
  <c r="CR31" i="1"/>
  <c r="CR19" i="1"/>
  <c r="BG11" i="2"/>
  <c r="CI11" i="2" s="1"/>
  <c r="CJ11" i="2"/>
  <c r="CR13" i="2"/>
  <c r="V32" i="3"/>
  <c r="V14" i="3"/>
  <c r="CW11" i="1"/>
  <c r="DB18" i="1"/>
  <c r="CJ8" i="1"/>
  <c r="CR22" i="1"/>
  <c r="W27" i="1"/>
  <c r="W21" i="1"/>
  <c r="W15" i="1"/>
  <c r="W9" i="1"/>
  <c r="AE23" i="1"/>
  <c r="AE11" i="1"/>
  <c r="BF11" i="1" s="1"/>
  <c r="AM25" i="1"/>
  <c r="BF25" i="1" s="1"/>
  <c r="AM13" i="1"/>
  <c r="BF13" i="1" s="1"/>
  <c r="CI23" i="1"/>
  <c r="CJ30" i="1"/>
  <c r="CJ24" i="1"/>
  <c r="CJ18" i="1"/>
  <c r="CJ12" i="1"/>
  <c r="CR32" i="1"/>
  <c r="CR26" i="1"/>
  <c r="CR20" i="1"/>
  <c r="CR14" i="1"/>
  <c r="CR8" i="1"/>
  <c r="DB28" i="1"/>
  <c r="DB22" i="1"/>
  <c r="DB16" i="1"/>
  <c r="DB10" i="1"/>
  <c r="CI10" i="2"/>
  <c r="CQ13" i="2"/>
  <c r="CH13" i="2"/>
  <c r="DJ13" i="2" s="1"/>
  <c r="BO9" i="2"/>
  <c r="DB9" i="2"/>
  <c r="CI30" i="1"/>
  <c r="CI12" i="1"/>
  <c r="CW32" i="1"/>
  <c r="CW26" i="1"/>
  <c r="CW20" i="1"/>
  <c r="CW14" i="1"/>
  <c r="CW8" i="1"/>
  <c r="CJ26" i="1"/>
  <c r="CJ14" i="1"/>
  <c r="CR28" i="1"/>
  <c r="CR16" i="1"/>
  <c r="D9" i="2"/>
  <c r="V9" i="2" s="1"/>
  <c r="W9" i="2"/>
  <c r="AE10" i="2"/>
  <c r="BF10" i="2" s="1"/>
  <c r="CJ10" i="2"/>
  <c r="V38" i="3"/>
  <c r="V20" i="3"/>
  <c r="CW29" i="1"/>
  <c r="DB24" i="1"/>
  <c r="CJ20" i="1"/>
  <c r="CQ21" i="1"/>
  <c r="W19" i="1"/>
  <c r="CI29" i="1"/>
  <c r="BG28" i="1"/>
  <c r="CI28" i="1" s="1"/>
  <c r="CJ28" i="1"/>
  <c r="BG22" i="1"/>
  <c r="CI22" i="1" s="1"/>
  <c r="CJ22" i="1"/>
  <c r="BG16" i="1"/>
  <c r="CI16" i="1" s="1"/>
  <c r="CJ16" i="1"/>
  <c r="BG10" i="1"/>
  <c r="CI10" i="1" s="1"/>
  <c r="CJ10" i="1"/>
  <c r="CQ26" i="1"/>
  <c r="CH26" i="1"/>
  <c r="DJ26" i="1" s="1"/>
  <c r="CQ14" i="1"/>
  <c r="CH14" i="1"/>
  <c r="DJ14" i="1" s="1"/>
  <c r="BO30" i="1"/>
  <c r="CR30" i="1"/>
  <c r="BO24" i="1"/>
  <c r="CR24" i="1"/>
  <c r="BO18" i="1"/>
  <c r="CR18" i="1"/>
  <c r="BO12" i="1"/>
  <c r="CR12" i="1"/>
  <c r="CW31" i="1"/>
  <c r="BO31" i="1"/>
  <c r="CW25" i="1"/>
  <c r="BO25" i="1"/>
  <c r="CW19" i="1"/>
  <c r="BO19" i="1"/>
  <c r="CW13" i="1"/>
  <c r="BO13" i="1"/>
  <c r="DB32" i="1"/>
  <c r="DB26" i="1"/>
  <c r="DB20" i="1"/>
  <c r="DB14" i="1"/>
  <c r="DB8" i="1"/>
  <c r="CH9" i="1"/>
  <c r="DJ9" i="1" s="1"/>
  <c r="DB14" i="2"/>
  <c r="AM14" i="2"/>
  <c r="BF14" i="2" s="1"/>
  <c r="DB8" i="2"/>
  <c r="AM8" i="2"/>
  <c r="BF8" i="2" s="1"/>
  <c r="CH10" i="2"/>
  <c r="CW17" i="1"/>
  <c r="DB12" i="1"/>
  <c r="M11" i="2"/>
  <c r="V11" i="2" s="1"/>
  <c r="W11" i="2"/>
  <c r="W31" i="1"/>
  <c r="W25" i="1"/>
  <c r="W13" i="1"/>
  <c r="CI27" i="1"/>
  <c r="CI18" i="1"/>
  <c r="CI9" i="1"/>
  <c r="BO23" i="1"/>
  <c r="BO11" i="1"/>
  <c r="DB31" i="1"/>
  <c r="DB25" i="1"/>
  <c r="DB19" i="1"/>
  <c r="DB13" i="1"/>
  <c r="CQ22" i="1"/>
  <c r="CQ10" i="1"/>
  <c r="CH12" i="2"/>
  <c r="DJ12" i="2" s="1"/>
  <c r="V35" i="3"/>
  <c r="V26" i="3"/>
  <c r="V8" i="3"/>
  <c r="W34" i="3"/>
  <c r="D34" i="3"/>
  <c r="V34" i="3" s="1"/>
  <c r="W28" i="3"/>
  <c r="D28" i="3"/>
  <c r="V28" i="3" s="1"/>
  <c r="W22" i="3"/>
  <c r="D22" i="3"/>
  <c r="V22" i="3" s="1"/>
  <c r="W16" i="3"/>
  <c r="D16" i="3"/>
  <c r="V16" i="3" s="1"/>
  <c r="W10" i="3"/>
  <c r="D10" i="3"/>
  <c r="V10" i="3" s="1"/>
  <c r="BG9" i="2"/>
  <c r="CI9" i="2" s="1"/>
  <c r="BO11" i="2"/>
  <c r="D37" i="3"/>
  <c r="V37" i="3" s="1"/>
  <c r="D31" i="3"/>
  <c r="V31" i="3" s="1"/>
  <c r="D25" i="3"/>
  <c r="V25" i="3" s="1"/>
  <c r="D19" i="3"/>
  <c r="V19" i="3" s="1"/>
  <c r="D13" i="3"/>
  <c r="V13" i="3" s="1"/>
  <c r="CI32" i="4"/>
  <c r="AE11" i="4"/>
  <c r="AE13" i="4"/>
  <c r="CI13" i="4" s="1"/>
  <c r="BV15" i="4"/>
  <c r="V24" i="3"/>
  <c r="V18" i="3"/>
  <c r="V12" i="3"/>
  <c r="W38" i="3"/>
  <c r="W32" i="3"/>
  <c r="W26" i="3"/>
  <c r="W20" i="3"/>
  <c r="W14" i="3"/>
  <c r="W8" i="3"/>
  <c r="I28" i="5"/>
  <c r="I22" i="5"/>
  <c r="I16" i="5"/>
  <c r="I10" i="5"/>
  <c r="V23" i="3"/>
  <c r="V17" i="3"/>
  <c r="V11" i="3"/>
  <c r="AE37" i="4"/>
  <c r="CI37" i="4" s="1"/>
  <c r="BO14" i="2"/>
  <c r="BO8" i="2"/>
  <c r="W36" i="3"/>
  <c r="W30" i="3"/>
  <c r="W24" i="3"/>
  <c r="W18" i="3"/>
  <c r="W12" i="3"/>
  <c r="AE29" i="4"/>
  <c r="CI22" i="4"/>
  <c r="CI14" i="4"/>
  <c r="BI39" i="4"/>
  <c r="D39" i="4"/>
  <c r="BI33" i="4"/>
  <c r="D33" i="4"/>
  <c r="BI27" i="4"/>
  <c r="D27" i="4"/>
  <c r="BI21" i="4"/>
  <c r="D21" i="4"/>
  <c r="BI15" i="4"/>
  <c r="D15" i="4"/>
  <c r="BI9" i="4"/>
  <c r="D9" i="4"/>
  <c r="L23" i="4"/>
  <c r="BP23" i="4" s="1"/>
  <c r="AE31" i="4"/>
  <c r="CI31" i="4" s="1"/>
  <c r="BG35" i="4"/>
  <c r="BG29" i="4"/>
  <c r="BG23" i="4"/>
  <c r="BG17" i="4"/>
  <c r="CI17" i="4" s="1"/>
  <c r="BG11" i="4"/>
  <c r="BV33" i="4"/>
  <c r="V15" i="3"/>
  <c r="V9" i="3"/>
  <c r="W35" i="3"/>
  <c r="W29" i="3"/>
  <c r="W23" i="3"/>
  <c r="W17" i="3"/>
  <c r="W11" i="3"/>
  <c r="AE35" i="4"/>
  <c r="CI35" i="4" s="1"/>
  <c r="CI28" i="4"/>
  <c r="BQ37" i="4"/>
  <c r="L37" i="4"/>
  <c r="BP37" i="4" s="1"/>
  <c r="BQ31" i="4"/>
  <c r="L31" i="4"/>
  <c r="BP31" i="4" s="1"/>
  <c r="BQ25" i="4"/>
  <c r="L25" i="4"/>
  <c r="BQ19" i="4"/>
  <c r="L19" i="4"/>
  <c r="BP19" i="4" s="1"/>
  <c r="BQ13" i="4"/>
  <c r="L13" i="4"/>
  <c r="BP13" i="4" s="1"/>
  <c r="BV27" i="4"/>
  <c r="AE36" i="4"/>
  <c r="CI36" i="4" s="1"/>
  <c r="AE30" i="4"/>
  <c r="CI30" i="4" s="1"/>
  <c r="AE24" i="4"/>
  <c r="CI24" i="4" s="1"/>
  <c r="AE18" i="4"/>
  <c r="CI18" i="4" s="1"/>
  <c r="AE12" i="4"/>
  <c r="CI12" i="4" s="1"/>
  <c r="BH34" i="4"/>
  <c r="BH28" i="4"/>
  <c r="BH22" i="4"/>
  <c r="BH16" i="4"/>
  <c r="BH10" i="4"/>
  <c r="BH38" i="4"/>
  <c r="BH32" i="4"/>
  <c r="BH26" i="4"/>
  <c r="BH20" i="4"/>
  <c r="BH14" i="4"/>
  <c r="BH8" i="4"/>
  <c r="C1" i="8"/>
  <c r="B1" i="8"/>
  <c r="BP25" i="4" l="1"/>
  <c r="AE25" i="4"/>
  <c r="CI25" i="4" s="1"/>
  <c r="CH11" i="2"/>
  <c r="DJ11" i="2" s="1"/>
  <c r="CQ11" i="2"/>
  <c r="AE15" i="4"/>
  <c r="CI15" i="4" s="1"/>
  <c r="BH15" i="4"/>
  <c r="AE33" i="4"/>
  <c r="CI33" i="4" s="1"/>
  <c r="BH33" i="4"/>
  <c r="CI29" i="4"/>
  <c r="CQ8" i="2"/>
  <c r="CH8" i="2"/>
  <c r="DJ8" i="2" s="1"/>
  <c r="CQ12" i="1"/>
  <c r="CH12" i="1"/>
  <c r="DJ12" i="1" s="1"/>
  <c r="CQ30" i="1"/>
  <c r="CH30" i="1"/>
  <c r="DJ30" i="1" s="1"/>
  <c r="CQ9" i="2"/>
  <c r="CH9" i="2"/>
  <c r="DJ9" i="2" s="1"/>
  <c r="CQ14" i="2"/>
  <c r="CH14" i="2"/>
  <c r="DJ14" i="2" s="1"/>
  <c r="CQ25" i="1"/>
  <c r="CH25" i="1"/>
  <c r="DJ25" i="1" s="1"/>
  <c r="CI11" i="1"/>
  <c r="CH10" i="1"/>
  <c r="DJ10" i="1" s="1"/>
  <c r="CH22" i="1"/>
  <c r="DJ22" i="1" s="1"/>
  <c r="DJ29" i="1"/>
  <c r="AE39" i="4"/>
  <c r="CI39" i="4" s="1"/>
  <c r="BH39" i="4"/>
  <c r="CH18" i="1"/>
  <c r="DJ18" i="1" s="1"/>
  <c r="CQ18" i="1"/>
  <c r="AE23" i="4"/>
  <c r="CI23" i="4" s="1"/>
  <c r="CH11" i="1"/>
  <c r="DJ11" i="1" s="1"/>
  <c r="CQ11" i="1"/>
  <c r="CH16" i="1"/>
  <c r="DJ16" i="1" s="1"/>
  <c r="CQ13" i="1"/>
  <c r="CH13" i="1"/>
  <c r="DJ13" i="1" s="1"/>
  <c r="CQ31" i="1"/>
  <c r="CH31" i="1"/>
  <c r="DJ31" i="1" s="1"/>
  <c r="CH28" i="1"/>
  <c r="DJ28" i="1" s="1"/>
  <c r="AE19" i="4"/>
  <c r="CI19" i="4" s="1"/>
  <c r="AE9" i="4"/>
  <c r="CI9" i="4" s="1"/>
  <c r="BH9" i="4"/>
  <c r="AE27" i="4"/>
  <c r="CI27" i="4" s="1"/>
  <c r="BH27" i="4"/>
  <c r="CI11" i="4"/>
  <c r="CH23" i="1"/>
  <c r="DJ23" i="1" s="1"/>
  <c r="CQ23" i="1"/>
  <c r="DJ10" i="2"/>
  <c r="CQ24" i="1"/>
  <c r="CH24" i="1"/>
  <c r="DJ24" i="1" s="1"/>
  <c r="AE21" i="4"/>
  <c r="CI21" i="4" s="1"/>
  <c r="BH21" i="4"/>
  <c r="CQ19" i="1"/>
  <c r="CH19" i="1"/>
  <c r="DJ19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DI7" i="1" s="1"/>
  <c r="CF7" i="1"/>
  <c r="CE7" i="1"/>
  <c r="CD7" i="1"/>
  <c r="CC7" i="1"/>
  <c r="CB7" i="1"/>
  <c r="CA7" i="1"/>
  <c r="BY7" i="1"/>
  <c r="BX7" i="1"/>
  <c r="BW7" i="1"/>
  <c r="BV7" i="1"/>
  <c r="BT7" i="1"/>
  <c r="BS7" i="1"/>
  <c r="CU7" i="1" s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CX7" i="1" s="1"/>
  <c r="AR7" i="1"/>
  <c r="AQ7" i="1"/>
  <c r="AP7" i="1"/>
  <c r="AO7" i="1"/>
  <c r="AL7" i="1"/>
  <c r="AK7" i="1"/>
  <c r="CO7" i="1" s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G7" i="1"/>
  <c r="Y7" i="1" s="1"/>
  <c r="F7" i="1"/>
  <c r="X7" i="1" s="1"/>
  <c r="CG7" i="2"/>
  <c r="DI7" i="2" s="1"/>
  <c r="CF7" i="2"/>
  <c r="CD7" i="2"/>
  <c r="CC7" i="2"/>
  <c r="CB7" i="2"/>
  <c r="CA7" i="2"/>
  <c r="BY7" i="2"/>
  <c r="BX7" i="2"/>
  <c r="BW7" i="2"/>
  <c r="BV7" i="2"/>
  <c r="BT7" i="2"/>
  <c r="BS7" i="2"/>
  <c r="BR7" i="2"/>
  <c r="CT7" i="2" s="1"/>
  <c r="BQ7" i="2"/>
  <c r="BP7" i="2" s="1"/>
  <c r="BM7" i="2"/>
  <c r="BL7" i="2"/>
  <c r="BK7" i="2"/>
  <c r="BJ7" i="2"/>
  <c r="BI7" i="2"/>
  <c r="BE7" i="2"/>
  <c r="BD7" i="2"/>
  <c r="BB7" i="2"/>
  <c r="BA7" i="2"/>
  <c r="AZ7" i="2"/>
  <c r="AY7" i="2"/>
  <c r="DC7" i="2" s="1"/>
  <c r="AW7" i="2"/>
  <c r="AV7" i="2"/>
  <c r="AU7" i="2"/>
  <c r="AT7" i="2"/>
  <c r="AR7" i="2"/>
  <c r="AQ7" i="2"/>
  <c r="AP7" i="2"/>
  <c r="AO7" i="2"/>
  <c r="AK7" i="2"/>
  <c r="AJ7" i="2"/>
  <c r="AI7" i="2"/>
  <c r="AH7" i="2"/>
  <c r="CL7" i="2" s="1"/>
  <c r="AG7" i="2"/>
  <c r="U7" i="2"/>
  <c r="T7" i="2"/>
  <c r="S7" i="2"/>
  <c r="R7" i="2"/>
  <c r="Q7" i="2"/>
  <c r="P7" i="2"/>
  <c r="Y7" i="2" s="1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BK7" i="4" s="1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BL7" i="4" s="1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AC7" i="2"/>
  <c r="CM7" i="1"/>
  <c r="Z7" i="1"/>
  <c r="CM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Y7" i="1"/>
  <c r="DF7" i="1"/>
  <c r="AB7" i="1"/>
  <c r="BZ7" i="4" l="1"/>
  <c r="AB7" i="2"/>
  <c r="E7" i="6"/>
  <c r="N7" i="2"/>
  <c r="M7" i="2" s="1"/>
  <c r="CS7" i="2"/>
  <c r="CZ7" i="2"/>
  <c r="DH7" i="2"/>
  <c r="CO7" i="2"/>
  <c r="BU7" i="2"/>
  <c r="BH7" i="2"/>
  <c r="BG7" i="2" s="1"/>
  <c r="DA7" i="2"/>
  <c r="D7" i="6"/>
  <c r="CY7" i="2"/>
  <c r="Z7" i="2"/>
  <c r="Y7" i="3"/>
  <c r="CN7" i="2"/>
  <c r="CX7" i="2"/>
  <c r="CV7" i="2"/>
  <c r="BZ7" i="2"/>
  <c r="AS7" i="2"/>
  <c r="E7" i="2"/>
  <c r="D7" i="2" s="1"/>
  <c r="AD7" i="2"/>
  <c r="DF7" i="2"/>
  <c r="BN7" i="4"/>
  <c r="DG7" i="1"/>
  <c r="CC7" i="4"/>
  <c r="Z7" i="3"/>
  <c r="AT7" i="5"/>
  <c r="CD7" i="4"/>
  <c r="V7" i="5"/>
  <c r="AD7" i="5"/>
  <c r="E7" i="1"/>
  <c r="D7" i="1" s="1"/>
  <c r="BB7" i="5"/>
  <c r="AL7" i="5"/>
  <c r="N7" i="5"/>
  <c r="BM7" i="4"/>
  <c r="Q7" i="5"/>
  <c r="BS7" i="4"/>
  <c r="AA7" i="3"/>
  <c r="DD7" i="1"/>
  <c r="CB7" i="4"/>
  <c r="AG7" i="4"/>
  <c r="AF7" i="4" s="1"/>
  <c r="BR7" i="4"/>
  <c r="BY7" i="4"/>
  <c r="CF7" i="4"/>
  <c r="N7" i="1"/>
  <c r="M7" i="1" s="1"/>
  <c r="AN7" i="1"/>
  <c r="CK7" i="1"/>
  <c r="CZ7" i="1"/>
  <c r="R7" i="4"/>
  <c r="AB7" i="3"/>
  <c r="BT7" i="4"/>
  <c r="CH7" i="4"/>
  <c r="H7" i="5"/>
  <c r="BJ7" i="4"/>
  <c r="AO7" i="4"/>
  <c r="CS7" i="1"/>
  <c r="W7" i="4"/>
  <c r="N7" i="3"/>
  <c r="M7" i="3" s="1"/>
  <c r="BW7" i="4"/>
  <c r="BE7" i="5"/>
  <c r="AT7" i="4"/>
  <c r="CE7" i="4"/>
  <c r="AX7" i="1"/>
  <c r="BX7" i="4"/>
  <c r="CG7" i="4"/>
  <c r="DE7" i="1"/>
  <c r="CL7" i="1"/>
  <c r="CT7" i="1"/>
  <c r="DH7" i="1"/>
  <c r="BU7" i="4"/>
  <c r="E7" i="3"/>
  <c r="D7" i="3" s="1"/>
  <c r="CN7" i="1"/>
  <c r="CV7" i="1"/>
  <c r="BO7" i="4"/>
  <c r="BU7" i="1"/>
  <c r="M7" i="4"/>
  <c r="X7" i="3"/>
  <c r="E7" i="4"/>
  <c r="D7" i="4" s="1"/>
  <c r="AY7" i="4"/>
  <c r="AD7" i="3"/>
  <c r="W7" i="2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Z7" i="1"/>
  <c r="AF2" i="8"/>
  <c r="V7" i="2" l="1"/>
  <c r="BO7" i="2"/>
  <c r="CH7" i="2" s="1"/>
  <c r="BV7" i="4"/>
  <c r="CI7" i="2"/>
  <c r="CW7" i="2"/>
  <c r="CJ7" i="2"/>
  <c r="AM7" i="2"/>
  <c r="DB7" i="2"/>
  <c r="CA7" i="4"/>
  <c r="DB7" i="1"/>
  <c r="CR7" i="1"/>
  <c r="W7" i="1"/>
  <c r="V7" i="1"/>
  <c r="V7" i="3"/>
  <c r="AM7" i="1"/>
  <c r="BF7" i="1" s="1"/>
  <c r="I7" i="5"/>
  <c r="W7" i="3"/>
  <c r="CJ7" i="1"/>
  <c r="CW7" i="1"/>
  <c r="F7" i="5"/>
  <c r="BG7" i="1"/>
  <c r="CI7" i="1" s="1"/>
  <c r="BI7" i="4"/>
  <c r="BO7" i="1"/>
  <c r="AN7" i="4"/>
  <c r="BG7" i="4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<sst xmlns="http://schemas.openxmlformats.org/spreadsheetml/2006/main" count="2075" uniqueCount="394">
  <si>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</si>
  <si>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</si>
  <si>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</si>
  <si>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</si>
  <si>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</si>
  <si>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</si>
  <si>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</si>
  <si>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</si>
  <si>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</si>
  <si>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</si>
  <si>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</si>
  <si>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</si>
  <si>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</si>
  <si>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</si>
  <si>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</si>
  <si>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</si>
  <si>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</si>
  <si>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</si>
  <si>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</si>
  <si>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</si>
  <si>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</si>
  <si>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</si>
  <si>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</si>
  <si>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</si>
  <si>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</si>
  <si>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</si>
  <si>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</si>
  <si>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</si>
  <si>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</si>
  <si>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</si>
  <si>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</si>
  <si>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</si>
  <si>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</si>
  <si>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</si>
  <si>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</si>
  <si>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</si>
  <si>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</si>
  <si>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</si>
  <si>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</si>
  <si>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</si>
  <si>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</si>
  <si>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</si>
  <si>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</si>
  <si>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</si>
  <si>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</si>
  <si>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</si>
  <si>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</si>
  <si>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</si>
  <si>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</si>
  <si>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</si>
  <si>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</si>
  <si>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</si>
  <si>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</si>
  <si>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</si>
  <si>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</si>
  <si>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</si>
  <si>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</si>
  <si>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</si>
  <si>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</si>
  <si>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</si>
  <si>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</si>
  <si>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</si>
  <si>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</si>
  <si>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</si>
  <si>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</si>
  <si>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</si>
  <si>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</si>
  <si>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</si>
  <si>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</si>
  <si>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</si>
  <si>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</si>
  <si>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</si>
  <si>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</si>
  <si>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</si>
  <si>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</si>
  <si>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</si>
  <si>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</si>
  <si>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</si>
  <si>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</si>
  <si>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</si>
  <si>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</si>
  <si>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</si>
  <si>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</si>
  <si>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</si>
  <si>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</si>
  <si>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</si>
  <si>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</si>
  <si>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</si>
  <si>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</si>
  <si>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</si>
  <si>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</si>
  <si>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</si>
  <si>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</si>
  <si>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</si>
  <si>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</si>
  <si>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</si>
  <si>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</si>
  <si>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</si>
  <si>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</si>
  <si>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</si>
  <si>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</si>
  <si>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</si>
  <si>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</si>
  <si>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</si>
  <si>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</si>
  <si>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</si>
  <si>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</si>
  <si>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</si>
  <si>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</si>
  <si>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</si>
  <si>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</si>
  <si>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</si>
  <si>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</si>
  <si>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</si>
  <si>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</si>
  <si>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</si>
  <si>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</si>
  <si>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</si>
  <si>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</si>
  <si>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</si>
  <si>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</si>
  <si>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</si>
  <si>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</si>
  <si>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</si>
  <si>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</si>
  <si>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</si>
  <si>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</si>
  <si>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</si>
  <si>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</si>
  <si>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</si>
  <si>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</si>
  <si>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</si>
  <si>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</si>
  <si>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</si>
  <si>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</si>
  <si>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</si>
  <si>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</si>
  <si>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</si>
  <si>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</si>
  <si>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</si>
  <si>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</si>
  <si>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</si>
  <si>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</si>
  <si>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</si>
  <si>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</si>
  <si>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</si>
  <si>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</si>
  <si>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</si>
  <si>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</si>
  <si>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</si>
  <si>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</si>
  <si>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</si>
  <si>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</si>
  <si>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</si>
  <si>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</si>
  <si>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</si>
  <si>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</si>
  <si>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</si>
  <si>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</si>
  <si>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</si>
  <si>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</si>
  <si>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</si>
  <si>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</si>
  <si>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</si>
  <si>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</si>
  <si>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</si>
  <si>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</si>
  <si>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</si>
  <si>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</si>
  <si>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</si>
  <si>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</si>
  <si>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</si>
  <si>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</si>
  <si>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</si>
  <si>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</si>
  <si>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</si>
  <si>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</si>
  <si>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</si>
  <si>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</si>
  <si>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</si>
  <si>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</si>
  <si>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</si>
  <si>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</si>
  <si>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</si>
  <si>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</si>
  <si>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</si>
  <si>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</si>
  <si>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</si>
  <si>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</si>
  <si>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</si>
  <si>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</si>
  <si>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</si>
  <si>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</si>
  <si>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</si>
  <si>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</si>
  <si>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</si>
  <si>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</si>
  <si>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</si>
  <si>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</si>
  <si>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</si>
  <si>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</si>
  <si>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</si>
  <si>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</si>
  <si>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</si>
  <si>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</si>
  <si>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</si>
  <si>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</si>
  <si>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</si>
  <si>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</si>
  <si>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</si>
  <si>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</si>
  <si>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</si>
  <si>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</si>
  <si>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</si>
  <si>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</si>
  <si>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</si>
  <si>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</si>
  <si>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</si>
  <si>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</si>
  <si>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</si>
  <si>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</si>
  <si>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</si>
  <si>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</si>
  <si>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</si>
  <si>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</si>
  <si>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</si>
  <si>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</si>
  <si>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</si>
  <si>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</si>
  <si>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</si>
  <si>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</si>
  <si>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</si>
  <si>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</si>
  <si>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</si>
  <si>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</si>
  <si>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</si>
  <si>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</si>
  <si>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</si>
  <si>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</si>
  <si>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</si>
  <si>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</si>
  <si>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</si>
  <si>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</si>
  <si>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</si>
  <si>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</si>
  <si>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</si>
  <si>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</si>
  <si>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</si>
  <si>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</si>
  <si>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</si>
  <si>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</si>
  <si>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</si>
  <si>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</si>
  <si>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</si>
  <si>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</si>
  <si>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</si>
  <si>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</si>
  <si>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</si>
  <si>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</si>
  <si>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</si>
  <si>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</si>
  <si>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</si>
  <si>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</si>
  <si>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</si>
  <si>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</si>
  <si>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</si>
  <si>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</si>
  <si>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</si>
  <si>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</si>
  <si>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</si>
  <si>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</si>
  <si>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</si>
  <si>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</si>
  <si>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</si>
  <si>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</si>
  <si>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</si>
  <si>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</si>
  <si>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</si>
  <si>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</si>
  <si>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</si>
  <si>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</si>
  <si>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</si>
  <si>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</si>
  <si>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</si>
  <si>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</si>
  <si>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</si>
  <si>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</si>
  <si>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</si>
  <si>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</si>
  <si>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</si>
  <si>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</si>
  <si>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</si>
  <si>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</si>
  <si>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</si>
  <si>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</si>
  <si>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</si>
  <si>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</si>
  <si>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</si>
  <si>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</si>
  <si>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</si>
  <si>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</si>
  <si>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</si>
  <si>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</si>
  <si>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</si>
  <si>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</si>
  <si>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</si>
  <si>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</si>
  <si>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</si>
  <si>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</si>
  <si>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</si>
  <si>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</si>
  <si>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</si>
  <si>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</si>
  <si>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</si>
  <si>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</si>
  <si>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</si>
  <si>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</si>
  <si>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09000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</si>
  <si>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</si>
  <si>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</si>
  <si>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</si>
  <si>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</si>
  <si>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</si>
  <si>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</si>
  <si>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09201</t>
  </si>
  <si>
    <t>宇都宮市</t>
  </si>
  <si>
    <t/>
  </si>
  <si>
    <t>09202</t>
  </si>
  <si>
    <t>足利市</t>
  </si>
  <si>
    <t>09203</t>
  </si>
  <si>
    <t>栃木市</t>
  </si>
  <si>
    <t>09808</t>
  </si>
  <si>
    <t>佐野地区衛生施設組合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</si>
  <si>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</si>
  <si>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</si>
  <si>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</si>
  <si>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</si>
  <si>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</si>
  <si>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</si>
  <si>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</si>
  <si>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</si>
  <si>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09852</t>
  </si>
  <si>
    <t>小山広域保健衛生組合</t>
  </si>
  <si>
    <t>09209</t>
  </si>
  <si>
    <t>真岡市</t>
  </si>
  <si>
    <t>09833</t>
  </si>
  <si>
    <t>芳賀地区広域行政事務組合</t>
  </si>
  <si>
    <t>09210</t>
  </si>
  <si>
    <t>大田原市</t>
  </si>
  <si>
    <t>09806</t>
  </si>
  <si>
    <t>那須地区広域行政事務組合</t>
  </si>
  <si>
    <t>09211</t>
  </si>
  <si>
    <t>矢板市</t>
  </si>
  <si>
    <t>09850</t>
  </si>
  <si>
    <t>塩谷広域行政組合</t>
  </si>
  <si>
    <t>09213</t>
  </si>
  <si>
    <t>那須塩原市</t>
  </si>
  <si>
    <t>09214</t>
  </si>
  <si>
    <t>さくら市</t>
  </si>
  <si>
    <t>09215</t>
  </si>
  <si>
    <t>那須烏山市</t>
  </si>
  <si>
    <t>09841</t>
  </si>
  <si>
    <t>南那須地区広域行政事務組合</t>
  </si>
  <si>
    <t>09216</t>
  </si>
  <si>
    <t>下野市</t>
  </si>
  <si>
    <t>09301</t>
  </si>
  <si>
    <t>上三川町</t>
  </si>
  <si>
    <t>小山広域</t>
  </si>
  <si>
    <t>09342</t>
  </si>
  <si>
    <t>益子町</t>
  </si>
  <si>
    <t>09821</t>
  </si>
  <si>
    <t>芳賀郡中部環境衛生事務組合</t>
  </si>
  <si>
    <t>09343</t>
  </si>
  <si>
    <t>茂木町</t>
  </si>
  <si>
    <t>芳賀中部環境衛生事務組合</t>
  </si>
  <si>
    <t>09344</t>
  </si>
  <si>
    <t>市貝町</t>
  </si>
  <si>
    <t>芳賀地区行政事務組合</t>
  </si>
  <si>
    <t>09345</t>
  </si>
  <si>
    <t>芳賀町</t>
  </si>
  <si>
    <t>芳賀郡中部環境衛生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</si>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</sst>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11</v>
      </c>
      <c r="B7" s="154" t="s">
        <v>317</v>
      </c>
      <c r="C7" s="138" t="s">
        <v>33</v>
      </c>
      <c r="D7" s="140">
        <f>SUM(E7,+L7)</f>
        <v>39328065</v>
      </c>
      <c r="E7" s="140">
        <f>SUM(F7:I7,K7)</f>
        <v>10589481</v>
      </c>
      <c r="F7" s="140">
        <f>SUM(F$8:F$207)</f>
        <v>3235835</v>
      </c>
      <c r="G7" s="140">
        <f>SUM(G$8:G$207)</f>
        <v>15467</v>
      </c>
      <c r="H7" s="140">
        <f>SUM(H$8:H$207)</f>
        <v>2291300</v>
      </c>
      <c r="I7" s="140">
        <f>SUM(I$8:I$207)</f>
        <v>3687952</v>
      </c>
      <c r="J7" s="143" t="s">
        <v>314</v>
      </c>
      <c r="K7" s="140">
        <f>SUM(K$8:K$207)</f>
        <v>1358927</v>
      </c>
      <c r="L7" s="140">
        <f>SUM(L$8:L$207)</f>
        <v>28738584</v>
      </c>
      <c r="M7" s="140">
        <f>SUM(N7,+U7)</f>
        <v>3779729</v>
      </c>
      <c r="N7" s="140">
        <f>SUM(O7:R7,T7)</f>
        <v>230218</v>
      </c>
      <c r="O7" s="140">
        <f>SUM(O$8:O$207)</f>
        <v>0</v>
      </c>
      <c r="P7" s="140">
        <f>SUM(P$8:P$207)</f>
        <v>0</v>
      </c>
      <c r="Q7" s="140">
        <f>SUM(Q$8:Q$207)</f>
        <v>19200</v>
      </c>
      <c r="R7" s="140">
        <f>SUM(R$8:R$207)</f>
        <v>209112</v>
      </c>
      <c r="S7" s="143" t="s">
        <v>314</v>
      </c>
      <c r="T7" s="140">
        <f>SUM(T$8:T$207)</f>
        <v>1906</v>
      </c>
      <c r="U7" s="140">
        <f>SUM(U$8:U$207)</f>
        <v>3549511</v>
      </c>
      <c r="V7" s="140">
        <f t="shared" ref="V7:AA7" si="0">+SUM(D7,M7)</f>
        <v>43107794</v>
      </c>
      <c r="W7" s="140">
        <f t="shared" si="0"/>
        <v>10819699</v>
      </c>
      <c r="X7" s="140">
        <f t="shared" si="0"/>
        <v>3235835</v>
      </c>
      <c r="Y7" s="140">
        <f t="shared" si="0"/>
        <v>15467</v>
      </c>
      <c r="Z7" s="140">
        <f t="shared" si="0"/>
        <v>2310500</v>
      </c>
      <c r="AA7" s="140">
        <f t="shared" si="0"/>
        <v>3897064</v>
      </c>
      <c r="AB7" s="142" t="str">
        <f>IF(+SUM(J7,S7)=0,"-",+SUM(J7,S7))</f>
        <v>-</v>
      </c>
      <c r="AC7" s="140">
        <f>+SUM(K7,T7)</f>
        <v>1360833</v>
      </c>
      <c r="AD7" s="140">
        <f>+SUM(L7,U7)</f>
        <v>32288095</v>
      </c>
      <c r="AE7" s="140">
        <f>SUM(AF7,+AK7)</f>
        <v>13297081</v>
      </c>
      <c r="AF7" s="140">
        <f>SUM(AG7:AJ7)</f>
        <v>13274639</v>
      </c>
      <c r="AG7" s="140">
        <f t="shared" ref="AG7:AL7" si="1">SUM(AG$8:AG$207)</f>
        <v>550</v>
      </c>
      <c r="AH7" s="140">
        <f t="shared" si="1"/>
        <v>8555755</v>
      </c>
      <c r="AI7" s="140">
        <f t="shared" si="1"/>
        <v>4717853</v>
      </c>
      <c r="AJ7" s="140">
        <f t="shared" si="1"/>
        <v>481</v>
      </c>
      <c r="AK7" s="140">
        <f t="shared" si="1"/>
        <v>22442</v>
      </c>
      <c r="AL7" s="140">
        <f t="shared" si="1"/>
        <v>5318322</v>
      </c>
      <c r="AM7" s="140">
        <f>SUM(AN7,AS7,AW7,AX7,BD7)</f>
        <v>15978728</v>
      </c>
      <c r="AN7" s="140">
        <f>SUM(AO7:AR7)</f>
        <v>2166407</v>
      </c>
      <c r="AO7" s="140">
        <f>SUM(AO$8:AO$207)</f>
        <v>1041563</v>
      </c>
      <c r="AP7" s="140">
        <f>SUM(AP$8:AP$207)</f>
        <v>291956</v>
      </c>
      <c r="AQ7" s="140">
        <f>SUM(AQ$8:AQ$207)</f>
        <v>774131</v>
      </c>
      <c r="AR7" s="140">
        <f>SUM(AR$8:AR$207)</f>
        <v>58757</v>
      </c>
      <c r="AS7" s="140">
        <f>SUM(AT7:AV7)</f>
        <v>1761564</v>
      </c>
      <c r="AT7" s="140">
        <f>SUM(AT$8:AT$207)</f>
        <v>214078</v>
      </c>
      <c r="AU7" s="140">
        <f>SUM(AU$8:AU$207)</f>
        <v>1397412</v>
      </c>
      <c r="AV7" s="140">
        <f>SUM(AV$8:AV$207)</f>
        <v>150074</v>
      </c>
      <c r="AW7" s="140">
        <f>SUM(AW$8:AW$207)</f>
        <v>7034</v>
      </c>
      <c r="AX7" s="140">
        <f>SUM(AY7:BB7)</f>
        <v>11985676</v>
      </c>
      <c r="AY7" s="140">
        <f t="shared" ref="AY7:BE7" si="2">SUM(AY$8:AY$207)</f>
        <v>5748420</v>
      </c>
      <c r="AZ7" s="140">
        <f t="shared" si="2"/>
        <v>5613809</v>
      </c>
      <c r="BA7" s="140">
        <f t="shared" si="2"/>
        <v>373924</v>
      </c>
      <c r="BB7" s="140">
        <f t="shared" si="2"/>
        <v>249523</v>
      </c>
      <c r="BC7" s="140">
        <f t="shared" si="2"/>
        <v>3962099</v>
      </c>
      <c r="BD7" s="140">
        <f t="shared" si="2"/>
        <v>58047</v>
      </c>
      <c r="BE7" s="140">
        <f t="shared" si="2"/>
        <v>771835</v>
      </c>
      <c r="BF7" s="140">
        <f>SUM(AE7,+AM7,+BE7)</f>
        <v>30047644</v>
      </c>
      <c r="BG7" s="140">
        <f>SUM(BH7,+BM7)</f>
        <v>65768</v>
      </c>
      <c r="BH7" s="140">
        <f>SUM(BI7:BL7)</f>
        <v>65768</v>
      </c>
      <c r="BI7" s="140">
        <f t="shared" ref="BI7:BN7" si="3">SUM(BI$8:BI$207)</f>
        <v>0</v>
      </c>
      <c r="BJ7" s="140">
        <f t="shared" si="3"/>
        <v>65768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701025</v>
      </c>
      <c r="BO7" s="140">
        <f>SUM(BP7,BU7,BY7,BZ7,CF7)</f>
        <v>1557942</v>
      </c>
      <c r="BP7" s="140">
        <f>SUM(BQ7:BT7)</f>
        <v>490989</v>
      </c>
      <c r="BQ7" s="140">
        <f>SUM(BQ$8:BQ$207)</f>
        <v>159335</v>
      </c>
      <c r="BR7" s="140">
        <f>SUM(BR$8:BR$207)</f>
        <v>168343</v>
      </c>
      <c r="BS7" s="140">
        <f>SUM(BS$8:BS$207)</f>
        <v>163311</v>
      </c>
      <c r="BT7" s="140">
        <f>SUM(BT$8:BT$207)</f>
        <v>0</v>
      </c>
      <c r="BU7" s="140">
        <f>SUM(BV7:BX7)</f>
        <v>458007</v>
      </c>
      <c r="BV7" s="140">
        <f>SUM(BV$8:BV$207)</f>
        <v>28811</v>
      </c>
      <c r="BW7" s="140">
        <f>SUM(BW$8:BW$207)</f>
        <v>429194</v>
      </c>
      <c r="BX7" s="140">
        <f>SUM(BX$8:BX$207)</f>
        <v>2</v>
      </c>
      <c r="BY7" s="140">
        <f>SUM(BY$8:BY$207)</f>
        <v>0</v>
      </c>
      <c r="BZ7" s="140">
        <f>SUM(CA7:CD7)</f>
        <v>607947</v>
      </c>
      <c r="CA7" s="140">
        <f t="shared" ref="CA7:CG7" si="4">SUM(CA$8:CA$207)</f>
        <v>208027</v>
      </c>
      <c r="CB7" s="140">
        <f t="shared" si="4"/>
        <v>387586</v>
      </c>
      <c r="CC7" s="140">
        <f t="shared" si="4"/>
        <v>7869</v>
      </c>
      <c r="CD7" s="140">
        <f t="shared" si="4"/>
        <v>4465</v>
      </c>
      <c r="CE7" s="140">
        <f t="shared" si="4"/>
        <v>1368179</v>
      </c>
      <c r="CF7" s="140">
        <f t="shared" si="4"/>
        <v>999</v>
      </c>
      <c r="CG7" s="140">
        <f t="shared" si="4"/>
        <v>86815</v>
      </c>
      <c r="CH7" s="140">
        <f>SUM(BG7,+BO7,+CG7)</f>
        <v>1710525</v>
      </c>
      <c r="CI7" s="140">
        <f t="shared" ref="CI7:DJ7" si="5">SUM(AE7,+BG7)</f>
        <v>13362849</v>
      </c>
      <c r="CJ7" s="140">
        <f t="shared" si="5"/>
        <v>13340407</v>
      </c>
      <c r="CK7" s="140">
        <f t="shared" si="5"/>
        <v>550</v>
      </c>
      <c r="CL7" s="140">
        <f t="shared" si="5"/>
        <v>8621523</v>
      </c>
      <c r="CM7" s="140">
        <f t="shared" si="5"/>
        <v>4717853</v>
      </c>
      <c r="CN7" s="140">
        <f t="shared" si="5"/>
        <v>481</v>
      </c>
      <c r="CO7" s="140">
        <f t="shared" si="5"/>
        <v>22442</v>
      </c>
      <c r="CP7" s="140">
        <f t="shared" si="5"/>
        <v>6019347</v>
      </c>
      <c r="CQ7" s="140">
        <f t="shared" si="5"/>
        <v>17536670</v>
      </c>
      <c r="CR7" s="140">
        <f t="shared" si="5"/>
        <v>2657396</v>
      </c>
      <c r="CS7" s="140">
        <f t="shared" si="5"/>
        <v>1200898</v>
      </c>
      <c r="CT7" s="140">
        <f t="shared" si="5"/>
        <v>460299</v>
      </c>
      <c r="CU7" s="140">
        <f t="shared" si="5"/>
        <v>937442</v>
      </c>
      <c r="CV7" s="140">
        <f t="shared" si="5"/>
        <v>58757</v>
      </c>
      <c r="CW7" s="140">
        <f t="shared" si="5"/>
        <v>2219571</v>
      </c>
      <c r="CX7" s="140">
        <f t="shared" si="5"/>
        <v>242889</v>
      </c>
      <c r="CY7" s="140">
        <f t="shared" si="5"/>
        <v>1826606</v>
      </c>
      <c r="CZ7" s="140">
        <f t="shared" si="5"/>
        <v>150076</v>
      </c>
      <c r="DA7" s="140">
        <f t="shared" si="5"/>
        <v>7034</v>
      </c>
      <c r="DB7" s="140">
        <f t="shared" si="5"/>
        <v>12593623</v>
      </c>
      <c r="DC7" s="140">
        <f t="shared" si="5"/>
        <v>5956447</v>
      </c>
      <c r="DD7" s="140">
        <f t="shared" si="5"/>
        <v>6001395</v>
      </c>
      <c r="DE7" s="140">
        <f t="shared" si="5"/>
        <v>381793</v>
      </c>
      <c r="DF7" s="140">
        <f t="shared" si="5"/>
        <v>253988</v>
      </c>
      <c r="DG7" s="140">
        <f t="shared" si="5"/>
        <v>5330278</v>
      </c>
      <c r="DH7" s="140">
        <f t="shared" si="5"/>
        <v>59046</v>
      </c>
      <c r="DI7" s="140">
        <f t="shared" si="5"/>
        <v>858650</v>
      </c>
      <c r="DJ7" s="140">
        <f t="shared" si="5"/>
        <v>31758169</v>
      </c>
    </row>
    <row r="8" spans="1:114" s="136" customFormat="1" ht="13.5" customHeight="1" x14ac:dyDescent="0.15">
      <c r="A8" s="119" t="s">
        <v>11</v>
      </c>
      <c r="B8" s="120" t="s">
        <v>324</v>
      </c>
      <c r="C8" s="119" t="s">
        <v>325</v>
      </c>
      <c r="D8" s="121">
        <f>SUM(E8,+L8)</f>
        <v>16663989</v>
      </c>
      <c r="E8" s="121">
        <f>SUM(F8:I8,K8)</f>
        <v>6859667</v>
      </c>
      <c r="F8" s="121">
        <v>3044340</v>
      </c>
      <c r="G8" s="121">
        <v>0</v>
      </c>
      <c r="H8" s="121">
        <v>1870500</v>
      </c>
      <c r="I8" s="121">
        <v>1031159</v>
      </c>
      <c r="J8" s="122" t="s">
        <v>393</v>
      </c>
      <c r="K8" s="121">
        <v>913668</v>
      </c>
      <c r="L8" s="121">
        <v>9804322</v>
      </c>
      <c r="M8" s="121">
        <f>SUM(N8,+U8)</f>
        <v>506949</v>
      </c>
      <c r="N8" s="121">
        <f>SUM(O8:R8,T8)</f>
        <v>90785</v>
      </c>
      <c r="O8" s="121">
        <v>0</v>
      </c>
      <c r="P8" s="121">
        <v>0</v>
      </c>
      <c r="Q8" s="121">
        <v>0</v>
      </c>
      <c r="R8" s="121">
        <v>90492</v>
      </c>
      <c r="S8" s="122" t="s">
        <v>393</v>
      </c>
      <c r="T8" s="121">
        <v>293</v>
      </c>
      <c r="U8" s="121">
        <v>416164</v>
      </c>
      <c r="V8" s="121">
        <f>+SUM(D8,M8)</f>
        <v>17170938</v>
      </c>
      <c r="W8" s="121">
        <f>+SUM(E8,N8)</f>
        <v>6950452</v>
      </c>
      <c r="X8" s="121">
        <f>+SUM(F8,O8)</f>
        <v>3044340</v>
      </c>
      <c r="Y8" s="121">
        <f>+SUM(G8,P8)</f>
        <v>0</v>
      </c>
      <c r="Z8" s="121">
        <f>+SUM(H8,Q8)</f>
        <v>1870500</v>
      </c>
      <c r="AA8" s="121">
        <f>+SUM(I8,R8)</f>
        <v>1121651</v>
      </c>
      <c r="AB8" s="122" t="str">
        <f>IF(+SUM(J8,S8)=0,"-",+SUM(J8,S8))</f>
        <v>-</v>
      </c>
      <c r="AC8" s="121">
        <f>+SUM(K8,T8)</f>
        <v>913961</v>
      </c>
      <c r="AD8" s="121">
        <f>+SUM(L8,U8)</f>
        <v>10220486</v>
      </c>
      <c r="AE8" s="121">
        <f>SUM(AF8,+AK8)</f>
        <v>12660476</v>
      </c>
      <c r="AF8" s="121">
        <f>SUM(AG8:AJ8)</f>
        <v>12638034</v>
      </c>
      <c r="AG8" s="121">
        <v>0</v>
      </c>
      <c r="AH8" s="121">
        <v>7993190</v>
      </c>
      <c r="AI8" s="121">
        <v>4644844</v>
      </c>
      <c r="AJ8" s="121">
        <v>0</v>
      </c>
      <c r="AK8" s="121">
        <v>22442</v>
      </c>
      <c r="AL8" s="121">
        <v>0</v>
      </c>
      <c r="AM8" s="121">
        <f>SUM(AN8,AS8,AW8,AX8,BD8)</f>
        <v>4001644</v>
      </c>
      <c r="AN8" s="121">
        <f>SUM(AO8:AR8)</f>
        <v>651190</v>
      </c>
      <c r="AO8" s="121">
        <v>408570</v>
      </c>
      <c r="AP8" s="121">
        <v>150347</v>
      </c>
      <c r="AQ8" s="121">
        <v>74756</v>
      </c>
      <c r="AR8" s="121">
        <v>17517</v>
      </c>
      <c r="AS8" s="121">
        <f>SUM(AT8:AV8)</f>
        <v>552247</v>
      </c>
      <c r="AT8" s="121">
        <v>0</v>
      </c>
      <c r="AU8" s="121">
        <v>466288</v>
      </c>
      <c r="AV8" s="121">
        <v>85959</v>
      </c>
      <c r="AW8" s="121">
        <v>7034</v>
      </c>
      <c r="AX8" s="121">
        <f>SUM(AY8:BB8)</f>
        <v>2741674</v>
      </c>
      <c r="AY8" s="121">
        <v>1471033</v>
      </c>
      <c r="AZ8" s="121">
        <v>1209286</v>
      </c>
      <c r="BA8" s="121">
        <v>61355</v>
      </c>
      <c r="BB8" s="121">
        <v>0</v>
      </c>
      <c r="BC8" s="121">
        <v>0</v>
      </c>
      <c r="BD8" s="121">
        <v>49499</v>
      </c>
      <c r="BE8" s="121">
        <v>1869</v>
      </c>
      <c r="BF8" s="121">
        <f>SUM(AE8,+AM8,+BE8)</f>
        <v>16663989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506758</v>
      </c>
      <c r="BP8" s="121">
        <f>SUM(BQ8:BT8)</f>
        <v>143426</v>
      </c>
      <c r="BQ8" s="121">
        <v>45773</v>
      </c>
      <c r="BR8" s="121">
        <v>0</v>
      </c>
      <c r="BS8" s="121">
        <v>97653</v>
      </c>
      <c r="BT8" s="121">
        <v>0</v>
      </c>
      <c r="BU8" s="121">
        <f>SUM(BV8:BX8)</f>
        <v>160302</v>
      </c>
      <c r="BV8" s="121">
        <v>0</v>
      </c>
      <c r="BW8" s="121">
        <v>160302</v>
      </c>
      <c r="BX8" s="121">
        <v>0</v>
      </c>
      <c r="BY8" s="121">
        <v>0</v>
      </c>
      <c r="BZ8" s="121">
        <f>SUM(CA8:CD8)</f>
        <v>202031</v>
      </c>
      <c r="CA8" s="121">
        <v>169709</v>
      </c>
      <c r="CB8" s="121">
        <v>32322</v>
      </c>
      <c r="CC8" s="121">
        <v>0</v>
      </c>
      <c r="CD8" s="121">
        <v>0</v>
      </c>
      <c r="CE8" s="121">
        <v>0</v>
      </c>
      <c r="CF8" s="121">
        <v>999</v>
      </c>
      <c r="CG8" s="121">
        <v>191</v>
      </c>
      <c r="CH8" s="121">
        <f>SUM(BG8,+BO8,+CG8)</f>
        <v>506949</v>
      </c>
      <c r="CI8" s="121">
        <f>SUM(AE8,+BG8)</f>
        <v>12660476</v>
      </c>
      <c r="CJ8" s="121">
        <f>SUM(AF8,+BH8)</f>
        <v>12638034</v>
      </c>
      <c r="CK8" s="121">
        <f>SUM(AG8,+BI8)</f>
        <v>0</v>
      </c>
      <c r="CL8" s="121">
        <f>SUM(AH8,+BJ8)</f>
        <v>7993190</v>
      </c>
      <c r="CM8" s="121">
        <f>SUM(AI8,+BK8)</f>
        <v>4644844</v>
      </c>
      <c r="CN8" s="121">
        <f>SUM(AJ8,+BL8)</f>
        <v>0</v>
      </c>
      <c r="CO8" s="121">
        <f>SUM(AK8,+BM8)</f>
        <v>22442</v>
      </c>
      <c r="CP8" s="121">
        <f>SUM(AL8,+BN8)</f>
        <v>0</v>
      </c>
      <c r="CQ8" s="121">
        <f>SUM(AM8,+BO8)</f>
        <v>4508402</v>
      </c>
      <c r="CR8" s="121">
        <f>SUM(AN8,+BP8)</f>
        <v>794616</v>
      </c>
      <c r="CS8" s="121">
        <f>SUM(AO8,+BQ8)</f>
        <v>454343</v>
      </c>
      <c r="CT8" s="121">
        <f>SUM(AP8,+BR8)</f>
        <v>150347</v>
      </c>
      <c r="CU8" s="121">
        <f>SUM(AQ8,+BS8)</f>
        <v>172409</v>
      </c>
      <c r="CV8" s="121">
        <f>SUM(AR8,+BT8)</f>
        <v>17517</v>
      </c>
      <c r="CW8" s="121">
        <f>SUM(AS8,+BU8)</f>
        <v>712549</v>
      </c>
      <c r="CX8" s="121">
        <f>SUM(AT8,+BV8)</f>
        <v>0</v>
      </c>
      <c r="CY8" s="121">
        <f>SUM(AU8,+BW8)</f>
        <v>626590</v>
      </c>
      <c r="CZ8" s="121">
        <f>SUM(AV8,+BX8)</f>
        <v>85959</v>
      </c>
      <c r="DA8" s="121">
        <f>SUM(AW8,+BY8)</f>
        <v>7034</v>
      </c>
      <c r="DB8" s="121">
        <f>SUM(AX8,+BZ8)</f>
        <v>2943705</v>
      </c>
      <c r="DC8" s="121">
        <f>SUM(AY8,+CA8)</f>
        <v>1640742</v>
      </c>
      <c r="DD8" s="121">
        <f>SUM(AZ8,+CB8)</f>
        <v>1241608</v>
      </c>
      <c r="DE8" s="121">
        <f>SUM(BA8,+CC8)</f>
        <v>61355</v>
      </c>
      <c r="DF8" s="121">
        <f>SUM(BB8,+CD8)</f>
        <v>0</v>
      </c>
      <c r="DG8" s="121">
        <f>SUM(BC8,+CE8)</f>
        <v>0</v>
      </c>
      <c r="DH8" s="121">
        <f>SUM(BD8,+CF8)</f>
        <v>50498</v>
      </c>
      <c r="DI8" s="121">
        <f>SUM(BE8,+CG8)</f>
        <v>2060</v>
      </c>
      <c r="DJ8" s="121">
        <f>SUM(BF8,+CH8)</f>
        <v>17170938</v>
      </c>
    </row>
    <row r="9" spans="1:114" s="136" customFormat="1" ht="13.5" customHeight="1" x14ac:dyDescent="0.15">
      <c r="A9" s="119" t="s">
        <v>11</v>
      </c>
      <c r="B9" s="120" t="s">
        <v>327</v>
      </c>
      <c r="C9" s="119" t="s">
        <v>328</v>
      </c>
      <c r="D9" s="121">
        <f>SUM(E9,+L9)</f>
        <v>1310428</v>
      </c>
      <c r="E9" s="121">
        <f>SUM(F9:I9,K9)</f>
        <v>538895</v>
      </c>
      <c r="F9" s="121">
        <v>0</v>
      </c>
      <c r="G9" s="121">
        <v>0</v>
      </c>
      <c r="H9" s="121">
        <v>0</v>
      </c>
      <c r="I9" s="121">
        <v>483100</v>
      </c>
      <c r="J9" s="122" t="s">
        <v>393</v>
      </c>
      <c r="K9" s="121">
        <v>55795</v>
      </c>
      <c r="L9" s="121">
        <v>771533</v>
      </c>
      <c r="M9" s="121">
        <f>SUM(N9,+U9)</f>
        <v>374519</v>
      </c>
      <c r="N9" s="121">
        <f>SUM(O9:R9,T9)</f>
        <v>51003</v>
      </c>
      <c r="O9" s="121">
        <v>0</v>
      </c>
      <c r="P9" s="121">
        <v>0</v>
      </c>
      <c r="Q9" s="121">
        <v>0</v>
      </c>
      <c r="R9" s="121">
        <v>50310</v>
      </c>
      <c r="S9" s="122" t="s">
        <v>393</v>
      </c>
      <c r="T9" s="121">
        <v>693</v>
      </c>
      <c r="U9" s="121">
        <v>323516</v>
      </c>
      <c r="V9" s="121">
        <f>+SUM(D9,M9)</f>
        <v>1684947</v>
      </c>
      <c r="W9" s="121">
        <f>+SUM(E9,N9)</f>
        <v>589898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533410</v>
      </c>
      <c r="AB9" s="122" t="str">
        <f>IF(+SUM(J9,S9)=0,"-",+SUM(J9,S9))</f>
        <v>-</v>
      </c>
      <c r="AC9" s="121">
        <f>+SUM(K9,T9)</f>
        <v>56488</v>
      </c>
      <c r="AD9" s="121">
        <f>+SUM(L9,U9)</f>
        <v>1095049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1310428</v>
      </c>
      <c r="AN9" s="121">
        <f>SUM(AO9:AR9)</f>
        <v>241886</v>
      </c>
      <c r="AO9" s="121">
        <v>38534</v>
      </c>
      <c r="AP9" s="121">
        <v>0</v>
      </c>
      <c r="AQ9" s="121">
        <v>184432</v>
      </c>
      <c r="AR9" s="121">
        <v>18920</v>
      </c>
      <c r="AS9" s="121">
        <f>SUM(AT9:AV9)</f>
        <v>418934</v>
      </c>
      <c r="AT9" s="121">
        <v>417</v>
      </c>
      <c r="AU9" s="121">
        <v>391838</v>
      </c>
      <c r="AV9" s="121">
        <v>26679</v>
      </c>
      <c r="AW9" s="121">
        <v>0</v>
      </c>
      <c r="AX9" s="121">
        <f>SUM(AY9:BB9)</f>
        <v>649608</v>
      </c>
      <c r="AY9" s="121">
        <v>465158</v>
      </c>
      <c r="AZ9" s="121">
        <v>184450</v>
      </c>
      <c r="BA9" s="121">
        <v>0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1310428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374519</v>
      </c>
      <c r="BP9" s="121">
        <f>SUM(BQ9:BT9)</f>
        <v>172244</v>
      </c>
      <c r="BQ9" s="121">
        <v>22942</v>
      </c>
      <c r="BR9" s="121">
        <v>122622</v>
      </c>
      <c r="BS9" s="121">
        <v>26680</v>
      </c>
      <c r="BT9" s="121">
        <v>0</v>
      </c>
      <c r="BU9" s="121">
        <f>SUM(BV9:BX9)</f>
        <v>163049</v>
      </c>
      <c r="BV9" s="121">
        <v>13847</v>
      </c>
      <c r="BW9" s="121">
        <v>149202</v>
      </c>
      <c r="BX9" s="121">
        <v>0</v>
      </c>
      <c r="BY9" s="121">
        <v>0</v>
      </c>
      <c r="BZ9" s="121">
        <f>SUM(CA9:CD9)</f>
        <v>39226</v>
      </c>
      <c r="CA9" s="121">
        <v>0</v>
      </c>
      <c r="CB9" s="121">
        <v>39226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374519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1684947</v>
      </c>
      <c r="CR9" s="121">
        <f>SUM(AN9,+BP9)</f>
        <v>414130</v>
      </c>
      <c r="CS9" s="121">
        <f>SUM(AO9,+BQ9)</f>
        <v>61476</v>
      </c>
      <c r="CT9" s="121">
        <f>SUM(AP9,+BR9)</f>
        <v>122622</v>
      </c>
      <c r="CU9" s="121">
        <f>SUM(AQ9,+BS9)</f>
        <v>211112</v>
      </c>
      <c r="CV9" s="121">
        <f>SUM(AR9,+BT9)</f>
        <v>18920</v>
      </c>
      <c r="CW9" s="121">
        <f>SUM(AS9,+BU9)</f>
        <v>581983</v>
      </c>
      <c r="CX9" s="121">
        <f>SUM(AT9,+BV9)</f>
        <v>14264</v>
      </c>
      <c r="CY9" s="121">
        <f>SUM(AU9,+BW9)</f>
        <v>541040</v>
      </c>
      <c r="CZ9" s="121">
        <f>SUM(AV9,+BX9)</f>
        <v>26679</v>
      </c>
      <c r="DA9" s="121">
        <f>SUM(AW9,+BY9)</f>
        <v>0</v>
      </c>
      <c r="DB9" s="121">
        <f>SUM(AX9,+BZ9)</f>
        <v>688834</v>
      </c>
      <c r="DC9" s="121">
        <f>SUM(AY9,+CA9)</f>
        <v>465158</v>
      </c>
      <c r="DD9" s="121">
        <f>SUM(AZ9,+CB9)</f>
        <v>223676</v>
      </c>
      <c r="DE9" s="121">
        <f>SUM(BA9,+CC9)</f>
        <v>0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0</v>
      </c>
      <c r="DJ9" s="121">
        <f>SUM(BF9,+CH9)</f>
        <v>1684947</v>
      </c>
    </row>
    <row r="10" spans="1:114" s="136" customFormat="1" ht="13.5" customHeight="1" x14ac:dyDescent="0.15">
      <c r="A10" s="119" t="s">
        <v>11</v>
      </c>
      <c r="B10" s="120" t="s">
        <v>329</v>
      </c>
      <c r="C10" s="119" t="s">
        <v>330</v>
      </c>
      <c r="D10" s="121">
        <f>SUM(E10,+L10)</f>
        <v>1945308</v>
      </c>
      <c r="E10" s="121">
        <f>SUM(F10:I10,K10)</f>
        <v>539223</v>
      </c>
      <c r="F10" s="121">
        <v>0</v>
      </c>
      <c r="G10" s="121">
        <v>0</v>
      </c>
      <c r="H10" s="121">
        <v>39000</v>
      </c>
      <c r="I10" s="121">
        <v>390219</v>
      </c>
      <c r="J10" s="122" t="s">
        <v>393</v>
      </c>
      <c r="K10" s="121">
        <v>110004</v>
      </c>
      <c r="L10" s="121">
        <v>1406085</v>
      </c>
      <c r="M10" s="121">
        <f>SUM(N10,+U10)</f>
        <v>346863</v>
      </c>
      <c r="N10" s="121">
        <f>SUM(O10:R10,T10)</f>
        <v>260</v>
      </c>
      <c r="O10" s="121">
        <v>0</v>
      </c>
      <c r="P10" s="121">
        <v>0</v>
      </c>
      <c r="Q10" s="121">
        <v>0</v>
      </c>
      <c r="R10" s="121">
        <v>0</v>
      </c>
      <c r="S10" s="122" t="s">
        <v>393</v>
      </c>
      <c r="T10" s="121">
        <v>260</v>
      </c>
      <c r="U10" s="121">
        <v>346603</v>
      </c>
      <c r="V10" s="121">
        <f>+SUM(D10,M10)</f>
        <v>2292171</v>
      </c>
      <c r="W10" s="121">
        <f>+SUM(E10,N10)</f>
        <v>539483</v>
      </c>
      <c r="X10" s="121">
        <f>+SUM(F10,O10)</f>
        <v>0</v>
      </c>
      <c r="Y10" s="121">
        <f>+SUM(G10,P10)</f>
        <v>0</v>
      </c>
      <c r="Z10" s="121">
        <f>+SUM(H10,Q10)</f>
        <v>39000</v>
      </c>
      <c r="AA10" s="121">
        <f>+SUM(I10,R10)</f>
        <v>390219</v>
      </c>
      <c r="AB10" s="122" t="str">
        <f>IF(+SUM(J10,S10)=0,"-",+SUM(J10,S10))</f>
        <v>-</v>
      </c>
      <c r="AC10" s="121">
        <f>+SUM(K10,T10)</f>
        <v>110264</v>
      </c>
      <c r="AD10" s="121">
        <f>+SUM(L10,U10)</f>
        <v>1752688</v>
      </c>
      <c r="AE10" s="121">
        <f>SUM(AF10,+AK10)</f>
        <v>12320</v>
      </c>
      <c r="AF10" s="121">
        <f>SUM(AG10:AJ10)</f>
        <v>12320</v>
      </c>
      <c r="AG10" s="121">
        <v>0</v>
      </c>
      <c r="AH10" s="121">
        <v>12320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1711788</v>
      </c>
      <c r="AN10" s="121">
        <f>SUM(AO10:AR10)</f>
        <v>145136</v>
      </c>
      <c r="AO10" s="121">
        <v>135575</v>
      </c>
      <c r="AP10" s="121">
        <v>0</v>
      </c>
      <c r="AQ10" s="121">
        <v>9561</v>
      </c>
      <c r="AR10" s="121">
        <v>0</v>
      </c>
      <c r="AS10" s="121">
        <f>SUM(AT10:AV10)</f>
        <v>5063</v>
      </c>
      <c r="AT10" s="121">
        <v>5063</v>
      </c>
      <c r="AU10" s="121">
        <v>0</v>
      </c>
      <c r="AV10" s="121">
        <v>0</v>
      </c>
      <c r="AW10" s="121">
        <v>0</v>
      </c>
      <c r="AX10" s="121">
        <f>SUM(AY10:BB10)</f>
        <v>1556035</v>
      </c>
      <c r="AY10" s="121">
        <v>580732</v>
      </c>
      <c r="AZ10" s="121">
        <v>878163</v>
      </c>
      <c r="BA10" s="121">
        <v>94056</v>
      </c>
      <c r="BB10" s="121">
        <v>3084</v>
      </c>
      <c r="BC10" s="121">
        <v>0</v>
      </c>
      <c r="BD10" s="121">
        <v>5554</v>
      </c>
      <c r="BE10" s="121">
        <v>221200</v>
      </c>
      <c r="BF10" s="121">
        <f>SUM(AE10,+AM10,+BE10)</f>
        <v>1945308</v>
      </c>
      <c r="BG10" s="121">
        <f>SUM(BH10,+BM10)</f>
        <v>62403</v>
      </c>
      <c r="BH10" s="121">
        <f>SUM(BI10:BL10)</f>
        <v>62403</v>
      </c>
      <c r="BI10" s="121">
        <v>0</v>
      </c>
      <c r="BJ10" s="121">
        <v>62403</v>
      </c>
      <c r="BK10" s="121">
        <v>0</v>
      </c>
      <c r="BL10" s="121">
        <v>0</v>
      </c>
      <c r="BM10" s="121">
        <v>0</v>
      </c>
      <c r="BN10" s="121">
        <v>790</v>
      </c>
      <c r="BO10" s="121">
        <f>SUM(BP10,BU10,BY10,BZ10,CF10)</f>
        <v>215904</v>
      </c>
      <c r="BP10" s="121">
        <f>SUM(BQ10:BT10)</f>
        <v>17763</v>
      </c>
      <c r="BQ10" s="121">
        <v>17763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198141</v>
      </c>
      <c r="CA10" s="121">
        <v>0</v>
      </c>
      <c r="CB10" s="121">
        <v>198141</v>
      </c>
      <c r="CC10" s="121">
        <v>0</v>
      </c>
      <c r="CD10" s="121">
        <v>0</v>
      </c>
      <c r="CE10" s="121">
        <v>67284</v>
      </c>
      <c r="CF10" s="121">
        <v>0</v>
      </c>
      <c r="CG10" s="121">
        <v>482</v>
      </c>
      <c r="CH10" s="121">
        <f>SUM(BG10,+BO10,+CG10)</f>
        <v>278789</v>
      </c>
      <c r="CI10" s="121">
        <f>SUM(AE10,+BG10)</f>
        <v>74723</v>
      </c>
      <c r="CJ10" s="121">
        <f>SUM(AF10,+BH10)</f>
        <v>74723</v>
      </c>
      <c r="CK10" s="121">
        <f>SUM(AG10,+BI10)</f>
        <v>0</v>
      </c>
      <c r="CL10" s="121">
        <f>SUM(AH10,+BJ10)</f>
        <v>74723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790</v>
      </c>
      <c r="CQ10" s="121">
        <f>SUM(AM10,+BO10)</f>
        <v>1927692</v>
      </c>
      <c r="CR10" s="121">
        <f>SUM(AN10,+BP10)</f>
        <v>162899</v>
      </c>
      <c r="CS10" s="121">
        <f>SUM(AO10,+BQ10)</f>
        <v>153338</v>
      </c>
      <c r="CT10" s="121">
        <f>SUM(AP10,+BR10)</f>
        <v>0</v>
      </c>
      <c r="CU10" s="121">
        <f>SUM(AQ10,+BS10)</f>
        <v>9561</v>
      </c>
      <c r="CV10" s="121">
        <f>SUM(AR10,+BT10)</f>
        <v>0</v>
      </c>
      <c r="CW10" s="121">
        <f>SUM(AS10,+BU10)</f>
        <v>5063</v>
      </c>
      <c r="CX10" s="121">
        <f>SUM(AT10,+BV10)</f>
        <v>5063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1754176</v>
      </c>
      <c r="DC10" s="121">
        <f>SUM(AY10,+CA10)</f>
        <v>580732</v>
      </c>
      <c r="DD10" s="121">
        <f>SUM(AZ10,+CB10)</f>
        <v>1076304</v>
      </c>
      <c r="DE10" s="121">
        <f>SUM(BA10,+CC10)</f>
        <v>94056</v>
      </c>
      <c r="DF10" s="121">
        <f>SUM(BB10,+CD10)</f>
        <v>3084</v>
      </c>
      <c r="DG10" s="121">
        <f>SUM(BC10,+CE10)</f>
        <v>67284</v>
      </c>
      <c r="DH10" s="121">
        <f>SUM(BD10,+CF10)</f>
        <v>5554</v>
      </c>
      <c r="DI10" s="121">
        <f>SUM(BE10,+CG10)</f>
        <v>221682</v>
      </c>
      <c r="DJ10" s="121">
        <f>SUM(BF10,+CH10)</f>
        <v>2224097</v>
      </c>
    </row>
    <row r="11" spans="1:114" s="136" customFormat="1" ht="13.5" customHeight="1" x14ac:dyDescent="0.15">
      <c r="A11" s="119" t="s">
        <v>11</v>
      </c>
      <c r="B11" s="120" t="s">
        <v>333</v>
      </c>
      <c r="C11" s="119" t="s">
        <v>334</v>
      </c>
      <c r="D11" s="121">
        <f>SUM(E11,+L11)</f>
        <v>1660114</v>
      </c>
      <c r="E11" s="121">
        <f>SUM(F11:I11,K11)</f>
        <v>358203</v>
      </c>
      <c r="F11" s="121">
        <v>0</v>
      </c>
      <c r="G11" s="121">
        <v>11417</v>
      </c>
      <c r="H11" s="121">
        <v>0</v>
      </c>
      <c r="I11" s="121">
        <v>300527</v>
      </c>
      <c r="J11" s="122" t="s">
        <v>393</v>
      </c>
      <c r="K11" s="121">
        <v>46259</v>
      </c>
      <c r="L11" s="121">
        <v>1301911</v>
      </c>
      <c r="M11" s="121">
        <f>SUM(N11,+U11)</f>
        <v>164436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393</v>
      </c>
      <c r="T11" s="121">
        <v>0</v>
      </c>
      <c r="U11" s="121">
        <v>164436</v>
      </c>
      <c r="V11" s="121">
        <f>+SUM(D11,M11)</f>
        <v>1824550</v>
      </c>
      <c r="W11" s="121">
        <f>+SUM(E11,N11)</f>
        <v>358203</v>
      </c>
      <c r="X11" s="121">
        <f>+SUM(F11,O11)</f>
        <v>0</v>
      </c>
      <c r="Y11" s="121">
        <f>+SUM(G11,P11)</f>
        <v>11417</v>
      </c>
      <c r="Z11" s="121">
        <f>+SUM(H11,Q11)</f>
        <v>0</v>
      </c>
      <c r="AA11" s="121">
        <f>+SUM(I11,R11)</f>
        <v>300527</v>
      </c>
      <c r="AB11" s="122" t="str">
        <f>IF(+SUM(J11,S11)=0,"-",+SUM(J11,S11))</f>
        <v>-</v>
      </c>
      <c r="AC11" s="121">
        <f>+SUM(K11,T11)</f>
        <v>46259</v>
      </c>
      <c r="AD11" s="121">
        <f>+SUM(L11,U11)</f>
        <v>1466347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1617359</v>
      </c>
      <c r="AN11" s="121">
        <f>SUM(AO11:AR11)</f>
        <v>340738</v>
      </c>
      <c r="AO11" s="121">
        <v>149715</v>
      </c>
      <c r="AP11" s="121">
        <v>63829</v>
      </c>
      <c r="AQ11" s="121">
        <v>127194</v>
      </c>
      <c r="AR11" s="121">
        <v>0</v>
      </c>
      <c r="AS11" s="121">
        <f>SUM(AT11:AV11)</f>
        <v>188703</v>
      </c>
      <c r="AT11" s="121">
        <v>22426</v>
      </c>
      <c r="AU11" s="121">
        <v>165991</v>
      </c>
      <c r="AV11" s="121">
        <v>286</v>
      </c>
      <c r="AW11" s="121">
        <v>0</v>
      </c>
      <c r="AX11" s="121">
        <f>SUM(AY11:BB11)</f>
        <v>1087918</v>
      </c>
      <c r="AY11" s="121">
        <v>146515</v>
      </c>
      <c r="AZ11" s="121">
        <v>845796</v>
      </c>
      <c r="BA11" s="121">
        <v>91086</v>
      </c>
      <c r="BB11" s="121">
        <v>4521</v>
      </c>
      <c r="BC11" s="121">
        <v>0</v>
      </c>
      <c r="BD11" s="121">
        <v>0</v>
      </c>
      <c r="BE11" s="121">
        <v>42755</v>
      </c>
      <c r="BF11" s="121">
        <f>SUM(AE11,+AM11,+BE11)</f>
        <v>1660114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2180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162256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2180</v>
      </c>
      <c r="CQ11" s="121">
        <f>SUM(AM11,+BO11)</f>
        <v>1617359</v>
      </c>
      <c r="CR11" s="121">
        <f>SUM(AN11,+BP11)</f>
        <v>340738</v>
      </c>
      <c r="CS11" s="121">
        <f>SUM(AO11,+BQ11)</f>
        <v>149715</v>
      </c>
      <c r="CT11" s="121">
        <f>SUM(AP11,+BR11)</f>
        <v>63829</v>
      </c>
      <c r="CU11" s="121">
        <f>SUM(AQ11,+BS11)</f>
        <v>127194</v>
      </c>
      <c r="CV11" s="121">
        <f>SUM(AR11,+BT11)</f>
        <v>0</v>
      </c>
      <c r="CW11" s="121">
        <f>SUM(AS11,+BU11)</f>
        <v>188703</v>
      </c>
      <c r="CX11" s="121">
        <f>SUM(AT11,+BV11)</f>
        <v>22426</v>
      </c>
      <c r="CY11" s="121">
        <f>SUM(AU11,+BW11)</f>
        <v>165991</v>
      </c>
      <c r="CZ11" s="121">
        <f>SUM(AV11,+BX11)</f>
        <v>286</v>
      </c>
      <c r="DA11" s="121">
        <f>SUM(AW11,+BY11)</f>
        <v>0</v>
      </c>
      <c r="DB11" s="121">
        <f>SUM(AX11,+BZ11)</f>
        <v>1087918</v>
      </c>
      <c r="DC11" s="121">
        <f>SUM(AY11,+CA11)</f>
        <v>146515</v>
      </c>
      <c r="DD11" s="121">
        <f>SUM(AZ11,+CB11)</f>
        <v>845796</v>
      </c>
      <c r="DE11" s="121">
        <f>SUM(BA11,+CC11)</f>
        <v>91086</v>
      </c>
      <c r="DF11" s="121">
        <f>SUM(BB11,+CD11)</f>
        <v>4521</v>
      </c>
      <c r="DG11" s="121">
        <f>SUM(BC11,+CE11)</f>
        <v>162256</v>
      </c>
      <c r="DH11" s="121">
        <f>SUM(BD11,+CF11)</f>
        <v>0</v>
      </c>
      <c r="DI11" s="121">
        <f>SUM(BE11,+CG11)</f>
        <v>42755</v>
      </c>
      <c r="DJ11" s="121">
        <f>SUM(BF11,+CH11)</f>
        <v>1660114</v>
      </c>
    </row>
    <row r="12" spans="1:114" s="136" customFormat="1" ht="13.5" customHeight="1" x14ac:dyDescent="0.15">
      <c r="A12" s="119" t="s">
        <v>11</v>
      </c>
      <c r="B12" s="120" t="s">
        <v>335</v>
      </c>
      <c r="C12" s="119" t="s">
        <v>336</v>
      </c>
      <c r="D12" s="121">
        <f>SUM(E12,+L12)</f>
        <v>1716618</v>
      </c>
      <c r="E12" s="121">
        <f>SUM(F12:I12,K12)</f>
        <v>291117</v>
      </c>
      <c r="F12" s="121">
        <v>0</v>
      </c>
      <c r="G12" s="121">
        <v>0</v>
      </c>
      <c r="H12" s="121">
        <v>0</v>
      </c>
      <c r="I12" s="121">
        <v>245840</v>
      </c>
      <c r="J12" s="122" t="s">
        <v>393</v>
      </c>
      <c r="K12" s="121">
        <v>45277</v>
      </c>
      <c r="L12" s="121">
        <v>1425501</v>
      </c>
      <c r="M12" s="121">
        <f>SUM(N12,+U12)</f>
        <v>277133</v>
      </c>
      <c r="N12" s="121">
        <f>SUM(O12:R12,T12)</f>
        <v>34291</v>
      </c>
      <c r="O12" s="121">
        <v>0</v>
      </c>
      <c r="P12" s="121">
        <v>0</v>
      </c>
      <c r="Q12" s="121">
        <v>0</v>
      </c>
      <c r="R12" s="121">
        <v>33677</v>
      </c>
      <c r="S12" s="122" t="s">
        <v>393</v>
      </c>
      <c r="T12" s="121">
        <v>614</v>
      </c>
      <c r="U12" s="121">
        <v>242842</v>
      </c>
      <c r="V12" s="121">
        <f>+SUM(D12,M12)</f>
        <v>1993751</v>
      </c>
      <c r="W12" s="121">
        <f>+SUM(E12,N12)</f>
        <v>325408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279517</v>
      </c>
      <c r="AB12" s="122" t="str">
        <f>IF(+SUM(J12,S12)=0,"-",+SUM(J12,S12))</f>
        <v>-</v>
      </c>
      <c r="AC12" s="121">
        <f>+SUM(K12,T12)</f>
        <v>45891</v>
      </c>
      <c r="AD12" s="121">
        <f>+SUM(L12,U12)</f>
        <v>1668343</v>
      </c>
      <c r="AE12" s="121">
        <f>SUM(AF12,+AK12)</f>
        <v>23716</v>
      </c>
      <c r="AF12" s="121">
        <f>SUM(AG12:AJ12)</f>
        <v>23716</v>
      </c>
      <c r="AG12" s="121">
        <v>0</v>
      </c>
      <c r="AH12" s="121">
        <v>23716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1243603</v>
      </c>
      <c r="AN12" s="121">
        <f>SUM(AO12:AR12)</f>
        <v>305506</v>
      </c>
      <c r="AO12" s="121">
        <v>49595</v>
      </c>
      <c r="AP12" s="121">
        <v>38038</v>
      </c>
      <c r="AQ12" s="121">
        <v>217873</v>
      </c>
      <c r="AR12" s="121">
        <v>0</v>
      </c>
      <c r="AS12" s="121">
        <f>SUM(AT12:AV12)</f>
        <v>191048</v>
      </c>
      <c r="AT12" s="121">
        <v>35909</v>
      </c>
      <c r="AU12" s="121">
        <v>148651</v>
      </c>
      <c r="AV12" s="121">
        <v>6488</v>
      </c>
      <c r="AW12" s="121">
        <v>0</v>
      </c>
      <c r="AX12" s="121">
        <f>SUM(AY12:BB12)</f>
        <v>747049</v>
      </c>
      <c r="AY12" s="121">
        <v>428394</v>
      </c>
      <c r="AZ12" s="121">
        <v>299519</v>
      </c>
      <c r="BA12" s="121">
        <v>15210</v>
      </c>
      <c r="BB12" s="121">
        <v>3926</v>
      </c>
      <c r="BC12" s="121">
        <v>0</v>
      </c>
      <c r="BD12" s="121">
        <v>0</v>
      </c>
      <c r="BE12" s="121">
        <v>449299</v>
      </c>
      <c r="BF12" s="121">
        <f>SUM(AE12,+AM12,+BE12)</f>
        <v>1716618</v>
      </c>
      <c r="BG12" s="121">
        <f>SUM(BH12,+BM12)</f>
        <v>1815</v>
      </c>
      <c r="BH12" s="121">
        <f>SUM(BI12:BL12)</f>
        <v>1815</v>
      </c>
      <c r="BI12" s="121">
        <v>0</v>
      </c>
      <c r="BJ12" s="121">
        <v>1815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189485</v>
      </c>
      <c r="BP12" s="121">
        <f>SUM(BQ12:BT12)</f>
        <v>132575</v>
      </c>
      <c r="BQ12" s="121">
        <v>47876</v>
      </c>
      <c r="BR12" s="121">
        <v>45721</v>
      </c>
      <c r="BS12" s="121">
        <v>38978</v>
      </c>
      <c r="BT12" s="121">
        <v>0</v>
      </c>
      <c r="BU12" s="121">
        <f>SUM(BV12:BX12)</f>
        <v>18178</v>
      </c>
      <c r="BV12" s="121">
        <v>12964</v>
      </c>
      <c r="BW12" s="121">
        <v>5214</v>
      </c>
      <c r="BX12" s="121">
        <v>0</v>
      </c>
      <c r="BY12" s="121">
        <v>0</v>
      </c>
      <c r="BZ12" s="121">
        <f>SUM(CA12:CD12)</f>
        <v>38732</v>
      </c>
      <c r="CA12" s="121">
        <v>8050</v>
      </c>
      <c r="CB12" s="121">
        <v>30105</v>
      </c>
      <c r="CC12" s="121">
        <v>0</v>
      </c>
      <c r="CD12" s="121">
        <v>577</v>
      </c>
      <c r="CE12" s="121">
        <v>0</v>
      </c>
      <c r="CF12" s="121">
        <v>0</v>
      </c>
      <c r="CG12" s="121">
        <v>85833</v>
      </c>
      <c r="CH12" s="121">
        <f>SUM(BG12,+BO12,+CG12)</f>
        <v>277133</v>
      </c>
      <c r="CI12" s="121">
        <f>SUM(AE12,+BG12)</f>
        <v>25531</v>
      </c>
      <c r="CJ12" s="121">
        <f>SUM(AF12,+BH12)</f>
        <v>25531</v>
      </c>
      <c r="CK12" s="121">
        <f>SUM(AG12,+BI12)</f>
        <v>0</v>
      </c>
      <c r="CL12" s="121">
        <f>SUM(AH12,+BJ12)</f>
        <v>25531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1433088</v>
      </c>
      <c r="CR12" s="121">
        <f>SUM(AN12,+BP12)</f>
        <v>438081</v>
      </c>
      <c r="CS12" s="121">
        <f>SUM(AO12,+BQ12)</f>
        <v>97471</v>
      </c>
      <c r="CT12" s="121">
        <f>SUM(AP12,+BR12)</f>
        <v>83759</v>
      </c>
      <c r="CU12" s="121">
        <f>SUM(AQ12,+BS12)</f>
        <v>256851</v>
      </c>
      <c r="CV12" s="121">
        <f>SUM(AR12,+BT12)</f>
        <v>0</v>
      </c>
      <c r="CW12" s="121">
        <f>SUM(AS12,+BU12)</f>
        <v>209226</v>
      </c>
      <c r="CX12" s="121">
        <f>SUM(AT12,+BV12)</f>
        <v>48873</v>
      </c>
      <c r="CY12" s="121">
        <f>SUM(AU12,+BW12)</f>
        <v>153865</v>
      </c>
      <c r="CZ12" s="121">
        <f>SUM(AV12,+BX12)</f>
        <v>6488</v>
      </c>
      <c r="DA12" s="121">
        <f>SUM(AW12,+BY12)</f>
        <v>0</v>
      </c>
      <c r="DB12" s="121">
        <f>SUM(AX12,+BZ12)</f>
        <v>785781</v>
      </c>
      <c r="DC12" s="121">
        <f>SUM(AY12,+CA12)</f>
        <v>436444</v>
      </c>
      <c r="DD12" s="121">
        <f>SUM(AZ12,+CB12)</f>
        <v>329624</v>
      </c>
      <c r="DE12" s="121">
        <f>SUM(BA12,+CC12)</f>
        <v>15210</v>
      </c>
      <c r="DF12" s="121">
        <f>SUM(BB12,+CD12)</f>
        <v>4503</v>
      </c>
      <c r="DG12" s="121">
        <f>SUM(BC12,+CE12)</f>
        <v>0</v>
      </c>
      <c r="DH12" s="121">
        <f>SUM(BD12,+CF12)</f>
        <v>0</v>
      </c>
      <c r="DI12" s="121">
        <f>SUM(BE12,+CG12)</f>
        <v>535132</v>
      </c>
      <c r="DJ12" s="121">
        <f>SUM(BF12,+CH12)</f>
        <v>1993751</v>
      </c>
    </row>
    <row r="13" spans="1:114" s="136" customFormat="1" ht="13.5" customHeight="1" x14ac:dyDescent="0.15">
      <c r="A13" s="119" t="s">
        <v>11</v>
      </c>
      <c r="B13" s="120" t="s">
        <v>337</v>
      </c>
      <c r="C13" s="119" t="s">
        <v>338</v>
      </c>
      <c r="D13" s="121">
        <f>SUM(E13,+L13)</f>
        <v>2081181</v>
      </c>
      <c r="E13" s="121">
        <f>SUM(F13:I13,K13)</f>
        <v>741235</v>
      </c>
      <c r="F13" s="121">
        <v>3586</v>
      </c>
      <c r="G13" s="121">
        <v>0</v>
      </c>
      <c r="H13" s="121">
        <v>369500</v>
      </c>
      <c r="I13" s="121">
        <v>300997</v>
      </c>
      <c r="J13" s="122" t="s">
        <v>393</v>
      </c>
      <c r="K13" s="121">
        <v>67152</v>
      </c>
      <c r="L13" s="121">
        <v>1339946</v>
      </c>
      <c r="M13" s="121">
        <f>SUM(N13,+U13)</f>
        <v>192883</v>
      </c>
      <c r="N13" s="121">
        <f>SUM(O13:R13,T13)</f>
        <v>52811</v>
      </c>
      <c r="O13" s="121">
        <v>0</v>
      </c>
      <c r="P13" s="121">
        <v>0</v>
      </c>
      <c r="Q13" s="121">
        <v>19200</v>
      </c>
      <c r="R13" s="121">
        <v>33611</v>
      </c>
      <c r="S13" s="122" t="s">
        <v>393</v>
      </c>
      <c r="T13" s="121">
        <v>0</v>
      </c>
      <c r="U13" s="121">
        <v>140072</v>
      </c>
      <c r="V13" s="121">
        <f>+SUM(D13,M13)</f>
        <v>2274064</v>
      </c>
      <c r="W13" s="121">
        <f>+SUM(E13,N13)</f>
        <v>794046</v>
      </c>
      <c r="X13" s="121">
        <f>+SUM(F13,O13)</f>
        <v>3586</v>
      </c>
      <c r="Y13" s="121">
        <f>+SUM(G13,P13)</f>
        <v>0</v>
      </c>
      <c r="Z13" s="121">
        <f>+SUM(H13,Q13)</f>
        <v>388700</v>
      </c>
      <c r="AA13" s="121">
        <f>+SUM(I13,R13)</f>
        <v>334608</v>
      </c>
      <c r="AB13" s="122" t="str">
        <f>IF(+SUM(J13,S13)=0,"-",+SUM(J13,S13))</f>
        <v>-</v>
      </c>
      <c r="AC13" s="121">
        <f>+SUM(K13,T13)</f>
        <v>67152</v>
      </c>
      <c r="AD13" s="121">
        <f>+SUM(L13,U13)</f>
        <v>1480018</v>
      </c>
      <c r="AE13" s="121">
        <f>SUM(AF13,+AK13)</f>
        <v>432292</v>
      </c>
      <c r="AF13" s="121">
        <f>SUM(AG13:AJ13)</f>
        <v>432292</v>
      </c>
      <c r="AG13" s="121">
        <v>550</v>
      </c>
      <c r="AH13" s="121">
        <v>431742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1647999</v>
      </c>
      <c r="AN13" s="121">
        <f>SUM(AO13:AR13)</f>
        <v>136482</v>
      </c>
      <c r="AO13" s="121">
        <v>71833</v>
      </c>
      <c r="AP13" s="121">
        <v>0</v>
      </c>
      <c r="AQ13" s="121">
        <v>57466</v>
      </c>
      <c r="AR13" s="121">
        <v>7183</v>
      </c>
      <c r="AS13" s="121">
        <f>SUM(AT13:AV13)</f>
        <v>34220</v>
      </c>
      <c r="AT13" s="121">
        <v>10637</v>
      </c>
      <c r="AU13" s="121">
        <v>16055</v>
      </c>
      <c r="AV13" s="121">
        <v>7528</v>
      </c>
      <c r="AW13" s="121">
        <v>0</v>
      </c>
      <c r="AX13" s="121">
        <f>SUM(AY13:BB13)</f>
        <v>1474921</v>
      </c>
      <c r="AY13" s="121">
        <v>452790</v>
      </c>
      <c r="AZ13" s="121">
        <v>886472</v>
      </c>
      <c r="BA13" s="121">
        <v>79511</v>
      </c>
      <c r="BB13" s="121">
        <v>56148</v>
      </c>
      <c r="BC13" s="121">
        <v>0</v>
      </c>
      <c r="BD13" s="121">
        <v>2376</v>
      </c>
      <c r="BE13" s="121">
        <v>890</v>
      </c>
      <c r="BF13" s="121">
        <f>SUM(AE13,+AM13,+BE13)</f>
        <v>2081181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192574</v>
      </c>
      <c r="BP13" s="121">
        <f>SUM(BQ13:BT13)</f>
        <v>14367</v>
      </c>
      <c r="BQ13" s="121">
        <v>14367</v>
      </c>
      <c r="BR13" s="121">
        <v>0</v>
      </c>
      <c r="BS13" s="121">
        <v>0</v>
      </c>
      <c r="BT13" s="121">
        <v>0</v>
      </c>
      <c r="BU13" s="121">
        <f>SUM(BV13:BX13)</f>
        <v>84030</v>
      </c>
      <c r="BV13" s="121">
        <v>0</v>
      </c>
      <c r="BW13" s="121">
        <v>84028</v>
      </c>
      <c r="BX13" s="121">
        <v>2</v>
      </c>
      <c r="BY13" s="121">
        <v>0</v>
      </c>
      <c r="BZ13" s="121">
        <f>SUM(CA13:CD13)</f>
        <v>94177</v>
      </c>
      <c r="CA13" s="121">
        <v>30268</v>
      </c>
      <c r="CB13" s="121">
        <v>62908</v>
      </c>
      <c r="CC13" s="121">
        <v>0</v>
      </c>
      <c r="CD13" s="121">
        <v>1001</v>
      </c>
      <c r="CE13" s="121">
        <v>0</v>
      </c>
      <c r="CF13" s="121">
        <v>0</v>
      </c>
      <c r="CG13" s="121">
        <v>309</v>
      </c>
      <c r="CH13" s="121">
        <f>SUM(BG13,+BO13,+CG13)</f>
        <v>192883</v>
      </c>
      <c r="CI13" s="121">
        <f>SUM(AE13,+BG13)</f>
        <v>432292</v>
      </c>
      <c r="CJ13" s="121">
        <f>SUM(AF13,+BH13)</f>
        <v>432292</v>
      </c>
      <c r="CK13" s="121">
        <f>SUM(AG13,+BI13)</f>
        <v>550</v>
      </c>
      <c r="CL13" s="121">
        <f>SUM(AH13,+BJ13)</f>
        <v>431742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1840573</v>
      </c>
      <c r="CR13" s="121">
        <f>SUM(AN13,+BP13)</f>
        <v>150849</v>
      </c>
      <c r="CS13" s="121">
        <f>SUM(AO13,+BQ13)</f>
        <v>86200</v>
      </c>
      <c r="CT13" s="121">
        <f>SUM(AP13,+BR13)</f>
        <v>0</v>
      </c>
      <c r="CU13" s="121">
        <f>SUM(AQ13,+BS13)</f>
        <v>57466</v>
      </c>
      <c r="CV13" s="121">
        <f>SUM(AR13,+BT13)</f>
        <v>7183</v>
      </c>
      <c r="CW13" s="121">
        <f>SUM(AS13,+BU13)</f>
        <v>118250</v>
      </c>
      <c r="CX13" s="121">
        <f>SUM(AT13,+BV13)</f>
        <v>10637</v>
      </c>
      <c r="CY13" s="121">
        <f>SUM(AU13,+BW13)</f>
        <v>100083</v>
      </c>
      <c r="CZ13" s="121">
        <f>SUM(AV13,+BX13)</f>
        <v>7530</v>
      </c>
      <c r="DA13" s="121">
        <f>SUM(AW13,+BY13)</f>
        <v>0</v>
      </c>
      <c r="DB13" s="121">
        <f>SUM(AX13,+BZ13)</f>
        <v>1569098</v>
      </c>
      <c r="DC13" s="121">
        <f>SUM(AY13,+CA13)</f>
        <v>483058</v>
      </c>
      <c r="DD13" s="121">
        <f>SUM(AZ13,+CB13)</f>
        <v>949380</v>
      </c>
      <c r="DE13" s="121">
        <f>SUM(BA13,+CC13)</f>
        <v>79511</v>
      </c>
      <c r="DF13" s="121">
        <f>SUM(BB13,+CD13)</f>
        <v>57149</v>
      </c>
      <c r="DG13" s="121">
        <f>SUM(BC13,+CE13)</f>
        <v>0</v>
      </c>
      <c r="DH13" s="121">
        <f>SUM(BD13,+CF13)</f>
        <v>2376</v>
      </c>
      <c r="DI13" s="121">
        <f>SUM(BE13,+CG13)</f>
        <v>1199</v>
      </c>
      <c r="DJ13" s="121">
        <f>SUM(BF13,+CH13)</f>
        <v>2274064</v>
      </c>
    </row>
    <row r="14" spans="1:114" s="136" customFormat="1" ht="13.5" customHeight="1" x14ac:dyDescent="0.15">
      <c r="A14" s="119" t="s">
        <v>11</v>
      </c>
      <c r="B14" s="120" t="s">
        <v>339</v>
      </c>
      <c r="C14" s="119" t="s">
        <v>340</v>
      </c>
      <c r="D14" s="121">
        <f>SUM(E14,+L14)</f>
        <v>1834217</v>
      </c>
      <c r="E14" s="121">
        <f>SUM(F14:I14,K14)</f>
        <v>2868</v>
      </c>
      <c r="F14" s="121">
        <v>0</v>
      </c>
      <c r="G14" s="121">
        <v>0</v>
      </c>
      <c r="H14" s="121">
        <v>0</v>
      </c>
      <c r="I14" s="121">
        <v>2868</v>
      </c>
      <c r="J14" s="122" t="s">
        <v>393</v>
      </c>
      <c r="K14" s="121">
        <v>0</v>
      </c>
      <c r="L14" s="121">
        <v>1831349</v>
      </c>
      <c r="M14" s="121">
        <f>SUM(N14,+U14)</f>
        <v>208582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393</v>
      </c>
      <c r="T14" s="121">
        <v>0</v>
      </c>
      <c r="U14" s="121">
        <v>208582</v>
      </c>
      <c r="V14" s="121">
        <f>+SUM(D14,M14)</f>
        <v>2042799</v>
      </c>
      <c r="W14" s="121">
        <f>+SUM(E14,N14)</f>
        <v>2868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2868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2039931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17003</v>
      </c>
      <c r="AM14" s="121">
        <f>SUM(AN14,AS14,AW14,AX14,BD14)</f>
        <v>656190</v>
      </c>
      <c r="AN14" s="121">
        <f>SUM(AO14:AR14)</f>
        <v>52526</v>
      </c>
      <c r="AO14" s="121">
        <v>40167</v>
      </c>
      <c r="AP14" s="121">
        <v>12359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603664</v>
      </c>
      <c r="AY14" s="121">
        <v>603664</v>
      </c>
      <c r="AZ14" s="121">
        <v>0</v>
      </c>
      <c r="BA14" s="121">
        <v>0</v>
      </c>
      <c r="BB14" s="121">
        <v>0</v>
      </c>
      <c r="BC14" s="121">
        <v>1161024</v>
      </c>
      <c r="BD14" s="121">
        <v>0</v>
      </c>
      <c r="BE14" s="121">
        <v>0</v>
      </c>
      <c r="BF14" s="121">
        <f>SUM(AE14,+AM14,+BE14)</f>
        <v>656190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208582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17003</v>
      </c>
      <c r="CQ14" s="121">
        <f>SUM(AM14,+BO14)</f>
        <v>656190</v>
      </c>
      <c r="CR14" s="121">
        <f>SUM(AN14,+BP14)</f>
        <v>52526</v>
      </c>
      <c r="CS14" s="121">
        <f>SUM(AO14,+BQ14)</f>
        <v>40167</v>
      </c>
      <c r="CT14" s="121">
        <f>SUM(AP14,+BR14)</f>
        <v>12359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603664</v>
      </c>
      <c r="DC14" s="121">
        <f>SUM(AY14,+CA14)</f>
        <v>603664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1369606</v>
      </c>
      <c r="DH14" s="121">
        <f>SUM(BD14,+CF14)</f>
        <v>0</v>
      </c>
      <c r="DI14" s="121">
        <f>SUM(BE14,+CG14)</f>
        <v>0</v>
      </c>
      <c r="DJ14" s="121">
        <f>SUM(BF14,+CH14)</f>
        <v>656190</v>
      </c>
    </row>
    <row r="15" spans="1:114" s="136" customFormat="1" ht="13.5" customHeight="1" x14ac:dyDescent="0.15">
      <c r="A15" s="119" t="s">
        <v>11</v>
      </c>
      <c r="B15" s="120" t="s">
        <v>343</v>
      </c>
      <c r="C15" s="119" t="s">
        <v>344</v>
      </c>
      <c r="D15" s="121">
        <f>SUM(E15,+L15)</f>
        <v>720628</v>
      </c>
      <c r="E15" s="121">
        <f>SUM(F15:I15,K15)</f>
        <v>132924</v>
      </c>
      <c r="F15" s="121">
        <v>0</v>
      </c>
      <c r="G15" s="121">
        <v>1800</v>
      </c>
      <c r="H15" s="121">
        <v>0</v>
      </c>
      <c r="I15" s="121">
        <v>127313</v>
      </c>
      <c r="J15" s="122" t="s">
        <v>393</v>
      </c>
      <c r="K15" s="121">
        <v>3811</v>
      </c>
      <c r="L15" s="121">
        <v>587704</v>
      </c>
      <c r="M15" s="121">
        <f>SUM(N15,+U15)</f>
        <v>92565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393</v>
      </c>
      <c r="T15" s="121">
        <v>0</v>
      </c>
      <c r="U15" s="121">
        <v>92565</v>
      </c>
      <c r="V15" s="121">
        <f>+SUM(D15,M15)</f>
        <v>813193</v>
      </c>
      <c r="W15" s="121">
        <f>+SUM(E15,N15)</f>
        <v>132924</v>
      </c>
      <c r="X15" s="121">
        <f>+SUM(F15,O15)</f>
        <v>0</v>
      </c>
      <c r="Y15" s="121">
        <f>+SUM(G15,P15)</f>
        <v>1800</v>
      </c>
      <c r="Z15" s="121">
        <f>+SUM(H15,Q15)</f>
        <v>0</v>
      </c>
      <c r="AA15" s="121">
        <f>+SUM(I15,R15)</f>
        <v>127313</v>
      </c>
      <c r="AB15" s="122" t="str">
        <f>IF(+SUM(J15,S15)=0,"-",+SUM(J15,S15))</f>
        <v>-</v>
      </c>
      <c r="AC15" s="121">
        <f>+SUM(K15,T15)</f>
        <v>3811</v>
      </c>
      <c r="AD15" s="121">
        <f>+SUM(L15,U15)</f>
        <v>680269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341249</v>
      </c>
      <c r="AN15" s="121">
        <f>SUM(AO15:AR15)</f>
        <v>65914</v>
      </c>
      <c r="AO15" s="121">
        <v>50777</v>
      </c>
      <c r="AP15" s="121">
        <v>0</v>
      </c>
      <c r="AQ15" s="121">
        <v>0</v>
      </c>
      <c r="AR15" s="121">
        <v>15137</v>
      </c>
      <c r="AS15" s="121">
        <f>SUM(AT15:AV15)</f>
        <v>30723</v>
      </c>
      <c r="AT15" s="121">
        <v>21007</v>
      </c>
      <c r="AU15" s="121">
        <v>1586</v>
      </c>
      <c r="AV15" s="121">
        <v>8130</v>
      </c>
      <c r="AW15" s="121">
        <v>0</v>
      </c>
      <c r="AX15" s="121">
        <f>SUM(AY15:BB15)</f>
        <v>244612</v>
      </c>
      <c r="AY15" s="121">
        <v>201119</v>
      </c>
      <c r="AZ15" s="121">
        <v>32701</v>
      </c>
      <c r="BA15" s="121">
        <v>4368</v>
      </c>
      <c r="BB15" s="121">
        <v>6424</v>
      </c>
      <c r="BC15" s="121">
        <v>346871</v>
      </c>
      <c r="BD15" s="121">
        <v>0</v>
      </c>
      <c r="BE15" s="121">
        <v>32508</v>
      </c>
      <c r="BF15" s="121">
        <f>SUM(AE15,+AM15,+BE15)</f>
        <v>373757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92565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341249</v>
      </c>
      <c r="CR15" s="121">
        <f>SUM(AN15,+BP15)</f>
        <v>65914</v>
      </c>
      <c r="CS15" s="121">
        <f>SUM(AO15,+BQ15)</f>
        <v>50777</v>
      </c>
      <c r="CT15" s="121">
        <f>SUM(AP15,+BR15)</f>
        <v>0</v>
      </c>
      <c r="CU15" s="121">
        <f>SUM(AQ15,+BS15)</f>
        <v>0</v>
      </c>
      <c r="CV15" s="121">
        <f>SUM(AR15,+BT15)</f>
        <v>15137</v>
      </c>
      <c r="CW15" s="121">
        <f>SUM(AS15,+BU15)</f>
        <v>30723</v>
      </c>
      <c r="CX15" s="121">
        <f>SUM(AT15,+BV15)</f>
        <v>21007</v>
      </c>
      <c r="CY15" s="121">
        <f>SUM(AU15,+BW15)</f>
        <v>1586</v>
      </c>
      <c r="CZ15" s="121">
        <f>SUM(AV15,+BX15)</f>
        <v>8130</v>
      </c>
      <c r="DA15" s="121">
        <f>SUM(AW15,+BY15)</f>
        <v>0</v>
      </c>
      <c r="DB15" s="121">
        <f>SUM(AX15,+BZ15)</f>
        <v>244612</v>
      </c>
      <c r="DC15" s="121">
        <f>SUM(AY15,+CA15)</f>
        <v>201119</v>
      </c>
      <c r="DD15" s="121">
        <f>SUM(AZ15,+CB15)</f>
        <v>32701</v>
      </c>
      <c r="DE15" s="121">
        <f>SUM(BA15,+CC15)</f>
        <v>4368</v>
      </c>
      <c r="DF15" s="121">
        <f>SUM(BB15,+CD15)</f>
        <v>6424</v>
      </c>
      <c r="DG15" s="121">
        <f>SUM(BC15,+CE15)</f>
        <v>439436</v>
      </c>
      <c r="DH15" s="121">
        <f>SUM(BD15,+CF15)</f>
        <v>0</v>
      </c>
      <c r="DI15" s="121">
        <f>SUM(BE15,+CG15)</f>
        <v>32508</v>
      </c>
      <c r="DJ15" s="121">
        <f>SUM(BF15,+CH15)</f>
        <v>373757</v>
      </c>
    </row>
    <row r="16" spans="1:114" s="136" customFormat="1" ht="13.5" customHeight="1" x14ac:dyDescent="0.15">
      <c r="A16" s="119" t="s">
        <v>11</v>
      </c>
      <c r="B16" s="120" t="s">
        <v>347</v>
      </c>
      <c r="C16" s="119" t="s">
        <v>348</v>
      </c>
      <c r="D16" s="121">
        <f>SUM(E16,+L16)</f>
        <v>854795</v>
      </c>
      <c r="E16" s="121">
        <f>SUM(F16:I16,K16)</f>
        <v>8800</v>
      </c>
      <c r="F16" s="121">
        <v>0</v>
      </c>
      <c r="G16" s="121">
        <v>0</v>
      </c>
      <c r="H16" s="121">
        <v>0</v>
      </c>
      <c r="I16" s="121">
        <v>919</v>
      </c>
      <c r="J16" s="122" t="s">
        <v>393</v>
      </c>
      <c r="K16" s="121">
        <v>7881</v>
      </c>
      <c r="L16" s="121">
        <v>845995</v>
      </c>
      <c r="M16" s="121">
        <f>SUM(N16,+U16)</f>
        <v>86872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393</v>
      </c>
      <c r="T16" s="121">
        <v>0</v>
      </c>
      <c r="U16" s="121">
        <v>86872</v>
      </c>
      <c r="V16" s="121">
        <f>+SUM(D16,M16)</f>
        <v>941667</v>
      </c>
      <c r="W16" s="121">
        <f>+SUM(E16,N16)</f>
        <v>8800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919</v>
      </c>
      <c r="AB16" s="122" t="str">
        <f>IF(+SUM(J16,S16)=0,"-",+SUM(J16,S16))</f>
        <v>-</v>
      </c>
      <c r="AC16" s="121">
        <f>+SUM(K16,T16)</f>
        <v>7881</v>
      </c>
      <c r="AD16" s="121">
        <f>+SUM(L16,U16)</f>
        <v>932867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200847</v>
      </c>
      <c r="AM16" s="121">
        <f>SUM(AN16,AS16,AW16,AX16,BD16)</f>
        <v>231981</v>
      </c>
      <c r="AN16" s="121">
        <f>SUM(AO16:AR16)</f>
        <v>14530</v>
      </c>
      <c r="AO16" s="121">
        <v>10199</v>
      </c>
      <c r="AP16" s="121">
        <v>4331</v>
      </c>
      <c r="AQ16" s="121">
        <v>0</v>
      </c>
      <c r="AR16" s="121">
        <v>0</v>
      </c>
      <c r="AS16" s="121">
        <f>SUM(AT16:AV16)</f>
        <v>1051</v>
      </c>
      <c r="AT16" s="121">
        <v>818</v>
      </c>
      <c r="AU16" s="121">
        <v>233</v>
      </c>
      <c r="AV16" s="121">
        <v>0</v>
      </c>
      <c r="AW16" s="121">
        <v>0</v>
      </c>
      <c r="AX16" s="121">
        <f>SUM(AY16:BB16)</f>
        <v>216400</v>
      </c>
      <c r="AY16" s="121">
        <v>212599</v>
      </c>
      <c r="AZ16" s="121">
        <v>3801</v>
      </c>
      <c r="BA16" s="121">
        <v>0</v>
      </c>
      <c r="BB16" s="121">
        <v>0</v>
      </c>
      <c r="BC16" s="121">
        <v>421967</v>
      </c>
      <c r="BD16" s="121">
        <v>0</v>
      </c>
      <c r="BE16" s="121">
        <v>0</v>
      </c>
      <c r="BF16" s="121">
        <f>SUM(AE16,+AM16,+BE16)</f>
        <v>231981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86872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200847</v>
      </c>
      <c r="CQ16" s="121">
        <f>SUM(AM16,+BO16)</f>
        <v>231981</v>
      </c>
      <c r="CR16" s="121">
        <f>SUM(AN16,+BP16)</f>
        <v>14530</v>
      </c>
      <c r="CS16" s="121">
        <f>SUM(AO16,+BQ16)</f>
        <v>10199</v>
      </c>
      <c r="CT16" s="121">
        <f>SUM(AP16,+BR16)</f>
        <v>4331</v>
      </c>
      <c r="CU16" s="121">
        <f>SUM(AQ16,+BS16)</f>
        <v>0</v>
      </c>
      <c r="CV16" s="121">
        <f>SUM(AR16,+BT16)</f>
        <v>0</v>
      </c>
      <c r="CW16" s="121">
        <f>SUM(AS16,+BU16)</f>
        <v>1051</v>
      </c>
      <c r="CX16" s="121">
        <f>SUM(AT16,+BV16)</f>
        <v>818</v>
      </c>
      <c r="CY16" s="121">
        <f>SUM(AU16,+BW16)</f>
        <v>233</v>
      </c>
      <c r="CZ16" s="121">
        <f>SUM(AV16,+BX16)</f>
        <v>0</v>
      </c>
      <c r="DA16" s="121">
        <f>SUM(AW16,+BY16)</f>
        <v>0</v>
      </c>
      <c r="DB16" s="121">
        <f>SUM(AX16,+BZ16)</f>
        <v>216400</v>
      </c>
      <c r="DC16" s="121">
        <f>SUM(AY16,+CA16)</f>
        <v>212599</v>
      </c>
      <c r="DD16" s="121">
        <f>SUM(AZ16,+CB16)</f>
        <v>3801</v>
      </c>
      <c r="DE16" s="121">
        <f>SUM(BA16,+CC16)</f>
        <v>0</v>
      </c>
      <c r="DF16" s="121">
        <f>SUM(BB16,+CD16)</f>
        <v>0</v>
      </c>
      <c r="DG16" s="121">
        <f>SUM(BC16,+CE16)</f>
        <v>508839</v>
      </c>
      <c r="DH16" s="121">
        <f>SUM(BD16,+CF16)</f>
        <v>0</v>
      </c>
      <c r="DI16" s="121">
        <f>SUM(BE16,+CG16)</f>
        <v>0</v>
      </c>
      <c r="DJ16" s="121">
        <f>SUM(BF16,+CH16)</f>
        <v>231981</v>
      </c>
    </row>
    <row r="17" spans="1:114" s="136" customFormat="1" ht="13.5" customHeight="1" x14ac:dyDescent="0.15">
      <c r="A17" s="119" t="s">
        <v>11</v>
      </c>
      <c r="B17" s="120" t="s">
        <v>351</v>
      </c>
      <c r="C17" s="119" t="s">
        <v>352</v>
      </c>
      <c r="D17" s="121">
        <f>SUM(E17,+L17)</f>
        <v>1785083</v>
      </c>
      <c r="E17" s="121">
        <f>SUM(F17:I17,K17)</f>
        <v>50733</v>
      </c>
      <c r="F17" s="121">
        <v>0</v>
      </c>
      <c r="G17" s="121">
        <v>0</v>
      </c>
      <c r="H17" s="121">
        <v>0</v>
      </c>
      <c r="I17" s="121">
        <v>50733</v>
      </c>
      <c r="J17" s="122" t="s">
        <v>393</v>
      </c>
      <c r="K17" s="121">
        <v>0</v>
      </c>
      <c r="L17" s="121">
        <v>1734350</v>
      </c>
      <c r="M17" s="121">
        <f>SUM(N17,+U17)</f>
        <v>208614</v>
      </c>
      <c r="N17" s="121">
        <f>SUM(O17:R17,T17)</f>
        <v>20</v>
      </c>
      <c r="O17" s="121">
        <v>0</v>
      </c>
      <c r="P17" s="121">
        <v>0</v>
      </c>
      <c r="Q17" s="121">
        <v>0</v>
      </c>
      <c r="R17" s="121">
        <v>20</v>
      </c>
      <c r="S17" s="122" t="s">
        <v>393</v>
      </c>
      <c r="T17" s="121">
        <v>0</v>
      </c>
      <c r="U17" s="121">
        <v>208594</v>
      </c>
      <c r="V17" s="121">
        <f>+SUM(D17,M17)</f>
        <v>1993697</v>
      </c>
      <c r="W17" s="121">
        <f>+SUM(E17,N17)</f>
        <v>50753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50753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1942944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1524388</v>
      </c>
      <c r="AM17" s="121">
        <f>SUM(AN17,AS17,AW17,AX17,BD17)</f>
        <v>52824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52824</v>
      </c>
      <c r="AY17" s="121">
        <v>52824</v>
      </c>
      <c r="AZ17" s="121">
        <v>0</v>
      </c>
      <c r="BA17" s="121">
        <v>0</v>
      </c>
      <c r="BB17" s="121">
        <v>0</v>
      </c>
      <c r="BC17" s="121">
        <v>207871</v>
      </c>
      <c r="BD17" s="121">
        <v>0</v>
      </c>
      <c r="BE17" s="121">
        <v>0</v>
      </c>
      <c r="BF17" s="121">
        <f>SUM(AE17,+AM17,+BE17)</f>
        <v>52824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181494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27120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1705882</v>
      </c>
      <c r="CQ17" s="121">
        <f>SUM(AM17,+BO17)</f>
        <v>52824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52824</v>
      </c>
      <c r="DC17" s="121">
        <f>SUM(AY17,+CA17)</f>
        <v>52824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1">
        <f>SUM(BC17,+CE17)</f>
        <v>234991</v>
      </c>
      <c r="DH17" s="121">
        <f>SUM(BD17,+CF17)</f>
        <v>0</v>
      </c>
      <c r="DI17" s="121">
        <f>SUM(BE17,+CG17)</f>
        <v>0</v>
      </c>
      <c r="DJ17" s="121">
        <f>SUM(BF17,+CH17)</f>
        <v>52824</v>
      </c>
    </row>
    <row r="18" spans="1:114" s="136" customFormat="1" ht="13.5" customHeight="1" x14ac:dyDescent="0.15">
      <c r="A18" s="119" t="s">
        <v>11</v>
      </c>
      <c r="B18" s="120" t="s">
        <v>355</v>
      </c>
      <c r="C18" s="119" t="s">
        <v>356</v>
      </c>
      <c r="D18" s="121">
        <f>SUM(E18,+L18)</f>
        <v>1717036</v>
      </c>
      <c r="E18" s="121">
        <f>SUM(F18:I18,K18)</f>
        <v>693254</v>
      </c>
      <c r="F18" s="121">
        <v>187258</v>
      </c>
      <c r="G18" s="121">
        <v>0</v>
      </c>
      <c r="H18" s="121">
        <v>0</v>
      </c>
      <c r="I18" s="121">
        <v>447948</v>
      </c>
      <c r="J18" s="122" t="s">
        <v>393</v>
      </c>
      <c r="K18" s="121">
        <v>58048</v>
      </c>
      <c r="L18" s="121">
        <v>1023782</v>
      </c>
      <c r="M18" s="121">
        <f>SUM(N18,+U18)</f>
        <v>126283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393</v>
      </c>
      <c r="T18" s="121">
        <v>0</v>
      </c>
      <c r="U18" s="121">
        <v>126283</v>
      </c>
      <c r="V18" s="121">
        <f>+SUM(D18,M18)</f>
        <v>1843319</v>
      </c>
      <c r="W18" s="121">
        <f>+SUM(E18,N18)</f>
        <v>693254</v>
      </c>
      <c r="X18" s="121">
        <f>+SUM(F18,O18)</f>
        <v>187258</v>
      </c>
      <c r="Y18" s="121">
        <f>+SUM(G18,P18)</f>
        <v>0</v>
      </c>
      <c r="Z18" s="121">
        <f>+SUM(H18,Q18)</f>
        <v>0</v>
      </c>
      <c r="AA18" s="121">
        <f>+SUM(I18,R18)</f>
        <v>447948</v>
      </c>
      <c r="AB18" s="122" t="str">
        <f>IF(+SUM(J18,S18)=0,"-",+SUM(J18,S18))</f>
        <v>-</v>
      </c>
      <c r="AC18" s="121">
        <f>+SUM(K18,T18)</f>
        <v>58048</v>
      </c>
      <c r="AD18" s="121">
        <f>+SUM(L18,U18)</f>
        <v>1150065</v>
      </c>
      <c r="AE18" s="121">
        <f>SUM(AF18,+AK18)</f>
        <v>481</v>
      </c>
      <c r="AF18" s="121">
        <f>SUM(AG18:AJ18)</f>
        <v>481</v>
      </c>
      <c r="AG18" s="121">
        <v>0</v>
      </c>
      <c r="AH18" s="121">
        <v>0</v>
      </c>
      <c r="AI18" s="121">
        <v>0</v>
      </c>
      <c r="AJ18" s="121">
        <v>481</v>
      </c>
      <c r="AK18" s="121">
        <v>0</v>
      </c>
      <c r="AL18" s="121">
        <v>0</v>
      </c>
      <c r="AM18" s="121">
        <f>SUM(AN18,AS18,AW18,AX18,BD18)</f>
        <v>1686494</v>
      </c>
      <c r="AN18" s="121">
        <f>SUM(AO18:AR18)</f>
        <v>95964</v>
      </c>
      <c r="AO18" s="121">
        <v>0</v>
      </c>
      <c r="AP18" s="121">
        <v>0</v>
      </c>
      <c r="AQ18" s="121">
        <v>95964</v>
      </c>
      <c r="AR18" s="121">
        <v>0</v>
      </c>
      <c r="AS18" s="121">
        <f>SUM(AT18:AV18)</f>
        <v>84564</v>
      </c>
      <c r="AT18" s="121">
        <v>1042</v>
      </c>
      <c r="AU18" s="121">
        <v>78250</v>
      </c>
      <c r="AV18" s="121">
        <v>5272</v>
      </c>
      <c r="AW18" s="121">
        <v>0</v>
      </c>
      <c r="AX18" s="121">
        <f>SUM(AY18:BB18)</f>
        <v>1505563</v>
      </c>
      <c r="AY18" s="121">
        <v>350676</v>
      </c>
      <c r="AZ18" s="121">
        <v>1050189</v>
      </c>
      <c r="BA18" s="121">
        <v>21364</v>
      </c>
      <c r="BB18" s="121">
        <v>83334</v>
      </c>
      <c r="BC18" s="121">
        <v>11842</v>
      </c>
      <c r="BD18" s="121">
        <v>403</v>
      </c>
      <c r="BE18" s="121">
        <v>18219</v>
      </c>
      <c r="BF18" s="121">
        <f>SUM(AE18,+AM18,+BE18)</f>
        <v>1705194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126283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481</v>
      </c>
      <c r="CJ18" s="121">
        <f>SUM(AF18,+BH18)</f>
        <v>481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481</v>
      </c>
      <c r="CO18" s="121">
        <f>SUM(AK18,+BM18)</f>
        <v>0</v>
      </c>
      <c r="CP18" s="121">
        <f>SUM(AL18,+BN18)</f>
        <v>0</v>
      </c>
      <c r="CQ18" s="121">
        <f>SUM(AM18,+BO18)</f>
        <v>1686494</v>
      </c>
      <c r="CR18" s="121">
        <f>SUM(AN18,+BP18)</f>
        <v>95964</v>
      </c>
      <c r="CS18" s="121">
        <f>SUM(AO18,+BQ18)</f>
        <v>0</v>
      </c>
      <c r="CT18" s="121">
        <f>SUM(AP18,+BR18)</f>
        <v>0</v>
      </c>
      <c r="CU18" s="121">
        <f>SUM(AQ18,+BS18)</f>
        <v>95964</v>
      </c>
      <c r="CV18" s="121">
        <f>SUM(AR18,+BT18)</f>
        <v>0</v>
      </c>
      <c r="CW18" s="121">
        <f>SUM(AS18,+BU18)</f>
        <v>84564</v>
      </c>
      <c r="CX18" s="121">
        <f>SUM(AT18,+BV18)</f>
        <v>1042</v>
      </c>
      <c r="CY18" s="121">
        <f>SUM(AU18,+BW18)</f>
        <v>78250</v>
      </c>
      <c r="CZ18" s="121">
        <f>SUM(AV18,+BX18)</f>
        <v>5272</v>
      </c>
      <c r="DA18" s="121">
        <f>SUM(AW18,+BY18)</f>
        <v>0</v>
      </c>
      <c r="DB18" s="121">
        <f>SUM(AX18,+BZ18)</f>
        <v>1505563</v>
      </c>
      <c r="DC18" s="121">
        <f>SUM(AY18,+CA18)</f>
        <v>350676</v>
      </c>
      <c r="DD18" s="121">
        <f>SUM(AZ18,+CB18)</f>
        <v>1050189</v>
      </c>
      <c r="DE18" s="121">
        <f>SUM(BA18,+CC18)</f>
        <v>21364</v>
      </c>
      <c r="DF18" s="121">
        <f>SUM(BB18,+CD18)</f>
        <v>83334</v>
      </c>
      <c r="DG18" s="121">
        <f>SUM(BC18,+CE18)</f>
        <v>138125</v>
      </c>
      <c r="DH18" s="121">
        <f>SUM(BD18,+CF18)</f>
        <v>403</v>
      </c>
      <c r="DI18" s="121">
        <f>SUM(BE18,+CG18)</f>
        <v>18219</v>
      </c>
      <c r="DJ18" s="121">
        <f>SUM(BF18,+CH18)</f>
        <v>1705194</v>
      </c>
    </row>
    <row r="19" spans="1:114" s="136" customFormat="1" ht="13.5" customHeight="1" x14ac:dyDescent="0.15">
      <c r="A19" s="119" t="s">
        <v>11</v>
      </c>
      <c r="B19" s="120" t="s">
        <v>357</v>
      </c>
      <c r="C19" s="119" t="s">
        <v>358</v>
      </c>
      <c r="D19" s="121">
        <f>SUM(E19,+L19)</f>
        <v>2316832</v>
      </c>
      <c r="E19" s="121">
        <f>SUM(F19:I19,K19)</f>
        <v>82546</v>
      </c>
      <c r="F19" s="121">
        <v>0</v>
      </c>
      <c r="G19" s="121">
        <v>0</v>
      </c>
      <c r="H19" s="121">
        <v>0</v>
      </c>
      <c r="I19" s="121">
        <v>78792</v>
      </c>
      <c r="J19" s="122" t="s">
        <v>393</v>
      </c>
      <c r="K19" s="121">
        <v>3754</v>
      </c>
      <c r="L19" s="121">
        <v>2234286</v>
      </c>
      <c r="M19" s="121">
        <f>SUM(N19,+U19)</f>
        <v>248732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393</v>
      </c>
      <c r="T19" s="121">
        <v>0</v>
      </c>
      <c r="U19" s="121">
        <v>248732</v>
      </c>
      <c r="V19" s="121">
        <f>+SUM(D19,M19)</f>
        <v>2565564</v>
      </c>
      <c r="W19" s="121">
        <f>+SUM(E19,N19)</f>
        <v>82546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78792</v>
      </c>
      <c r="AB19" s="122" t="str">
        <f>IF(+SUM(J19,S19)=0,"-",+SUM(J19,S19))</f>
        <v>-</v>
      </c>
      <c r="AC19" s="121">
        <f>+SUM(K19,T19)</f>
        <v>3754</v>
      </c>
      <c r="AD19" s="121">
        <f>+SUM(L19,U19)</f>
        <v>2483018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1899238</v>
      </c>
      <c r="AM19" s="121">
        <f>SUM(AN19,AS19,AW19,AX19,BD19)</f>
        <v>158607</v>
      </c>
      <c r="AN19" s="121">
        <f>SUM(AO19:AR19)</f>
        <v>67115</v>
      </c>
      <c r="AO19" s="121">
        <v>59647</v>
      </c>
      <c r="AP19" s="121">
        <v>7468</v>
      </c>
      <c r="AQ19" s="121">
        <v>0</v>
      </c>
      <c r="AR19" s="121">
        <v>0</v>
      </c>
      <c r="AS19" s="121">
        <f>SUM(AT19:AV19)</f>
        <v>647</v>
      </c>
      <c r="AT19" s="121">
        <v>647</v>
      </c>
      <c r="AU19" s="121">
        <v>0</v>
      </c>
      <c r="AV19" s="121">
        <v>0</v>
      </c>
      <c r="AW19" s="121">
        <v>0</v>
      </c>
      <c r="AX19" s="121">
        <f>SUM(AY19:BB19)</f>
        <v>90845</v>
      </c>
      <c r="AY19" s="121">
        <v>84033</v>
      </c>
      <c r="AZ19" s="121">
        <v>0</v>
      </c>
      <c r="BA19" s="121">
        <v>0</v>
      </c>
      <c r="BB19" s="121">
        <v>6812</v>
      </c>
      <c r="BC19" s="121">
        <v>258987</v>
      </c>
      <c r="BD19" s="121">
        <v>0</v>
      </c>
      <c r="BE19" s="121">
        <v>0</v>
      </c>
      <c r="BF19" s="121">
        <f>SUM(AE19,+AM19,+BE19)</f>
        <v>158607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216397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32335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2115635</v>
      </c>
      <c r="CQ19" s="121">
        <f>SUM(AM19,+BO19)</f>
        <v>158607</v>
      </c>
      <c r="CR19" s="121">
        <f>SUM(AN19,+BP19)</f>
        <v>67115</v>
      </c>
      <c r="CS19" s="121">
        <f>SUM(AO19,+BQ19)</f>
        <v>59647</v>
      </c>
      <c r="CT19" s="121">
        <f>SUM(AP19,+BR19)</f>
        <v>7468</v>
      </c>
      <c r="CU19" s="121">
        <f>SUM(AQ19,+BS19)</f>
        <v>0</v>
      </c>
      <c r="CV19" s="121">
        <f>SUM(AR19,+BT19)</f>
        <v>0</v>
      </c>
      <c r="CW19" s="121">
        <f>SUM(AS19,+BU19)</f>
        <v>647</v>
      </c>
      <c r="CX19" s="121">
        <f>SUM(AT19,+BV19)</f>
        <v>647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90845</v>
      </c>
      <c r="DC19" s="121">
        <f>SUM(AY19,+CA19)</f>
        <v>84033</v>
      </c>
      <c r="DD19" s="121">
        <f>SUM(AZ19,+CB19)</f>
        <v>0</v>
      </c>
      <c r="DE19" s="121">
        <f>SUM(BA19,+CC19)</f>
        <v>0</v>
      </c>
      <c r="DF19" s="121">
        <f>SUM(BB19,+CD19)</f>
        <v>6812</v>
      </c>
      <c r="DG19" s="121">
        <f>SUM(BC19,+CE19)</f>
        <v>291322</v>
      </c>
      <c r="DH19" s="121">
        <f>SUM(BD19,+CF19)</f>
        <v>0</v>
      </c>
      <c r="DI19" s="121">
        <f>SUM(BE19,+CG19)</f>
        <v>0</v>
      </c>
      <c r="DJ19" s="121">
        <f>SUM(BF19,+CH19)</f>
        <v>158607</v>
      </c>
    </row>
    <row r="20" spans="1:114" s="136" customFormat="1" ht="13.5" customHeight="1" x14ac:dyDescent="0.15">
      <c r="A20" s="119" t="s">
        <v>11</v>
      </c>
      <c r="B20" s="120" t="s">
        <v>359</v>
      </c>
      <c r="C20" s="119" t="s">
        <v>360</v>
      </c>
      <c r="D20" s="121">
        <f>SUM(E20,+L20)</f>
        <v>265075</v>
      </c>
      <c r="E20" s="121">
        <f>SUM(F20:I20,K20)</f>
        <v>17505</v>
      </c>
      <c r="F20" s="121">
        <v>0</v>
      </c>
      <c r="G20" s="121">
        <v>0</v>
      </c>
      <c r="H20" s="121">
        <v>0</v>
      </c>
      <c r="I20" s="121">
        <v>116</v>
      </c>
      <c r="J20" s="122" t="s">
        <v>393</v>
      </c>
      <c r="K20" s="121">
        <v>17389</v>
      </c>
      <c r="L20" s="121">
        <v>247570</v>
      </c>
      <c r="M20" s="121">
        <f>SUM(N20,+U20)</f>
        <v>87722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393</v>
      </c>
      <c r="T20" s="121">
        <v>0</v>
      </c>
      <c r="U20" s="121">
        <v>87722</v>
      </c>
      <c r="V20" s="121">
        <f>+SUM(D20,M20)</f>
        <v>352797</v>
      </c>
      <c r="W20" s="121">
        <f>+SUM(E20,N20)</f>
        <v>17505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116</v>
      </c>
      <c r="AB20" s="122" t="str">
        <f>IF(+SUM(J20,S20)=0,"-",+SUM(J20,S20))</f>
        <v>-</v>
      </c>
      <c r="AC20" s="121">
        <f>+SUM(K20,T20)</f>
        <v>17389</v>
      </c>
      <c r="AD20" s="121">
        <f>+SUM(L20,U20)</f>
        <v>335292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71414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71414</v>
      </c>
      <c r="AT20" s="121">
        <v>71414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193661</v>
      </c>
      <c r="BD20" s="121">
        <v>0</v>
      </c>
      <c r="BE20" s="121">
        <v>0</v>
      </c>
      <c r="BF20" s="121">
        <f>SUM(AE20,+AM20,+BE20)</f>
        <v>71414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87722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71414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71414</v>
      </c>
      <c r="CX20" s="121">
        <f>SUM(AT20,+BV20)</f>
        <v>71414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281383</v>
      </c>
      <c r="DH20" s="121">
        <f>SUM(BD20,+CF20)</f>
        <v>0</v>
      </c>
      <c r="DI20" s="121">
        <f>SUM(BE20,+CG20)</f>
        <v>0</v>
      </c>
      <c r="DJ20" s="121">
        <f>SUM(BF20,+CH20)</f>
        <v>71414</v>
      </c>
    </row>
    <row r="21" spans="1:114" s="136" customFormat="1" ht="13.5" customHeight="1" x14ac:dyDescent="0.15">
      <c r="A21" s="119" t="s">
        <v>11</v>
      </c>
      <c r="B21" s="120" t="s">
        <v>363</v>
      </c>
      <c r="C21" s="119" t="s">
        <v>364</v>
      </c>
      <c r="D21" s="121">
        <f>SUM(E21,+L21)</f>
        <v>527537</v>
      </c>
      <c r="E21" s="121">
        <f>SUM(F21:I21,K21)</f>
        <v>222</v>
      </c>
      <c r="F21" s="121">
        <v>0</v>
      </c>
      <c r="G21" s="121">
        <v>0</v>
      </c>
      <c r="H21" s="121">
        <v>0</v>
      </c>
      <c r="I21" s="121">
        <v>0</v>
      </c>
      <c r="J21" s="122" t="s">
        <v>393</v>
      </c>
      <c r="K21" s="121">
        <v>222</v>
      </c>
      <c r="L21" s="121">
        <v>527315</v>
      </c>
      <c r="M21" s="121">
        <f>SUM(N21,+U21)</f>
        <v>73558</v>
      </c>
      <c r="N21" s="121">
        <f>SUM(O21:R21,T21)</f>
        <v>24</v>
      </c>
      <c r="O21" s="121">
        <v>0</v>
      </c>
      <c r="P21" s="121">
        <v>0</v>
      </c>
      <c r="Q21" s="121">
        <v>0</v>
      </c>
      <c r="R21" s="121">
        <v>0</v>
      </c>
      <c r="S21" s="122" t="s">
        <v>393</v>
      </c>
      <c r="T21" s="121">
        <v>24</v>
      </c>
      <c r="U21" s="121">
        <v>73534</v>
      </c>
      <c r="V21" s="121">
        <f>+SUM(D21,M21)</f>
        <v>601095</v>
      </c>
      <c r="W21" s="121">
        <f>+SUM(E21,N21)</f>
        <v>246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246</v>
      </c>
      <c r="AD21" s="121">
        <f>+SUM(L21,U21)</f>
        <v>600849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3279</v>
      </c>
      <c r="AM21" s="121">
        <f>SUM(AN21,AS21,AW21,AX21,BD21)</f>
        <v>282064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282064</v>
      </c>
      <c r="AY21" s="121">
        <v>258260</v>
      </c>
      <c r="AZ21" s="121">
        <v>0</v>
      </c>
      <c r="BA21" s="121">
        <v>0</v>
      </c>
      <c r="BB21" s="121">
        <v>23804</v>
      </c>
      <c r="BC21" s="121">
        <v>242194</v>
      </c>
      <c r="BD21" s="121">
        <v>0</v>
      </c>
      <c r="BE21" s="121">
        <v>0</v>
      </c>
      <c r="BF21" s="121">
        <f>SUM(AE21,+AM21,+BE21)</f>
        <v>282064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73558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3279</v>
      </c>
      <c r="CQ21" s="121">
        <f>SUM(AM21,+BO21)</f>
        <v>282064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282064</v>
      </c>
      <c r="DC21" s="121">
        <f>SUM(AY21,+CA21)</f>
        <v>258260</v>
      </c>
      <c r="DD21" s="121">
        <f>SUM(AZ21,+CB21)</f>
        <v>0</v>
      </c>
      <c r="DE21" s="121">
        <f>SUM(BA21,+CC21)</f>
        <v>0</v>
      </c>
      <c r="DF21" s="121">
        <f>SUM(BB21,+CD21)</f>
        <v>23804</v>
      </c>
      <c r="DG21" s="121">
        <f>SUM(BC21,+CE21)</f>
        <v>315752</v>
      </c>
      <c r="DH21" s="121">
        <f>SUM(BD21,+CF21)</f>
        <v>0</v>
      </c>
      <c r="DI21" s="121">
        <f>SUM(BE21,+CG21)</f>
        <v>0</v>
      </c>
      <c r="DJ21" s="121">
        <f>SUM(BF21,+CH21)</f>
        <v>282064</v>
      </c>
    </row>
    <row r="22" spans="1:114" s="136" customFormat="1" ht="13.5" customHeight="1" x14ac:dyDescent="0.15">
      <c r="A22" s="119" t="s">
        <v>11</v>
      </c>
      <c r="B22" s="120" t="s">
        <v>365</v>
      </c>
      <c r="C22" s="119" t="s">
        <v>366</v>
      </c>
      <c r="D22" s="121">
        <f>SUM(E22,+L22)</f>
        <v>235340</v>
      </c>
      <c r="E22" s="121">
        <f>SUM(F22:I22,K22)</f>
        <v>994</v>
      </c>
      <c r="F22" s="121">
        <v>0</v>
      </c>
      <c r="G22" s="121">
        <v>450</v>
      </c>
      <c r="H22" s="121">
        <v>0</v>
      </c>
      <c r="I22" s="121">
        <v>232</v>
      </c>
      <c r="J22" s="122" t="s">
        <v>393</v>
      </c>
      <c r="K22" s="121">
        <v>312</v>
      </c>
      <c r="L22" s="121">
        <v>234346</v>
      </c>
      <c r="M22" s="121">
        <f>SUM(N22,+U22)</f>
        <v>47651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393</v>
      </c>
      <c r="T22" s="121">
        <v>0</v>
      </c>
      <c r="U22" s="121">
        <v>47651</v>
      </c>
      <c r="V22" s="121">
        <f>+SUM(D22,M22)</f>
        <v>282991</v>
      </c>
      <c r="W22" s="121">
        <f>+SUM(E22,N22)</f>
        <v>994</v>
      </c>
      <c r="X22" s="121">
        <f>+SUM(F22,O22)</f>
        <v>0</v>
      </c>
      <c r="Y22" s="121">
        <f>+SUM(G22,P22)</f>
        <v>450</v>
      </c>
      <c r="Z22" s="121">
        <f>+SUM(H22,Q22)</f>
        <v>0</v>
      </c>
      <c r="AA22" s="121">
        <f>+SUM(I22,R22)</f>
        <v>232</v>
      </c>
      <c r="AB22" s="122" t="str">
        <f>IF(+SUM(J22,S22)=0,"-",+SUM(J22,S22))</f>
        <v>-</v>
      </c>
      <c r="AC22" s="121">
        <f>+SUM(K22,T22)</f>
        <v>312</v>
      </c>
      <c r="AD22" s="121">
        <f>+SUM(L22,U22)</f>
        <v>281997</v>
      </c>
      <c r="AE22" s="121">
        <f>SUM(AF22,+AK22)</f>
        <v>95827</v>
      </c>
      <c r="AF22" s="121">
        <f>SUM(AG22:AJ22)</f>
        <v>95827</v>
      </c>
      <c r="AG22" s="121">
        <v>0</v>
      </c>
      <c r="AH22" s="121">
        <v>25128</v>
      </c>
      <c r="AI22" s="121">
        <v>70699</v>
      </c>
      <c r="AJ22" s="121">
        <v>0</v>
      </c>
      <c r="AK22" s="121">
        <v>0</v>
      </c>
      <c r="AL22" s="121">
        <v>0</v>
      </c>
      <c r="AM22" s="121">
        <f>SUM(AN22,AS22,AW22,AX22,BD22)</f>
        <v>139513</v>
      </c>
      <c r="AN22" s="121">
        <f>SUM(AO22:AR22)</f>
        <v>12868</v>
      </c>
      <c r="AO22" s="121">
        <v>870</v>
      </c>
      <c r="AP22" s="121">
        <v>11998</v>
      </c>
      <c r="AQ22" s="121">
        <v>0</v>
      </c>
      <c r="AR22" s="121">
        <v>0</v>
      </c>
      <c r="AS22" s="121">
        <f>SUM(AT22:AV22)</f>
        <v>3017</v>
      </c>
      <c r="AT22" s="121">
        <v>3017</v>
      </c>
      <c r="AU22" s="121">
        <v>0</v>
      </c>
      <c r="AV22" s="121">
        <v>0</v>
      </c>
      <c r="AW22" s="121">
        <v>0</v>
      </c>
      <c r="AX22" s="121">
        <f>SUM(AY22:BB22)</f>
        <v>123628</v>
      </c>
      <c r="AY22" s="121">
        <v>60416</v>
      </c>
      <c r="AZ22" s="121">
        <v>48925</v>
      </c>
      <c r="BA22" s="121">
        <v>1576</v>
      </c>
      <c r="BB22" s="121">
        <v>12711</v>
      </c>
      <c r="BC22" s="121">
        <v>0</v>
      </c>
      <c r="BD22" s="121">
        <v>0</v>
      </c>
      <c r="BE22" s="121">
        <v>0</v>
      </c>
      <c r="BF22" s="121">
        <f>SUM(AE22,+AM22,+BE22)</f>
        <v>235340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2000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2000</v>
      </c>
      <c r="BV22" s="121">
        <v>2000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45651</v>
      </c>
      <c r="CF22" s="121">
        <v>0</v>
      </c>
      <c r="CG22" s="121">
        <v>0</v>
      </c>
      <c r="CH22" s="121">
        <f>SUM(BG22,+BO22,+CG22)</f>
        <v>2000</v>
      </c>
      <c r="CI22" s="121">
        <f>SUM(AE22,+BG22)</f>
        <v>95827</v>
      </c>
      <c r="CJ22" s="121">
        <f>SUM(AF22,+BH22)</f>
        <v>95827</v>
      </c>
      <c r="CK22" s="121">
        <f>SUM(AG22,+BI22)</f>
        <v>0</v>
      </c>
      <c r="CL22" s="121">
        <f>SUM(AH22,+BJ22)</f>
        <v>25128</v>
      </c>
      <c r="CM22" s="121">
        <f>SUM(AI22,+BK22)</f>
        <v>70699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141513</v>
      </c>
      <c r="CR22" s="121">
        <f>SUM(AN22,+BP22)</f>
        <v>12868</v>
      </c>
      <c r="CS22" s="121">
        <f>SUM(AO22,+BQ22)</f>
        <v>870</v>
      </c>
      <c r="CT22" s="121">
        <f>SUM(AP22,+BR22)</f>
        <v>11998</v>
      </c>
      <c r="CU22" s="121">
        <f>SUM(AQ22,+BS22)</f>
        <v>0</v>
      </c>
      <c r="CV22" s="121">
        <f>SUM(AR22,+BT22)</f>
        <v>0</v>
      </c>
      <c r="CW22" s="121">
        <f>SUM(AS22,+BU22)</f>
        <v>5017</v>
      </c>
      <c r="CX22" s="121">
        <f>SUM(AT22,+BV22)</f>
        <v>5017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123628</v>
      </c>
      <c r="DC22" s="121">
        <f>SUM(AY22,+CA22)</f>
        <v>60416</v>
      </c>
      <c r="DD22" s="121">
        <f>SUM(AZ22,+CB22)</f>
        <v>48925</v>
      </c>
      <c r="DE22" s="121">
        <f>SUM(BA22,+CC22)</f>
        <v>1576</v>
      </c>
      <c r="DF22" s="121">
        <f>SUM(BB22,+CD22)</f>
        <v>12711</v>
      </c>
      <c r="DG22" s="121">
        <f>SUM(BC22,+CE22)</f>
        <v>45651</v>
      </c>
      <c r="DH22" s="121">
        <f>SUM(BD22,+CF22)</f>
        <v>0</v>
      </c>
      <c r="DI22" s="121">
        <f>SUM(BE22,+CG22)</f>
        <v>0</v>
      </c>
      <c r="DJ22" s="121">
        <f>SUM(BF22,+CH22)</f>
        <v>237340</v>
      </c>
    </row>
    <row r="23" spans="1:114" s="136" customFormat="1" ht="13.5" customHeight="1" x14ac:dyDescent="0.15">
      <c r="A23" s="119" t="s">
        <v>11</v>
      </c>
      <c r="B23" s="120" t="s">
        <v>368</v>
      </c>
      <c r="C23" s="119" t="s">
        <v>369</v>
      </c>
      <c r="D23" s="121">
        <f>SUM(E23,+L23)</f>
        <v>135104</v>
      </c>
      <c r="E23" s="121">
        <f>SUM(F23:I23,K23)</f>
        <v>3818</v>
      </c>
      <c r="F23" s="121">
        <v>0</v>
      </c>
      <c r="G23" s="121">
        <v>0</v>
      </c>
      <c r="H23" s="121">
        <v>0</v>
      </c>
      <c r="I23" s="121">
        <v>3818</v>
      </c>
      <c r="J23" s="122" t="s">
        <v>393</v>
      </c>
      <c r="K23" s="121">
        <v>0</v>
      </c>
      <c r="L23" s="121">
        <v>131286</v>
      </c>
      <c r="M23" s="121">
        <f>SUM(N23,+U23)</f>
        <v>52912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393</v>
      </c>
      <c r="T23" s="121">
        <v>0</v>
      </c>
      <c r="U23" s="121">
        <v>52912</v>
      </c>
      <c r="V23" s="121">
        <f>+SUM(D23,M23)</f>
        <v>188016</v>
      </c>
      <c r="W23" s="121">
        <f>+SUM(E23,N23)</f>
        <v>3818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3818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184198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19067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18997</v>
      </c>
      <c r="AT23" s="121">
        <v>7895</v>
      </c>
      <c r="AU23" s="121">
        <v>11102</v>
      </c>
      <c r="AV23" s="121">
        <v>0</v>
      </c>
      <c r="AW23" s="121">
        <v>0</v>
      </c>
      <c r="AX23" s="121">
        <f>SUM(AY23:BB23)</f>
        <v>70</v>
      </c>
      <c r="AY23" s="121">
        <v>0</v>
      </c>
      <c r="AZ23" s="121">
        <v>0</v>
      </c>
      <c r="BA23" s="121">
        <v>0</v>
      </c>
      <c r="BB23" s="121">
        <v>70</v>
      </c>
      <c r="BC23" s="121">
        <v>116037</v>
      </c>
      <c r="BD23" s="121">
        <v>0</v>
      </c>
      <c r="BE23" s="121">
        <v>0</v>
      </c>
      <c r="BF23" s="121">
        <f>SUM(AE23,+AM23,+BE23)</f>
        <v>19067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52912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19067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18997</v>
      </c>
      <c r="CX23" s="121">
        <f>SUM(AT23,+BV23)</f>
        <v>7895</v>
      </c>
      <c r="CY23" s="121">
        <f>SUM(AU23,+BW23)</f>
        <v>11102</v>
      </c>
      <c r="CZ23" s="121">
        <f>SUM(AV23,+BX23)</f>
        <v>0</v>
      </c>
      <c r="DA23" s="121">
        <f>SUM(AW23,+BY23)</f>
        <v>0</v>
      </c>
      <c r="DB23" s="121">
        <f>SUM(AX23,+BZ23)</f>
        <v>70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70</v>
      </c>
      <c r="DG23" s="121">
        <f>SUM(BC23,+CE23)</f>
        <v>168949</v>
      </c>
      <c r="DH23" s="121">
        <f>SUM(BD23,+CF23)</f>
        <v>0</v>
      </c>
      <c r="DI23" s="121">
        <f>SUM(BE23,+CG23)</f>
        <v>0</v>
      </c>
      <c r="DJ23" s="121">
        <f>SUM(BF23,+CH23)</f>
        <v>19067</v>
      </c>
    </row>
    <row r="24" spans="1:114" s="136" customFormat="1" ht="13.5" customHeight="1" x14ac:dyDescent="0.15">
      <c r="A24" s="119" t="s">
        <v>11</v>
      </c>
      <c r="B24" s="120" t="s">
        <v>372</v>
      </c>
      <c r="C24" s="119" t="s">
        <v>373</v>
      </c>
      <c r="D24" s="121">
        <f>SUM(E24,+L24)</f>
        <v>70476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393</v>
      </c>
      <c r="K24" s="121">
        <v>0</v>
      </c>
      <c r="L24" s="121">
        <v>70476</v>
      </c>
      <c r="M24" s="121">
        <f>SUM(N24,+U24)</f>
        <v>27238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393</v>
      </c>
      <c r="T24" s="121">
        <v>0</v>
      </c>
      <c r="U24" s="121">
        <v>27238</v>
      </c>
      <c r="V24" s="121">
        <f>+SUM(D24,M24)</f>
        <v>97714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97714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70476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27238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97714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11</v>
      </c>
      <c r="B25" s="120" t="s">
        <v>375</v>
      </c>
      <c r="C25" s="119" t="s">
        <v>376</v>
      </c>
      <c r="D25" s="121">
        <f>SUM(E25,+L25)</f>
        <v>65971</v>
      </c>
      <c r="E25" s="121">
        <f>SUM(F25:I25,K25)</f>
        <v>82</v>
      </c>
      <c r="F25" s="121">
        <v>0</v>
      </c>
      <c r="G25" s="121">
        <v>0</v>
      </c>
      <c r="H25" s="121">
        <v>0</v>
      </c>
      <c r="I25" s="121">
        <v>0</v>
      </c>
      <c r="J25" s="122" t="s">
        <v>393</v>
      </c>
      <c r="K25" s="121">
        <v>82</v>
      </c>
      <c r="L25" s="121">
        <v>65889</v>
      </c>
      <c r="M25" s="121">
        <f>SUM(N25,+U25)</f>
        <v>30525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393</v>
      </c>
      <c r="T25" s="121">
        <v>0</v>
      </c>
      <c r="U25" s="121">
        <v>30525</v>
      </c>
      <c r="V25" s="121">
        <f>+SUM(D25,M25)</f>
        <v>96496</v>
      </c>
      <c r="W25" s="121">
        <f>+SUM(E25,N25)</f>
        <v>82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82</v>
      </c>
      <c r="AD25" s="121">
        <f>+SUM(L25,U25)</f>
        <v>96414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2414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2414</v>
      </c>
      <c r="AY25" s="121">
        <v>0</v>
      </c>
      <c r="AZ25" s="121">
        <v>0</v>
      </c>
      <c r="BA25" s="121">
        <v>0</v>
      </c>
      <c r="BB25" s="121">
        <v>2414</v>
      </c>
      <c r="BC25" s="121">
        <v>63035</v>
      </c>
      <c r="BD25" s="121">
        <v>0</v>
      </c>
      <c r="BE25" s="121">
        <v>522</v>
      </c>
      <c r="BF25" s="121">
        <f>SUM(AE25,+AM25,+BE25)</f>
        <v>2936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30525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2414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2414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2414</v>
      </c>
      <c r="DG25" s="121">
        <f>SUM(BC25,+CE25)</f>
        <v>93560</v>
      </c>
      <c r="DH25" s="121">
        <f>SUM(BD25,+CF25)</f>
        <v>0</v>
      </c>
      <c r="DI25" s="121">
        <f>SUM(BE25,+CG25)</f>
        <v>522</v>
      </c>
      <c r="DJ25" s="121">
        <f>SUM(BF25,+CH25)</f>
        <v>2936</v>
      </c>
    </row>
    <row r="26" spans="1:114" s="136" customFormat="1" ht="13.5" customHeight="1" x14ac:dyDescent="0.15">
      <c r="A26" s="119" t="s">
        <v>11</v>
      </c>
      <c r="B26" s="120" t="s">
        <v>378</v>
      </c>
      <c r="C26" s="119" t="s">
        <v>379</v>
      </c>
      <c r="D26" s="121">
        <f>SUM(E26,+L26)</f>
        <v>79494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393</v>
      </c>
      <c r="K26" s="121">
        <v>0</v>
      </c>
      <c r="L26" s="121">
        <v>79494</v>
      </c>
      <c r="M26" s="121">
        <f>SUM(N26,+U26)</f>
        <v>38689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393</v>
      </c>
      <c r="T26" s="121">
        <v>0</v>
      </c>
      <c r="U26" s="121">
        <v>38689</v>
      </c>
      <c r="V26" s="121">
        <f>+SUM(D26,M26)</f>
        <v>118183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118183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79494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38689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0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0</v>
      </c>
      <c r="DC26" s="121">
        <f>SUM(AY26,+CA26)</f>
        <v>0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118183</v>
      </c>
      <c r="DH26" s="121">
        <f>SUM(BD26,+CF26)</f>
        <v>0</v>
      </c>
      <c r="DI26" s="121">
        <f>SUM(BE26,+CG26)</f>
        <v>0</v>
      </c>
      <c r="DJ26" s="121">
        <f>SUM(BF26,+CH26)</f>
        <v>0</v>
      </c>
    </row>
    <row r="27" spans="1:114" s="136" customFormat="1" ht="13.5" customHeight="1" x14ac:dyDescent="0.15">
      <c r="A27" s="119" t="s">
        <v>11</v>
      </c>
      <c r="B27" s="120" t="s">
        <v>381</v>
      </c>
      <c r="C27" s="119" t="s">
        <v>382</v>
      </c>
      <c r="D27" s="121">
        <f>SUM(E27,+L27)</f>
        <v>491521</v>
      </c>
      <c r="E27" s="121">
        <f>SUM(F27:I27,K27)</f>
        <v>95647</v>
      </c>
      <c r="F27" s="121">
        <v>651</v>
      </c>
      <c r="G27" s="121">
        <v>0</v>
      </c>
      <c r="H27" s="121">
        <v>12300</v>
      </c>
      <c r="I27" s="121">
        <v>60802</v>
      </c>
      <c r="J27" s="122" t="s">
        <v>393</v>
      </c>
      <c r="K27" s="121">
        <v>21894</v>
      </c>
      <c r="L27" s="121">
        <v>395874</v>
      </c>
      <c r="M27" s="121">
        <f>SUM(N27,+U27)</f>
        <v>78252</v>
      </c>
      <c r="N27" s="121">
        <f>SUM(O27:R27,T27)</f>
        <v>1019</v>
      </c>
      <c r="O27" s="121">
        <v>0</v>
      </c>
      <c r="P27" s="121">
        <v>0</v>
      </c>
      <c r="Q27" s="121">
        <v>0</v>
      </c>
      <c r="R27" s="121">
        <v>997</v>
      </c>
      <c r="S27" s="122" t="s">
        <v>393</v>
      </c>
      <c r="T27" s="121">
        <v>22</v>
      </c>
      <c r="U27" s="121">
        <v>77233</v>
      </c>
      <c r="V27" s="121">
        <f>+SUM(D27,M27)</f>
        <v>569773</v>
      </c>
      <c r="W27" s="121">
        <f>+SUM(E27,N27)</f>
        <v>96666</v>
      </c>
      <c r="X27" s="121">
        <f>+SUM(F27,O27)</f>
        <v>651</v>
      </c>
      <c r="Y27" s="121">
        <f>+SUM(G27,P27)</f>
        <v>0</v>
      </c>
      <c r="Z27" s="121">
        <f>+SUM(H27,Q27)</f>
        <v>12300</v>
      </c>
      <c r="AA27" s="121">
        <f>+SUM(I27,R27)</f>
        <v>61799</v>
      </c>
      <c r="AB27" s="122" t="str">
        <f>IF(+SUM(J27,S27)=0,"-",+SUM(J27,S27))</f>
        <v>-</v>
      </c>
      <c r="AC27" s="121">
        <f>+SUM(K27,T27)</f>
        <v>21916</v>
      </c>
      <c r="AD27" s="121">
        <f>+SUM(L27,U27)</f>
        <v>473107</v>
      </c>
      <c r="AE27" s="121">
        <f>SUM(AF27,+AK27)</f>
        <v>71969</v>
      </c>
      <c r="AF27" s="121">
        <f>SUM(AG27:AJ27)</f>
        <v>71969</v>
      </c>
      <c r="AG27" s="121">
        <v>0</v>
      </c>
      <c r="AH27" s="121">
        <v>69659</v>
      </c>
      <c r="AI27" s="121">
        <v>2310</v>
      </c>
      <c r="AJ27" s="121">
        <v>0</v>
      </c>
      <c r="AK27" s="121">
        <v>0</v>
      </c>
      <c r="AL27" s="121">
        <v>0</v>
      </c>
      <c r="AM27" s="121">
        <f>SUM(AN27,AS27,AW27,AX27,BD27)</f>
        <v>419552</v>
      </c>
      <c r="AN27" s="121">
        <f>SUM(AO27:AR27)</f>
        <v>31224</v>
      </c>
      <c r="AO27" s="121">
        <v>20753</v>
      </c>
      <c r="AP27" s="121">
        <v>3586</v>
      </c>
      <c r="AQ27" s="121">
        <v>6885</v>
      </c>
      <c r="AR27" s="121">
        <v>0</v>
      </c>
      <c r="AS27" s="121">
        <f>SUM(AT27:AV27)</f>
        <v>133066</v>
      </c>
      <c r="AT27" s="121">
        <v>7753</v>
      </c>
      <c r="AU27" s="121">
        <v>115581</v>
      </c>
      <c r="AV27" s="121">
        <v>9732</v>
      </c>
      <c r="AW27" s="121">
        <v>0</v>
      </c>
      <c r="AX27" s="121">
        <f>SUM(AY27:BB27)</f>
        <v>255262</v>
      </c>
      <c r="AY27" s="121">
        <v>92370</v>
      </c>
      <c r="AZ27" s="121">
        <v>153249</v>
      </c>
      <c r="BA27" s="121">
        <v>5398</v>
      </c>
      <c r="BB27" s="121">
        <v>4245</v>
      </c>
      <c r="BC27" s="121">
        <v>0</v>
      </c>
      <c r="BD27" s="121">
        <v>0</v>
      </c>
      <c r="BE27" s="121">
        <v>0</v>
      </c>
      <c r="BF27" s="121">
        <f>SUM(AE27,+AM27,+BE27)</f>
        <v>491521</v>
      </c>
      <c r="BG27" s="121">
        <f>SUM(BH27,+BM27)</f>
        <v>1550</v>
      </c>
      <c r="BH27" s="121">
        <f>SUM(BI27:BL27)</f>
        <v>1550</v>
      </c>
      <c r="BI27" s="121">
        <v>0</v>
      </c>
      <c r="BJ27" s="121">
        <v>1550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76702</v>
      </c>
      <c r="BP27" s="121">
        <f>SUM(BQ27:BT27)</f>
        <v>10614</v>
      </c>
      <c r="BQ27" s="121">
        <v>10614</v>
      </c>
      <c r="BR27" s="121">
        <v>0</v>
      </c>
      <c r="BS27" s="121">
        <v>0</v>
      </c>
      <c r="BT27" s="121">
        <v>0</v>
      </c>
      <c r="BU27" s="121">
        <f>SUM(BV27:BX27)</f>
        <v>30448</v>
      </c>
      <c r="BV27" s="121">
        <v>0</v>
      </c>
      <c r="BW27" s="121">
        <v>30448</v>
      </c>
      <c r="BX27" s="121">
        <v>0</v>
      </c>
      <c r="BY27" s="121">
        <v>0</v>
      </c>
      <c r="BZ27" s="121">
        <f>SUM(CA27:CD27)</f>
        <v>35640</v>
      </c>
      <c r="CA27" s="121">
        <v>0</v>
      </c>
      <c r="CB27" s="121">
        <v>24884</v>
      </c>
      <c r="CC27" s="121">
        <v>7869</v>
      </c>
      <c r="CD27" s="121">
        <v>2887</v>
      </c>
      <c r="CE27" s="121">
        <v>0</v>
      </c>
      <c r="CF27" s="121">
        <v>0</v>
      </c>
      <c r="CG27" s="121">
        <v>0</v>
      </c>
      <c r="CH27" s="121">
        <f>SUM(BG27,+BO27,+CG27)</f>
        <v>78252</v>
      </c>
      <c r="CI27" s="121">
        <f>SUM(AE27,+BG27)</f>
        <v>73519</v>
      </c>
      <c r="CJ27" s="121">
        <f>SUM(AF27,+BH27)</f>
        <v>73519</v>
      </c>
      <c r="CK27" s="121">
        <f>SUM(AG27,+BI27)</f>
        <v>0</v>
      </c>
      <c r="CL27" s="121">
        <f>SUM(AH27,+BJ27)</f>
        <v>71209</v>
      </c>
      <c r="CM27" s="121">
        <f>SUM(AI27,+BK27)</f>
        <v>2310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496254</v>
      </c>
      <c r="CR27" s="121">
        <f>SUM(AN27,+BP27)</f>
        <v>41838</v>
      </c>
      <c r="CS27" s="121">
        <f>SUM(AO27,+BQ27)</f>
        <v>31367</v>
      </c>
      <c r="CT27" s="121">
        <f>SUM(AP27,+BR27)</f>
        <v>3586</v>
      </c>
      <c r="CU27" s="121">
        <f>SUM(AQ27,+BS27)</f>
        <v>6885</v>
      </c>
      <c r="CV27" s="121">
        <f>SUM(AR27,+BT27)</f>
        <v>0</v>
      </c>
      <c r="CW27" s="121">
        <f>SUM(AS27,+BU27)</f>
        <v>163514</v>
      </c>
      <c r="CX27" s="121">
        <f>SUM(AT27,+BV27)</f>
        <v>7753</v>
      </c>
      <c r="CY27" s="121">
        <f>SUM(AU27,+BW27)</f>
        <v>146029</v>
      </c>
      <c r="CZ27" s="121">
        <f>SUM(AV27,+BX27)</f>
        <v>9732</v>
      </c>
      <c r="DA27" s="121">
        <f>SUM(AW27,+BY27)</f>
        <v>0</v>
      </c>
      <c r="DB27" s="121">
        <f>SUM(AX27,+BZ27)</f>
        <v>290902</v>
      </c>
      <c r="DC27" s="121">
        <f>SUM(AY27,+CA27)</f>
        <v>92370</v>
      </c>
      <c r="DD27" s="121">
        <f>SUM(AZ27,+CB27)</f>
        <v>178133</v>
      </c>
      <c r="DE27" s="121">
        <f>SUM(BA27,+CC27)</f>
        <v>13267</v>
      </c>
      <c r="DF27" s="121">
        <f>SUM(BB27,+CD27)</f>
        <v>7132</v>
      </c>
      <c r="DG27" s="121">
        <f>SUM(BC27,+CE27)</f>
        <v>0</v>
      </c>
      <c r="DH27" s="121">
        <f>SUM(BD27,+CF27)</f>
        <v>0</v>
      </c>
      <c r="DI27" s="121">
        <f>SUM(BE27,+CG27)</f>
        <v>0</v>
      </c>
      <c r="DJ27" s="121">
        <f>SUM(BF27,+CH27)</f>
        <v>569773</v>
      </c>
    </row>
    <row r="28" spans="1:114" s="136" customFormat="1" ht="13.5" customHeight="1" x14ac:dyDescent="0.15">
      <c r="A28" s="119" t="s">
        <v>11</v>
      </c>
      <c r="B28" s="120" t="s">
        <v>383</v>
      </c>
      <c r="C28" s="119" t="s">
        <v>384</v>
      </c>
      <c r="D28" s="121">
        <f>SUM(E28,+L28)</f>
        <v>203988</v>
      </c>
      <c r="E28" s="121">
        <f>SUM(F28:I28,K28)</f>
        <v>126</v>
      </c>
      <c r="F28" s="121">
        <v>0</v>
      </c>
      <c r="G28" s="121">
        <v>0</v>
      </c>
      <c r="H28" s="121">
        <v>0</v>
      </c>
      <c r="I28" s="121">
        <v>126</v>
      </c>
      <c r="J28" s="122" t="s">
        <v>393</v>
      </c>
      <c r="K28" s="121">
        <v>0</v>
      </c>
      <c r="L28" s="121">
        <v>203862</v>
      </c>
      <c r="M28" s="121">
        <f>SUM(N28,+U28)</f>
        <v>34031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393</v>
      </c>
      <c r="T28" s="121">
        <v>0</v>
      </c>
      <c r="U28" s="121">
        <v>34031</v>
      </c>
      <c r="V28" s="121">
        <f>+SUM(D28,M28)</f>
        <v>238019</v>
      </c>
      <c r="W28" s="121">
        <f>+SUM(E28,N28)</f>
        <v>126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126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237893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2213</v>
      </c>
      <c r="AM28" s="121">
        <f>SUM(AN28,AS28,AW28,AX28,BD28)</f>
        <v>0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0</v>
      </c>
      <c r="AY28" s="121">
        <v>0</v>
      </c>
      <c r="AZ28" s="121">
        <v>0</v>
      </c>
      <c r="BA28" s="121">
        <v>0</v>
      </c>
      <c r="BB28" s="121">
        <v>0</v>
      </c>
      <c r="BC28" s="121">
        <v>201649</v>
      </c>
      <c r="BD28" s="121">
        <v>0</v>
      </c>
      <c r="BE28" s="121">
        <v>126</v>
      </c>
      <c r="BF28" s="121">
        <f>SUM(AE28,+AM28,+BE28)</f>
        <v>126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34031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2213</v>
      </c>
      <c r="CQ28" s="121">
        <f>SUM(AM28,+BO28)</f>
        <v>0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0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235680</v>
      </c>
      <c r="DH28" s="121">
        <f>SUM(BD28,+CF28)</f>
        <v>0</v>
      </c>
      <c r="DI28" s="121">
        <f>SUM(BE28,+CG28)</f>
        <v>126</v>
      </c>
      <c r="DJ28" s="121">
        <f>SUM(BF28,+CH28)</f>
        <v>126</v>
      </c>
    </row>
    <row r="29" spans="1:114" s="136" customFormat="1" ht="13.5" customHeight="1" x14ac:dyDescent="0.15">
      <c r="A29" s="119" t="s">
        <v>11</v>
      </c>
      <c r="B29" s="120" t="s">
        <v>385</v>
      </c>
      <c r="C29" s="119" t="s">
        <v>386</v>
      </c>
      <c r="D29" s="121">
        <f>SUM(E29,+L29)</f>
        <v>571179</v>
      </c>
      <c r="E29" s="121">
        <f>SUM(F29:I29,K29)</f>
        <v>11163</v>
      </c>
      <c r="F29" s="121">
        <v>0</v>
      </c>
      <c r="G29" s="121">
        <v>1800</v>
      </c>
      <c r="H29" s="121">
        <v>0</v>
      </c>
      <c r="I29" s="121">
        <v>9313</v>
      </c>
      <c r="J29" s="122" t="s">
        <v>393</v>
      </c>
      <c r="K29" s="121">
        <v>50</v>
      </c>
      <c r="L29" s="121">
        <v>560016</v>
      </c>
      <c r="M29" s="121">
        <f>SUM(N29,+U29)</f>
        <v>144425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393</v>
      </c>
      <c r="T29" s="121">
        <v>0</v>
      </c>
      <c r="U29" s="121">
        <v>144425</v>
      </c>
      <c r="V29" s="121">
        <f>+SUM(D29,M29)</f>
        <v>715604</v>
      </c>
      <c r="W29" s="121">
        <f>+SUM(E29,N29)</f>
        <v>11163</v>
      </c>
      <c r="X29" s="121">
        <f>+SUM(F29,O29)</f>
        <v>0</v>
      </c>
      <c r="Y29" s="121">
        <f>+SUM(G29,P29)</f>
        <v>1800</v>
      </c>
      <c r="Z29" s="121">
        <f>+SUM(H29,Q29)</f>
        <v>0</v>
      </c>
      <c r="AA29" s="121">
        <f>+SUM(I29,R29)</f>
        <v>9313</v>
      </c>
      <c r="AB29" s="122" t="str">
        <f>IF(+SUM(J29,S29)=0,"-",+SUM(J29,S29))</f>
        <v>-</v>
      </c>
      <c r="AC29" s="121">
        <f>+SUM(K29,T29)</f>
        <v>50</v>
      </c>
      <c r="AD29" s="121">
        <f>+SUM(L29,U29)</f>
        <v>704441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474809</v>
      </c>
      <c r="AM29" s="121">
        <f>SUM(AN29,AS29,AW29,AX29,BD29)</f>
        <v>31623</v>
      </c>
      <c r="AN29" s="121">
        <f>SUM(AO29:AR29)</f>
        <v>5328</v>
      </c>
      <c r="AO29" s="121">
        <v>5328</v>
      </c>
      <c r="AP29" s="121">
        <v>0</v>
      </c>
      <c r="AQ29" s="121">
        <v>0</v>
      </c>
      <c r="AR29" s="121">
        <v>0</v>
      </c>
      <c r="AS29" s="121">
        <f>SUM(AT29:AV29)</f>
        <v>6605</v>
      </c>
      <c r="AT29" s="121">
        <v>6537</v>
      </c>
      <c r="AU29" s="121">
        <v>68</v>
      </c>
      <c r="AV29" s="121">
        <v>0</v>
      </c>
      <c r="AW29" s="121">
        <v>0</v>
      </c>
      <c r="AX29" s="121">
        <f>SUM(AY29:BB29)</f>
        <v>19690</v>
      </c>
      <c r="AY29" s="121">
        <v>18890</v>
      </c>
      <c r="AZ29" s="121">
        <v>0</v>
      </c>
      <c r="BA29" s="121">
        <v>0</v>
      </c>
      <c r="BB29" s="121">
        <v>800</v>
      </c>
      <c r="BC29" s="121">
        <v>64747</v>
      </c>
      <c r="BD29" s="121">
        <v>0</v>
      </c>
      <c r="BE29" s="121">
        <v>0</v>
      </c>
      <c r="BF29" s="121">
        <f>SUM(AE29,+AM29,+BE29)</f>
        <v>31623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125650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18775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600459</v>
      </c>
      <c r="CQ29" s="121">
        <f>SUM(AM29,+BO29)</f>
        <v>31623</v>
      </c>
      <c r="CR29" s="121">
        <f>SUM(AN29,+BP29)</f>
        <v>5328</v>
      </c>
      <c r="CS29" s="121">
        <f>SUM(AO29,+BQ29)</f>
        <v>5328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6605</v>
      </c>
      <c r="CX29" s="121">
        <f>SUM(AT29,+BV29)</f>
        <v>6537</v>
      </c>
      <c r="CY29" s="121">
        <f>SUM(AU29,+BW29)</f>
        <v>68</v>
      </c>
      <c r="CZ29" s="121">
        <f>SUM(AV29,+BX29)</f>
        <v>0</v>
      </c>
      <c r="DA29" s="121">
        <f>SUM(AW29,+BY29)</f>
        <v>0</v>
      </c>
      <c r="DB29" s="121">
        <f>SUM(AX29,+BZ29)</f>
        <v>19690</v>
      </c>
      <c r="DC29" s="121">
        <f>SUM(AY29,+CA29)</f>
        <v>18890</v>
      </c>
      <c r="DD29" s="121">
        <f>SUM(AZ29,+CB29)</f>
        <v>0</v>
      </c>
      <c r="DE29" s="121">
        <f>SUM(BA29,+CC29)</f>
        <v>0</v>
      </c>
      <c r="DF29" s="121">
        <f>SUM(BB29,+CD29)</f>
        <v>800</v>
      </c>
      <c r="DG29" s="121">
        <f>SUM(BC29,+CE29)</f>
        <v>83522</v>
      </c>
      <c r="DH29" s="121">
        <f>SUM(BD29,+CF29)</f>
        <v>0</v>
      </c>
      <c r="DI29" s="121">
        <f>SUM(BE29,+CG29)</f>
        <v>0</v>
      </c>
      <c r="DJ29" s="121">
        <f>SUM(BF29,+CH29)</f>
        <v>31623</v>
      </c>
    </row>
    <row r="30" spans="1:114" s="136" customFormat="1" ht="13.5" customHeight="1" x14ac:dyDescent="0.15">
      <c r="A30" s="119" t="s">
        <v>11</v>
      </c>
      <c r="B30" s="120" t="s">
        <v>387</v>
      </c>
      <c r="C30" s="119" t="s">
        <v>388</v>
      </c>
      <c r="D30" s="121">
        <f>SUM(E30,+L30)</f>
        <v>1349412</v>
      </c>
      <c r="E30" s="121">
        <f>SUM(F30:I30,K30)</f>
        <v>42098</v>
      </c>
      <c r="F30" s="121">
        <v>0</v>
      </c>
      <c r="G30" s="121">
        <v>0</v>
      </c>
      <c r="H30" s="121">
        <v>0</v>
      </c>
      <c r="I30" s="121">
        <v>39769</v>
      </c>
      <c r="J30" s="122" t="s">
        <v>393</v>
      </c>
      <c r="K30" s="121">
        <v>2329</v>
      </c>
      <c r="L30" s="121">
        <v>1307314</v>
      </c>
      <c r="M30" s="121">
        <f>SUM(N30,+U30)</f>
        <v>200591</v>
      </c>
      <c r="N30" s="121">
        <f>SUM(O30:R30,T30)</f>
        <v>5</v>
      </c>
      <c r="O30" s="121">
        <v>0</v>
      </c>
      <c r="P30" s="121">
        <v>0</v>
      </c>
      <c r="Q30" s="121">
        <v>0</v>
      </c>
      <c r="R30" s="121">
        <v>5</v>
      </c>
      <c r="S30" s="122" t="s">
        <v>393</v>
      </c>
      <c r="T30" s="121">
        <v>0</v>
      </c>
      <c r="U30" s="121">
        <v>200586</v>
      </c>
      <c r="V30" s="121">
        <f>+SUM(D30,M30)</f>
        <v>1550003</v>
      </c>
      <c r="W30" s="121">
        <f>+SUM(E30,N30)</f>
        <v>42103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39774</v>
      </c>
      <c r="AB30" s="122" t="str">
        <f>IF(+SUM(J30,S30)=0,"-",+SUM(J30,S30))</f>
        <v>-</v>
      </c>
      <c r="AC30" s="121">
        <f>+SUM(K30,T30)</f>
        <v>2329</v>
      </c>
      <c r="AD30" s="121">
        <f>+SUM(L30,U30)</f>
        <v>1507900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1099559</v>
      </c>
      <c r="AM30" s="121">
        <f>SUM(AN30,AS30,AW30,AX30,BD30)</f>
        <v>99913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99913</v>
      </c>
      <c r="AY30" s="121">
        <v>95919</v>
      </c>
      <c r="AZ30" s="121">
        <v>574</v>
      </c>
      <c r="BA30" s="121">
        <v>0</v>
      </c>
      <c r="BB30" s="121">
        <v>3420</v>
      </c>
      <c r="BC30" s="121">
        <v>149940</v>
      </c>
      <c r="BD30" s="121">
        <v>0</v>
      </c>
      <c r="BE30" s="121">
        <v>0</v>
      </c>
      <c r="BF30" s="121">
        <f>SUM(AE30,+AM30,+BE30)</f>
        <v>99913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174514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26077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1274073</v>
      </c>
      <c r="CQ30" s="121">
        <f>SUM(AM30,+BO30)</f>
        <v>99913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99913</v>
      </c>
      <c r="DC30" s="121">
        <f>SUM(AY30,+CA30)</f>
        <v>95919</v>
      </c>
      <c r="DD30" s="121">
        <f>SUM(AZ30,+CB30)</f>
        <v>574</v>
      </c>
      <c r="DE30" s="121">
        <f>SUM(BA30,+CC30)</f>
        <v>0</v>
      </c>
      <c r="DF30" s="121">
        <f>SUM(BB30,+CD30)</f>
        <v>3420</v>
      </c>
      <c r="DG30" s="121">
        <f>SUM(BC30,+CE30)</f>
        <v>176017</v>
      </c>
      <c r="DH30" s="121">
        <f>SUM(BD30,+CF30)</f>
        <v>0</v>
      </c>
      <c r="DI30" s="121">
        <f>SUM(BE30,+CG30)</f>
        <v>0</v>
      </c>
      <c r="DJ30" s="121">
        <f>SUM(BF30,+CH30)</f>
        <v>99913</v>
      </c>
    </row>
    <row r="31" spans="1:114" s="136" customFormat="1" ht="13.5" customHeight="1" x14ac:dyDescent="0.15">
      <c r="A31" s="119" t="s">
        <v>11</v>
      </c>
      <c r="B31" s="120" t="s">
        <v>389</v>
      </c>
      <c r="C31" s="119" t="s">
        <v>390</v>
      </c>
      <c r="D31" s="121">
        <f>SUM(E31,+L31)</f>
        <v>551906</v>
      </c>
      <c r="E31" s="121">
        <f>SUM(F31:I31,K31)</f>
        <v>118361</v>
      </c>
      <c r="F31" s="121">
        <v>0</v>
      </c>
      <c r="G31" s="121">
        <v>0</v>
      </c>
      <c r="H31" s="121">
        <v>0</v>
      </c>
      <c r="I31" s="121">
        <v>113361</v>
      </c>
      <c r="J31" s="122" t="s">
        <v>393</v>
      </c>
      <c r="K31" s="121">
        <v>5000</v>
      </c>
      <c r="L31" s="121">
        <v>433545</v>
      </c>
      <c r="M31" s="121">
        <f>SUM(N31,+U31)</f>
        <v>73714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393</v>
      </c>
      <c r="T31" s="121">
        <v>0</v>
      </c>
      <c r="U31" s="121">
        <v>73714</v>
      </c>
      <c r="V31" s="121">
        <f>+SUM(D31,M31)</f>
        <v>625620</v>
      </c>
      <c r="W31" s="121">
        <f>+SUM(E31,N31)</f>
        <v>118361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113361</v>
      </c>
      <c r="AB31" s="122" t="str">
        <f>IF(+SUM(J31,S31)=0,"-",+SUM(J31,S31))</f>
        <v>-</v>
      </c>
      <c r="AC31" s="121">
        <f>+SUM(K31,T31)</f>
        <v>5000</v>
      </c>
      <c r="AD31" s="121">
        <f>+SUM(L31,U31)</f>
        <v>507259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96986</v>
      </c>
      <c r="AM31" s="121">
        <f>SUM(AN31,AS31,AW31,AX31,BD31)</f>
        <v>205033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21265</v>
      </c>
      <c r="AT31" s="121">
        <v>19496</v>
      </c>
      <c r="AU31" s="121">
        <v>1769</v>
      </c>
      <c r="AV31" s="121">
        <v>0</v>
      </c>
      <c r="AW31" s="121">
        <v>0</v>
      </c>
      <c r="AX31" s="121">
        <f>SUM(AY31:BB31)</f>
        <v>183553</v>
      </c>
      <c r="AY31" s="121">
        <v>125059</v>
      </c>
      <c r="AZ31" s="121">
        <v>20684</v>
      </c>
      <c r="BA31" s="121">
        <v>0</v>
      </c>
      <c r="BB31" s="121">
        <v>37810</v>
      </c>
      <c r="BC31" s="121">
        <v>245440</v>
      </c>
      <c r="BD31" s="121">
        <v>215</v>
      </c>
      <c r="BE31" s="121">
        <v>4447</v>
      </c>
      <c r="BF31" s="121">
        <f>SUM(AE31,+AM31,+BE31)</f>
        <v>209480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73714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96986</v>
      </c>
      <c r="CQ31" s="121">
        <f>SUM(AM31,+BO31)</f>
        <v>205033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21265</v>
      </c>
      <c r="CX31" s="121">
        <f>SUM(AT31,+BV31)</f>
        <v>19496</v>
      </c>
      <c r="CY31" s="121">
        <f>SUM(AU31,+BW31)</f>
        <v>1769</v>
      </c>
      <c r="CZ31" s="121">
        <f>SUM(AV31,+BX31)</f>
        <v>0</v>
      </c>
      <c r="DA31" s="121">
        <f>SUM(AW31,+BY31)</f>
        <v>0</v>
      </c>
      <c r="DB31" s="121">
        <f>SUM(AX31,+BZ31)</f>
        <v>183553</v>
      </c>
      <c r="DC31" s="121">
        <f>SUM(AY31,+CA31)</f>
        <v>125059</v>
      </c>
      <c r="DD31" s="121">
        <f>SUM(AZ31,+CB31)</f>
        <v>20684</v>
      </c>
      <c r="DE31" s="121">
        <f>SUM(BA31,+CC31)</f>
        <v>0</v>
      </c>
      <c r="DF31" s="121">
        <f>SUM(BB31,+CD31)</f>
        <v>37810</v>
      </c>
      <c r="DG31" s="121">
        <f>SUM(BC31,+CE31)</f>
        <v>319154</v>
      </c>
      <c r="DH31" s="121">
        <f>SUM(BD31,+CF31)</f>
        <v>215</v>
      </c>
      <c r="DI31" s="121">
        <f>SUM(BE31,+CG31)</f>
        <v>4447</v>
      </c>
      <c r="DJ31" s="121">
        <f>SUM(BF31,+CH31)</f>
        <v>209480</v>
      </c>
    </row>
    <row r="32" spans="1:114" s="136" customFormat="1" ht="13.5" customHeight="1" x14ac:dyDescent="0.15">
      <c r="A32" s="119" t="s">
        <v>11</v>
      </c>
      <c r="B32" s="120" t="s">
        <v>391</v>
      </c>
      <c r="C32" s="119" t="s">
        <v>392</v>
      </c>
      <c r="D32" s="121">
        <f>SUM(E32,+L32)</f>
        <v>174833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393</v>
      </c>
      <c r="K32" s="121">
        <v>0</v>
      </c>
      <c r="L32" s="121">
        <v>174833</v>
      </c>
      <c r="M32" s="121">
        <f>SUM(N32,+U32)</f>
        <v>55990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393</v>
      </c>
      <c r="T32" s="121">
        <v>0</v>
      </c>
      <c r="U32" s="121">
        <v>55990</v>
      </c>
      <c r="V32" s="121">
        <f>+SUM(D32,M32)</f>
        <v>230823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230823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47969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47969</v>
      </c>
      <c r="AY32" s="121">
        <v>47969</v>
      </c>
      <c r="AZ32" s="121">
        <v>0</v>
      </c>
      <c r="BA32" s="121">
        <v>0</v>
      </c>
      <c r="BB32" s="121">
        <v>0</v>
      </c>
      <c r="BC32" s="121">
        <v>126864</v>
      </c>
      <c r="BD32" s="121">
        <v>0</v>
      </c>
      <c r="BE32" s="121">
        <v>0</v>
      </c>
      <c r="BF32" s="121">
        <f>SUM(AE32,+AM32,+BE32)</f>
        <v>47969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55990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47969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47969</v>
      </c>
      <c r="DC32" s="121">
        <f>SUM(AY32,+CA32)</f>
        <v>47969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182854</v>
      </c>
      <c r="DH32" s="121">
        <f>SUM(BD32,+CF32)</f>
        <v>0</v>
      </c>
      <c r="DI32" s="121">
        <f>SUM(BE32,+CG32)</f>
        <v>0</v>
      </c>
      <c r="DJ32" s="121">
        <f>SUM(BF32,+CH32)</f>
        <v>47969</v>
      </c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2">
    <sortCondition ref="A8:A32"/>
    <sortCondition ref="B8:B32"/>
    <sortCondition ref="C8:C3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31" man="1"/>
    <brk id="30" min="1" max="31" man="1"/>
    <brk id="38" min="1" max="31" man="1"/>
    <brk id="66" min="1" max="31" man="1"/>
    <brk id="94" min="1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33</v>
      </c>
      <c r="D7" s="140">
        <f>SUM(E7,+L7)</f>
        <v>2495319</v>
      </c>
      <c r="E7" s="140">
        <f>SUM(F7:I7)+K7</f>
        <v>2159475</v>
      </c>
      <c r="F7" s="140">
        <f t="shared" ref="F7:L7" si="0">SUM(F$8:F$57)</f>
        <v>1012279</v>
      </c>
      <c r="G7" s="140">
        <f t="shared" si="0"/>
        <v>0</v>
      </c>
      <c r="H7" s="140">
        <f t="shared" si="0"/>
        <v>45100</v>
      </c>
      <c r="I7" s="140">
        <f t="shared" si="0"/>
        <v>893298</v>
      </c>
      <c r="J7" s="140">
        <f t="shared" si="0"/>
        <v>9280421</v>
      </c>
      <c r="K7" s="140">
        <f t="shared" si="0"/>
        <v>208798</v>
      </c>
      <c r="L7" s="140">
        <f t="shared" si="0"/>
        <v>335844</v>
      </c>
      <c r="M7" s="140">
        <f>SUM(N7,+U7)</f>
        <v>601054</v>
      </c>
      <c r="N7" s="140">
        <f>SUM(O7:R7,T7)</f>
        <v>601028</v>
      </c>
      <c r="O7" s="140">
        <f t="shared" ref="O7:U7" si="1">SUM(O$8:O$57)</f>
        <v>288117</v>
      </c>
      <c r="P7" s="140">
        <f t="shared" si="1"/>
        <v>0</v>
      </c>
      <c r="Q7" s="140">
        <f t="shared" si="1"/>
        <v>0</v>
      </c>
      <c r="R7" s="140">
        <f t="shared" si="1"/>
        <v>311083</v>
      </c>
      <c r="S7" s="140">
        <f t="shared" si="1"/>
        <v>2069204</v>
      </c>
      <c r="T7" s="140">
        <f t="shared" si="1"/>
        <v>1828</v>
      </c>
      <c r="U7" s="140">
        <f t="shared" si="1"/>
        <v>26</v>
      </c>
      <c r="V7" s="140">
        <f t="shared" ref="V7:AD7" si="2">+SUM(D7,M7)</f>
        <v>3096373</v>
      </c>
      <c r="W7" s="140">
        <f t="shared" si="2"/>
        <v>2760503</v>
      </c>
      <c r="X7" s="140">
        <f t="shared" si="2"/>
        <v>1300396</v>
      </c>
      <c r="Y7" s="140">
        <f t="shared" si="2"/>
        <v>0</v>
      </c>
      <c r="Z7" s="140">
        <f t="shared" si="2"/>
        <v>45100</v>
      </c>
      <c r="AA7" s="140">
        <f t="shared" si="2"/>
        <v>1204381</v>
      </c>
      <c r="AB7" s="140">
        <f t="shared" si="2"/>
        <v>11349625</v>
      </c>
      <c r="AC7" s="140">
        <f t="shared" si="2"/>
        <v>210626</v>
      </c>
      <c r="AD7" s="140">
        <f t="shared" si="2"/>
        <v>335870</v>
      </c>
      <c r="AE7" s="140">
        <f>SUM(AF7,+AK7)</f>
        <v>6332623</v>
      </c>
      <c r="AF7" s="140">
        <f>SUM(AG7:AJ7)</f>
        <v>6291767</v>
      </c>
      <c r="AG7" s="140">
        <f>SUM(AG$8:AG$57)</f>
        <v>0</v>
      </c>
      <c r="AH7" s="140">
        <f>SUM(AH$8:AH$57)</f>
        <v>6108388</v>
      </c>
      <c r="AI7" s="140">
        <f>SUM(AI$8:AI$57)</f>
        <v>183379</v>
      </c>
      <c r="AJ7" s="140">
        <f>SUM(AJ$8:AJ$57)</f>
        <v>0</v>
      </c>
      <c r="AK7" s="140">
        <f>SUM(AK$8:AK$57)</f>
        <v>40856</v>
      </c>
      <c r="AL7" s="143" t="s">
        <v>314</v>
      </c>
      <c r="AM7" s="140">
        <f>SUM(AN7,AS7,AW7,AX7,BD7)</f>
        <v>4999178</v>
      </c>
      <c r="AN7" s="140">
        <f>SUM(AO7:AR7)</f>
        <v>337151</v>
      </c>
      <c r="AO7" s="140">
        <f>SUM(AO$8:AO$57)</f>
        <v>255806</v>
      </c>
      <c r="AP7" s="140">
        <f>SUM(AP$8:AP$57)</f>
        <v>29644</v>
      </c>
      <c r="AQ7" s="140">
        <f>SUM(AQ$8:AQ$57)</f>
        <v>51701</v>
      </c>
      <c r="AR7" s="140">
        <f>SUM(AR$8:AR$57)</f>
        <v>0</v>
      </c>
      <c r="AS7" s="140">
        <f>SUM(AT7:AV7)</f>
        <v>1254013</v>
      </c>
      <c r="AT7" s="140">
        <f>SUM(AT$8:AT$57)</f>
        <v>127872</v>
      </c>
      <c r="AU7" s="140">
        <f>SUM(AU$8:AU$57)</f>
        <v>1091196</v>
      </c>
      <c r="AV7" s="140">
        <f>SUM(AV$8:AV$57)</f>
        <v>34945</v>
      </c>
      <c r="AW7" s="140">
        <f>SUM(AW$8:AW$57)</f>
        <v>299097</v>
      </c>
      <c r="AX7" s="140">
        <f>SUM(AY7:BB7)</f>
        <v>3106387</v>
      </c>
      <c r="AY7" s="140">
        <f>SUM(AY$8:AY$57)</f>
        <v>22961</v>
      </c>
      <c r="AZ7" s="140">
        <f>SUM(AZ$8:AZ$57)</f>
        <v>2863743</v>
      </c>
      <c r="BA7" s="140">
        <f>SUM(BA$8:BA$57)</f>
        <v>208340</v>
      </c>
      <c r="BB7" s="140">
        <f>SUM(BB$8:BB$57)</f>
        <v>11343</v>
      </c>
      <c r="BC7" s="143" t="s">
        <v>315</v>
      </c>
      <c r="BD7" s="140">
        <f>SUM(BD$8:BD$57)</f>
        <v>2530</v>
      </c>
      <c r="BE7" s="140">
        <f>SUM(BE$8:BE$57)</f>
        <v>443939</v>
      </c>
      <c r="BF7" s="140">
        <f>SUM(AE7,+AM7,+BE7)</f>
        <v>11775740</v>
      </c>
      <c r="BG7" s="140">
        <f>SUM(BH7,+BM7)</f>
        <v>958158</v>
      </c>
      <c r="BH7" s="140">
        <f>SUM(BI7:BL7)</f>
        <v>952641</v>
      </c>
      <c r="BI7" s="140">
        <f>SUM(BI$8:BI$57)</f>
        <v>0</v>
      </c>
      <c r="BJ7" s="140">
        <f>SUM(BJ$8:BJ$57)</f>
        <v>952641</v>
      </c>
      <c r="BK7" s="140">
        <f>SUM(BK$8:BK$57)</f>
        <v>0</v>
      </c>
      <c r="BL7" s="140">
        <f>SUM(BL$8:BL$57)</f>
        <v>0</v>
      </c>
      <c r="BM7" s="140">
        <f>SUM(BM$8:BM$57)</f>
        <v>5517</v>
      </c>
      <c r="BN7" s="143" t="s">
        <v>314</v>
      </c>
      <c r="BO7" s="140">
        <f>SUM(BP7,BU7,BY7,BZ7,CF7)</f>
        <v>1688989</v>
      </c>
      <c r="BP7" s="140">
        <f>SUM(BQ7:BT7)</f>
        <v>234236</v>
      </c>
      <c r="BQ7" s="140">
        <f>SUM(BQ$8:BQ$57)</f>
        <v>134882</v>
      </c>
      <c r="BR7" s="140">
        <f>SUM(BR$8:BR$57)</f>
        <v>99354</v>
      </c>
      <c r="BS7" s="140">
        <f>SUM(BS$8:BS$57)</f>
        <v>0</v>
      </c>
      <c r="BT7" s="140">
        <f>SUM(BT$8:BT$57)</f>
        <v>0</v>
      </c>
      <c r="BU7" s="140">
        <f>SUM(BV7:BX7)</f>
        <v>542657</v>
      </c>
      <c r="BV7" s="140">
        <f>SUM(BV$8:BV$57)</f>
        <v>8921</v>
      </c>
      <c r="BW7" s="140">
        <f>SUM(BW$8:BW$57)</f>
        <v>533736</v>
      </c>
      <c r="BX7" s="140">
        <f>SUM(BX$8:BX$57)</f>
        <v>0</v>
      </c>
      <c r="BY7" s="140">
        <f>SUM(BY$8:BY$57)</f>
        <v>7316</v>
      </c>
      <c r="BZ7" s="140">
        <f>SUM(CA7:CD7)</f>
        <v>904780</v>
      </c>
      <c r="CA7" s="140">
        <f>SUM(CA$8:CA$57)</f>
        <v>136429</v>
      </c>
      <c r="CB7" s="140">
        <f>SUM(CB$8:CB$57)</f>
        <v>721636</v>
      </c>
      <c r="CC7" s="140">
        <f>SUM(CC$8:CC$57)</f>
        <v>19294</v>
      </c>
      <c r="CD7" s="140">
        <f>SUM(CD$8:CD$57)</f>
        <v>27421</v>
      </c>
      <c r="CE7" s="143" t="s">
        <v>314</v>
      </c>
      <c r="CF7" s="140">
        <f>SUM(CF$8:CF$57)</f>
        <v>0</v>
      </c>
      <c r="CG7" s="140">
        <f>SUM(CG$8:CG$57)</f>
        <v>23111</v>
      </c>
      <c r="CH7" s="140">
        <f>SUM(BG7,+BO7,+CG7)</f>
        <v>2670258</v>
      </c>
      <c r="CI7" s="140">
        <f t="shared" ref="CI7:CO7" si="3">SUM(AE7,+BG7)</f>
        <v>7290781</v>
      </c>
      <c r="CJ7" s="140">
        <f t="shared" si="3"/>
        <v>7244408</v>
      </c>
      <c r="CK7" s="140">
        <f t="shared" si="3"/>
        <v>0</v>
      </c>
      <c r="CL7" s="140">
        <f t="shared" si="3"/>
        <v>7061029</v>
      </c>
      <c r="CM7" s="140">
        <f t="shared" si="3"/>
        <v>183379</v>
      </c>
      <c r="CN7" s="140">
        <f t="shared" si="3"/>
        <v>0</v>
      </c>
      <c r="CO7" s="140">
        <f t="shared" si="3"/>
        <v>46373</v>
      </c>
      <c r="CP7" s="143" t="s">
        <v>314</v>
      </c>
      <c r="CQ7" s="140">
        <f t="shared" ref="CQ7:DF7" si="4">SUM(AM7,+BO7)</f>
        <v>6688167</v>
      </c>
      <c r="CR7" s="140">
        <f t="shared" si="4"/>
        <v>571387</v>
      </c>
      <c r="CS7" s="140">
        <f t="shared" si="4"/>
        <v>390688</v>
      </c>
      <c r="CT7" s="140">
        <f t="shared" si="4"/>
        <v>128998</v>
      </c>
      <c r="CU7" s="140">
        <f t="shared" si="4"/>
        <v>51701</v>
      </c>
      <c r="CV7" s="140">
        <f t="shared" si="4"/>
        <v>0</v>
      </c>
      <c r="CW7" s="140">
        <f t="shared" si="4"/>
        <v>1796670</v>
      </c>
      <c r="CX7" s="140">
        <f t="shared" si="4"/>
        <v>136793</v>
      </c>
      <c r="CY7" s="140">
        <f t="shared" si="4"/>
        <v>1624932</v>
      </c>
      <c r="CZ7" s="140">
        <f t="shared" si="4"/>
        <v>34945</v>
      </c>
      <c r="DA7" s="140">
        <f t="shared" si="4"/>
        <v>306413</v>
      </c>
      <c r="DB7" s="140">
        <f t="shared" si="4"/>
        <v>4011167</v>
      </c>
      <c r="DC7" s="140">
        <f t="shared" si="4"/>
        <v>159390</v>
      </c>
      <c r="DD7" s="140">
        <f t="shared" si="4"/>
        <v>3585379</v>
      </c>
      <c r="DE7" s="140">
        <f t="shared" si="4"/>
        <v>227634</v>
      </c>
      <c r="DF7" s="140">
        <f t="shared" si="4"/>
        <v>38764</v>
      </c>
      <c r="DG7" s="143" t="s">
        <v>314</v>
      </c>
      <c r="DH7" s="140">
        <f>SUM(BD7,+CF7)</f>
        <v>2530</v>
      </c>
      <c r="DI7" s="140">
        <f>SUM(BE7,+CG7)</f>
        <v>467050</v>
      </c>
      <c r="DJ7" s="140">
        <f>SUM(BF7,+CH7)</f>
        <v>14445998</v>
      </c>
    </row>
    <row r="8" spans="1:114" s="136" customFormat="1" ht="13.5" customHeight="1" x14ac:dyDescent="0.15">
      <c r="A8" s="119" t="s">
        <v>11</v>
      </c>
      <c r="B8" s="120" t="s">
        <v>349</v>
      </c>
      <c r="C8" s="119" t="s">
        <v>350</v>
      </c>
      <c r="D8" s="121">
        <f>SUM(E8,+L8)</f>
        <v>298395</v>
      </c>
      <c r="E8" s="121">
        <f>SUM(F8:I8)+K8</f>
        <v>298395</v>
      </c>
      <c r="F8" s="121">
        <v>139195</v>
      </c>
      <c r="G8" s="121">
        <v>0</v>
      </c>
      <c r="H8" s="121">
        <v>45100</v>
      </c>
      <c r="I8" s="121">
        <v>112826</v>
      </c>
      <c r="J8" s="121">
        <v>977082</v>
      </c>
      <c r="K8" s="121">
        <v>1274</v>
      </c>
      <c r="L8" s="121">
        <v>0</v>
      </c>
      <c r="M8" s="121">
        <f>SUM(N8,+U8)</f>
        <v>12350</v>
      </c>
      <c r="N8" s="121">
        <f>SUM(O8:R8,T8)</f>
        <v>12350</v>
      </c>
      <c r="O8" s="121">
        <v>0</v>
      </c>
      <c r="P8" s="121">
        <v>0</v>
      </c>
      <c r="Q8" s="121">
        <v>0</v>
      </c>
      <c r="R8" s="121">
        <v>12350</v>
      </c>
      <c r="S8" s="121">
        <v>286869</v>
      </c>
      <c r="T8" s="121">
        <v>0</v>
      </c>
      <c r="U8" s="121">
        <v>0</v>
      </c>
      <c r="V8" s="121">
        <f>+SUM(D8,M8)</f>
        <v>310745</v>
      </c>
      <c r="W8" s="121">
        <f>+SUM(E8,N8)</f>
        <v>310745</v>
      </c>
      <c r="X8" s="121">
        <f>+SUM(F8,O8)</f>
        <v>139195</v>
      </c>
      <c r="Y8" s="121">
        <f>+SUM(G8,P8)</f>
        <v>0</v>
      </c>
      <c r="Z8" s="121">
        <f>+SUM(H8,Q8)</f>
        <v>45100</v>
      </c>
      <c r="AA8" s="121">
        <f>+SUM(I8,R8)</f>
        <v>125176</v>
      </c>
      <c r="AB8" s="121">
        <f>+SUM(J8,S8)</f>
        <v>1263951</v>
      </c>
      <c r="AC8" s="121">
        <f>+SUM(K8,T8)</f>
        <v>1274</v>
      </c>
      <c r="AD8" s="121">
        <f>+SUM(L8,U8)</f>
        <v>0</v>
      </c>
      <c r="AE8" s="121">
        <f>SUM(AF8,+AK8)</f>
        <v>414447</v>
      </c>
      <c r="AF8" s="121">
        <f>SUM(AG8:AJ8)</f>
        <v>381379</v>
      </c>
      <c r="AG8" s="121">
        <v>0</v>
      </c>
      <c r="AH8" s="121">
        <v>198000</v>
      </c>
      <c r="AI8" s="121">
        <v>183379</v>
      </c>
      <c r="AJ8" s="121">
        <v>0</v>
      </c>
      <c r="AK8" s="121">
        <v>33068</v>
      </c>
      <c r="AL8" s="122" t="s">
        <v>393</v>
      </c>
      <c r="AM8" s="121">
        <f>SUM(AN8,AS8,AW8,AX8,BD8)</f>
        <v>833014</v>
      </c>
      <c r="AN8" s="121">
        <f>SUM(AO8:AR8)</f>
        <v>60552</v>
      </c>
      <c r="AO8" s="121">
        <v>60552</v>
      </c>
      <c r="AP8" s="121">
        <v>0</v>
      </c>
      <c r="AQ8" s="121">
        <v>0</v>
      </c>
      <c r="AR8" s="121">
        <v>0</v>
      </c>
      <c r="AS8" s="121">
        <f>SUM(AT8:AV8)</f>
        <v>451922</v>
      </c>
      <c r="AT8" s="121">
        <v>0</v>
      </c>
      <c r="AU8" s="121">
        <v>426291</v>
      </c>
      <c r="AV8" s="121">
        <v>25631</v>
      </c>
      <c r="AW8" s="121">
        <v>299097</v>
      </c>
      <c r="AX8" s="121">
        <f>SUM(AY8:BB8)</f>
        <v>21443</v>
      </c>
      <c r="AY8" s="121">
        <v>21443</v>
      </c>
      <c r="AZ8" s="121">
        <v>0</v>
      </c>
      <c r="BA8" s="121">
        <v>0</v>
      </c>
      <c r="BB8" s="121">
        <v>0</v>
      </c>
      <c r="BC8" s="122" t="s">
        <v>393</v>
      </c>
      <c r="BD8" s="121">
        <v>0</v>
      </c>
      <c r="BE8" s="121">
        <v>28016</v>
      </c>
      <c r="BF8" s="121">
        <f>SUM(AE8,+AM8,+BE8)</f>
        <v>1275477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393</v>
      </c>
      <c r="BO8" s="121">
        <f>SUM(BP8,BU8,BY8,BZ8,CF8)</f>
        <v>299219</v>
      </c>
      <c r="BP8" s="121">
        <f>SUM(BQ8:BT8)</f>
        <v>16099</v>
      </c>
      <c r="BQ8" s="121">
        <v>16099</v>
      </c>
      <c r="BR8" s="121">
        <v>0</v>
      </c>
      <c r="BS8" s="121">
        <v>0</v>
      </c>
      <c r="BT8" s="121">
        <v>0</v>
      </c>
      <c r="BU8" s="121">
        <f>SUM(BV8:BX8)</f>
        <v>175676</v>
      </c>
      <c r="BV8" s="121">
        <v>0</v>
      </c>
      <c r="BW8" s="121">
        <v>175676</v>
      </c>
      <c r="BX8" s="121">
        <v>0</v>
      </c>
      <c r="BY8" s="121">
        <v>0</v>
      </c>
      <c r="BZ8" s="121">
        <f>SUM(CA8:CD8)</f>
        <v>107444</v>
      </c>
      <c r="CA8" s="121">
        <v>0</v>
      </c>
      <c r="CB8" s="121">
        <v>94459</v>
      </c>
      <c r="CC8" s="121">
        <v>12985</v>
      </c>
      <c r="CD8" s="121">
        <v>0</v>
      </c>
      <c r="CE8" s="122" t="s">
        <v>393</v>
      </c>
      <c r="CF8" s="121">
        <v>0</v>
      </c>
      <c r="CG8" s="121">
        <v>0</v>
      </c>
      <c r="CH8" s="121">
        <f>SUM(BG8,+BO8,+CG8)</f>
        <v>299219</v>
      </c>
      <c r="CI8" s="121">
        <f>SUM(AE8,+BG8)</f>
        <v>414447</v>
      </c>
      <c r="CJ8" s="121">
        <f>SUM(AF8,+BH8)</f>
        <v>381379</v>
      </c>
      <c r="CK8" s="121">
        <f>SUM(AG8,+BI8)</f>
        <v>0</v>
      </c>
      <c r="CL8" s="121">
        <f>SUM(AH8,+BJ8)</f>
        <v>198000</v>
      </c>
      <c r="CM8" s="121">
        <f>SUM(AI8,+BK8)</f>
        <v>183379</v>
      </c>
      <c r="CN8" s="121">
        <f>SUM(AJ8,+BL8)</f>
        <v>0</v>
      </c>
      <c r="CO8" s="121">
        <f>SUM(AK8,+BM8)</f>
        <v>33068</v>
      </c>
      <c r="CP8" s="122" t="s">
        <v>393</v>
      </c>
      <c r="CQ8" s="121">
        <f>SUM(AM8,+BO8)</f>
        <v>1132233</v>
      </c>
      <c r="CR8" s="121">
        <f>SUM(AN8,+BP8)</f>
        <v>76651</v>
      </c>
      <c r="CS8" s="121">
        <f>SUM(AO8,+BQ8)</f>
        <v>76651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627598</v>
      </c>
      <c r="CX8" s="121">
        <f>SUM(AT8,+BV8)</f>
        <v>0</v>
      </c>
      <c r="CY8" s="121">
        <f>SUM(AU8,+BW8)</f>
        <v>601967</v>
      </c>
      <c r="CZ8" s="121">
        <f>SUM(AV8,+BX8)</f>
        <v>25631</v>
      </c>
      <c r="DA8" s="121">
        <f>SUM(AW8,+BY8)</f>
        <v>299097</v>
      </c>
      <c r="DB8" s="121">
        <f>SUM(AX8,+BZ8)</f>
        <v>128887</v>
      </c>
      <c r="DC8" s="121">
        <f>SUM(AY8,+CA8)</f>
        <v>21443</v>
      </c>
      <c r="DD8" s="121">
        <f>SUM(AZ8,+CB8)</f>
        <v>94459</v>
      </c>
      <c r="DE8" s="121">
        <f>SUM(BA8,+CC8)</f>
        <v>12985</v>
      </c>
      <c r="DF8" s="121">
        <f>SUM(BB8,+CD8)</f>
        <v>0</v>
      </c>
      <c r="DG8" s="122" t="s">
        <v>393</v>
      </c>
      <c r="DH8" s="121">
        <f>SUM(BD8,+CF8)</f>
        <v>0</v>
      </c>
      <c r="DI8" s="121">
        <f>SUM(BE8,+CG8)</f>
        <v>28016</v>
      </c>
      <c r="DJ8" s="121">
        <f>SUM(BF8,+CH8)</f>
        <v>1574696</v>
      </c>
    </row>
    <row r="9" spans="1:114" s="136" customFormat="1" ht="13.5" customHeight="1" x14ac:dyDescent="0.15">
      <c r="A9" s="119" t="s">
        <v>11</v>
      </c>
      <c r="B9" s="120" t="s">
        <v>331</v>
      </c>
      <c r="C9" s="119" t="s">
        <v>332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232510</v>
      </c>
      <c r="T9" s="121">
        <v>0</v>
      </c>
      <c r="U9" s="121">
        <v>0</v>
      </c>
      <c r="V9" s="121">
        <f>+SUM(D9,M9)</f>
        <v>0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232510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393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393</v>
      </c>
      <c r="BD9" s="121">
        <v>0</v>
      </c>
      <c r="BE9" s="121">
        <v>0</v>
      </c>
      <c r="BF9" s="121">
        <f>SUM(AE9,+AM9,+BE9)</f>
        <v>0</v>
      </c>
      <c r="BG9" s="121">
        <f>SUM(BH9,+BM9)</f>
        <v>2970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2970</v>
      </c>
      <c r="BN9" s="122" t="s">
        <v>393</v>
      </c>
      <c r="BO9" s="121">
        <f>SUM(BP9,BU9,BY9,BZ9,CF9)</f>
        <v>229540</v>
      </c>
      <c r="BP9" s="121">
        <f>SUM(BQ9:BT9)</f>
        <v>44526</v>
      </c>
      <c r="BQ9" s="121">
        <v>44526</v>
      </c>
      <c r="BR9" s="121">
        <v>0</v>
      </c>
      <c r="BS9" s="121">
        <v>0</v>
      </c>
      <c r="BT9" s="121">
        <v>0</v>
      </c>
      <c r="BU9" s="121">
        <f>SUM(BV9:BX9)</f>
        <v>107932</v>
      </c>
      <c r="BV9" s="121">
        <v>0</v>
      </c>
      <c r="BW9" s="121">
        <v>107932</v>
      </c>
      <c r="BX9" s="121">
        <v>0</v>
      </c>
      <c r="BY9" s="121">
        <v>0</v>
      </c>
      <c r="BZ9" s="121">
        <f>SUM(CA9:CD9)</f>
        <v>77082</v>
      </c>
      <c r="CA9" s="121">
        <v>0</v>
      </c>
      <c r="CB9" s="121">
        <v>50742</v>
      </c>
      <c r="CC9" s="121">
        <v>2919</v>
      </c>
      <c r="CD9" s="121">
        <v>23421</v>
      </c>
      <c r="CE9" s="122" t="s">
        <v>393</v>
      </c>
      <c r="CF9" s="121">
        <v>0</v>
      </c>
      <c r="CG9" s="121">
        <v>0</v>
      </c>
      <c r="CH9" s="121">
        <f>SUM(BG9,+BO9,+CG9)</f>
        <v>232510</v>
      </c>
      <c r="CI9" s="121">
        <f>SUM(AE9,+BG9)</f>
        <v>2970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2970</v>
      </c>
      <c r="CP9" s="122" t="s">
        <v>393</v>
      </c>
      <c r="CQ9" s="121">
        <f>SUM(AM9,+BO9)</f>
        <v>229540</v>
      </c>
      <c r="CR9" s="121">
        <f>SUM(AN9,+BP9)</f>
        <v>44526</v>
      </c>
      <c r="CS9" s="121">
        <f>SUM(AO9,+BQ9)</f>
        <v>44526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107932</v>
      </c>
      <c r="CX9" s="121">
        <f>SUM(AT9,+BV9)</f>
        <v>0</v>
      </c>
      <c r="CY9" s="121">
        <f>SUM(AU9,+BW9)</f>
        <v>107932</v>
      </c>
      <c r="CZ9" s="121">
        <f>SUM(AV9,+BX9)</f>
        <v>0</v>
      </c>
      <c r="DA9" s="121">
        <f>SUM(AW9,+BY9)</f>
        <v>0</v>
      </c>
      <c r="DB9" s="121">
        <f>SUM(AX9,+BZ9)</f>
        <v>77082</v>
      </c>
      <c r="DC9" s="121">
        <f>SUM(AY9,+CA9)</f>
        <v>0</v>
      </c>
      <c r="DD9" s="121">
        <f>SUM(AZ9,+CB9)</f>
        <v>50742</v>
      </c>
      <c r="DE9" s="121">
        <f>SUM(BA9,+CC9)</f>
        <v>2919</v>
      </c>
      <c r="DF9" s="121">
        <f>SUM(BB9,+CD9)</f>
        <v>23421</v>
      </c>
      <c r="DG9" s="122" t="s">
        <v>393</v>
      </c>
      <c r="DH9" s="121">
        <f>SUM(BD9,+CF9)</f>
        <v>0</v>
      </c>
      <c r="DI9" s="121">
        <f>SUM(BE9,+CG9)</f>
        <v>0</v>
      </c>
      <c r="DJ9" s="121">
        <f>SUM(BF9,+CH9)</f>
        <v>232510</v>
      </c>
    </row>
    <row r="10" spans="1:114" s="136" customFormat="1" ht="13.5" customHeight="1" x14ac:dyDescent="0.15">
      <c r="A10" s="119" t="s">
        <v>11</v>
      </c>
      <c r="B10" s="120" t="s">
        <v>370</v>
      </c>
      <c r="C10" s="119" t="s">
        <v>371</v>
      </c>
      <c r="D10" s="121">
        <f>SUM(E10,+L10)</f>
        <v>133408</v>
      </c>
      <c r="E10" s="121">
        <f>SUM(F10:I10)+K10</f>
        <v>589</v>
      </c>
      <c r="F10" s="121">
        <v>589</v>
      </c>
      <c r="G10" s="121">
        <v>0</v>
      </c>
      <c r="H10" s="121">
        <v>0</v>
      </c>
      <c r="I10" s="121">
        <v>0</v>
      </c>
      <c r="J10" s="121">
        <v>125913</v>
      </c>
      <c r="K10" s="121">
        <v>0</v>
      </c>
      <c r="L10" s="121">
        <v>132819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133408</v>
      </c>
      <c r="W10" s="121">
        <f>+SUM(E10,N10)</f>
        <v>589</v>
      </c>
      <c r="X10" s="121">
        <f>+SUM(F10,O10)</f>
        <v>589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125913</v>
      </c>
      <c r="AC10" s="121">
        <f>+SUM(K10,T10)</f>
        <v>0</v>
      </c>
      <c r="AD10" s="121">
        <f>+SUM(L10,U10)</f>
        <v>132819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393</v>
      </c>
      <c r="AM10" s="121">
        <f>SUM(AN10,AS10,AW10,AX10,BD10)</f>
        <v>168072</v>
      </c>
      <c r="AN10" s="121">
        <f>SUM(AO10:AR10)</f>
        <v>32161</v>
      </c>
      <c r="AO10" s="121">
        <v>2517</v>
      </c>
      <c r="AP10" s="121">
        <v>29644</v>
      </c>
      <c r="AQ10" s="121">
        <v>0</v>
      </c>
      <c r="AR10" s="121">
        <v>0</v>
      </c>
      <c r="AS10" s="121">
        <f>SUM(AT10:AV10)</f>
        <v>135911</v>
      </c>
      <c r="AT10" s="121">
        <v>127872</v>
      </c>
      <c r="AU10" s="121">
        <v>8039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393</v>
      </c>
      <c r="BD10" s="121">
        <v>0</v>
      </c>
      <c r="BE10" s="121">
        <v>91249</v>
      </c>
      <c r="BF10" s="121">
        <f>SUM(AE10,+AM10,+BE10)</f>
        <v>259321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393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393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393</v>
      </c>
      <c r="CQ10" s="121">
        <f>SUM(AM10,+BO10)</f>
        <v>168072</v>
      </c>
      <c r="CR10" s="121">
        <f>SUM(AN10,+BP10)</f>
        <v>32161</v>
      </c>
      <c r="CS10" s="121">
        <f>SUM(AO10,+BQ10)</f>
        <v>2517</v>
      </c>
      <c r="CT10" s="121">
        <f>SUM(AP10,+BR10)</f>
        <v>29644</v>
      </c>
      <c r="CU10" s="121">
        <f>SUM(AQ10,+BS10)</f>
        <v>0</v>
      </c>
      <c r="CV10" s="121">
        <f>SUM(AR10,+BT10)</f>
        <v>0</v>
      </c>
      <c r="CW10" s="121">
        <f>SUM(AS10,+BU10)</f>
        <v>135911</v>
      </c>
      <c r="CX10" s="121">
        <f>SUM(AT10,+BV10)</f>
        <v>127872</v>
      </c>
      <c r="CY10" s="121">
        <f>SUM(AU10,+BW10)</f>
        <v>8039</v>
      </c>
      <c r="CZ10" s="121">
        <f>SUM(AV10,+BX10)</f>
        <v>0</v>
      </c>
      <c r="DA10" s="121">
        <f>SUM(AW10,+BY10)</f>
        <v>0</v>
      </c>
      <c r="DB10" s="121">
        <f>SUM(AX10,+BZ10)</f>
        <v>0</v>
      </c>
      <c r="DC10" s="121">
        <f>SUM(AY10,+CA10)</f>
        <v>0</v>
      </c>
      <c r="DD10" s="121">
        <f>SUM(AZ10,+CB10)</f>
        <v>0</v>
      </c>
      <c r="DE10" s="121">
        <f>SUM(BA10,+CC10)</f>
        <v>0</v>
      </c>
      <c r="DF10" s="121">
        <f>SUM(BB10,+CD10)</f>
        <v>0</v>
      </c>
      <c r="DG10" s="122" t="s">
        <v>393</v>
      </c>
      <c r="DH10" s="121">
        <f>SUM(BD10,+CF10)</f>
        <v>0</v>
      </c>
      <c r="DI10" s="121">
        <f>SUM(BE10,+CG10)</f>
        <v>91249</v>
      </c>
      <c r="DJ10" s="121">
        <f>SUM(BF10,+CH10)</f>
        <v>259321</v>
      </c>
    </row>
    <row r="11" spans="1:114" s="136" customFormat="1" ht="13.5" customHeight="1" x14ac:dyDescent="0.15">
      <c r="A11" s="119" t="s">
        <v>11</v>
      </c>
      <c r="B11" s="120" t="s">
        <v>345</v>
      </c>
      <c r="C11" s="119" t="s">
        <v>346</v>
      </c>
      <c r="D11" s="121">
        <f>SUM(E11,+L11)</f>
        <v>500432</v>
      </c>
      <c r="E11" s="121">
        <f>SUM(F11:I11)+K11</f>
        <v>308530</v>
      </c>
      <c r="F11" s="121">
        <v>1373</v>
      </c>
      <c r="G11" s="121">
        <v>0</v>
      </c>
      <c r="H11" s="121">
        <v>0</v>
      </c>
      <c r="I11" s="121">
        <v>207042</v>
      </c>
      <c r="J11" s="121">
        <v>550000</v>
      </c>
      <c r="K11" s="121">
        <v>100115</v>
      </c>
      <c r="L11" s="121">
        <v>191902</v>
      </c>
      <c r="M11" s="121">
        <f>SUM(N11,+U11)</f>
        <v>285069</v>
      </c>
      <c r="N11" s="121">
        <f>SUM(O11:R11,T11)</f>
        <v>285069</v>
      </c>
      <c r="O11" s="121">
        <v>0</v>
      </c>
      <c r="P11" s="121">
        <v>0</v>
      </c>
      <c r="Q11" s="121">
        <v>0</v>
      </c>
      <c r="R11" s="121">
        <v>285069</v>
      </c>
      <c r="S11" s="121">
        <v>241929</v>
      </c>
      <c r="T11" s="121">
        <v>0</v>
      </c>
      <c r="U11" s="121">
        <v>0</v>
      </c>
      <c r="V11" s="121">
        <f>+SUM(D11,M11)</f>
        <v>785501</v>
      </c>
      <c r="W11" s="121">
        <f>+SUM(E11,N11)</f>
        <v>593599</v>
      </c>
      <c r="X11" s="121">
        <f>+SUM(F11,O11)</f>
        <v>1373</v>
      </c>
      <c r="Y11" s="121">
        <f>+SUM(G11,P11)</f>
        <v>0</v>
      </c>
      <c r="Z11" s="121">
        <f>+SUM(H11,Q11)</f>
        <v>0</v>
      </c>
      <c r="AA11" s="121">
        <f>+SUM(I11,R11)</f>
        <v>492111</v>
      </c>
      <c r="AB11" s="121">
        <f>+SUM(J11,S11)</f>
        <v>791929</v>
      </c>
      <c r="AC11" s="121">
        <f>+SUM(K11,T11)</f>
        <v>100115</v>
      </c>
      <c r="AD11" s="121">
        <f>+SUM(L11,U11)</f>
        <v>191902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393</v>
      </c>
      <c r="AM11" s="121">
        <f>SUM(AN11,AS11,AW11,AX11,BD11)</f>
        <v>739153</v>
      </c>
      <c r="AN11" s="121">
        <f>SUM(AO11:AR11)</f>
        <v>57148</v>
      </c>
      <c r="AO11" s="121">
        <v>31928</v>
      </c>
      <c r="AP11" s="121">
        <v>0</v>
      </c>
      <c r="AQ11" s="121">
        <v>25220</v>
      </c>
      <c r="AR11" s="121">
        <v>0</v>
      </c>
      <c r="AS11" s="121">
        <f>SUM(AT11:AV11)</f>
        <v>39701</v>
      </c>
      <c r="AT11" s="121">
        <v>0</v>
      </c>
      <c r="AU11" s="121">
        <v>30387</v>
      </c>
      <c r="AV11" s="121">
        <v>9314</v>
      </c>
      <c r="AW11" s="121">
        <v>0</v>
      </c>
      <c r="AX11" s="121">
        <f>SUM(AY11:BB11)</f>
        <v>642304</v>
      </c>
      <c r="AY11" s="121">
        <v>0</v>
      </c>
      <c r="AZ11" s="121">
        <v>623300</v>
      </c>
      <c r="BA11" s="121">
        <v>19004</v>
      </c>
      <c r="BB11" s="121">
        <v>0</v>
      </c>
      <c r="BC11" s="122" t="s">
        <v>393</v>
      </c>
      <c r="BD11" s="121">
        <v>0</v>
      </c>
      <c r="BE11" s="121">
        <v>311279</v>
      </c>
      <c r="BF11" s="121">
        <f>SUM(AE11,+AM11,+BE11)</f>
        <v>1050432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393</v>
      </c>
      <c r="BO11" s="121">
        <f>SUM(BP11,BU11,BY11,BZ11,CF11)</f>
        <v>517318</v>
      </c>
      <c r="BP11" s="121">
        <f>SUM(BQ11:BT11)</f>
        <v>133519</v>
      </c>
      <c r="BQ11" s="121">
        <v>34165</v>
      </c>
      <c r="BR11" s="121">
        <v>99354</v>
      </c>
      <c r="BS11" s="121">
        <v>0</v>
      </c>
      <c r="BT11" s="121">
        <v>0</v>
      </c>
      <c r="BU11" s="121">
        <f>SUM(BV11:BX11)</f>
        <v>142785</v>
      </c>
      <c r="BV11" s="121">
        <v>8921</v>
      </c>
      <c r="BW11" s="121">
        <v>133864</v>
      </c>
      <c r="BX11" s="121">
        <v>0</v>
      </c>
      <c r="BY11" s="121">
        <v>7316</v>
      </c>
      <c r="BZ11" s="121">
        <f>SUM(CA11:CD11)</f>
        <v>233698</v>
      </c>
      <c r="CA11" s="121">
        <v>136429</v>
      </c>
      <c r="CB11" s="121">
        <v>94196</v>
      </c>
      <c r="CC11" s="121">
        <v>0</v>
      </c>
      <c r="CD11" s="121">
        <v>3073</v>
      </c>
      <c r="CE11" s="122" t="s">
        <v>393</v>
      </c>
      <c r="CF11" s="121">
        <v>0</v>
      </c>
      <c r="CG11" s="121">
        <v>9680</v>
      </c>
      <c r="CH11" s="121">
        <f>SUM(BG11,+BO11,+CG11)</f>
        <v>526998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393</v>
      </c>
      <c r="CQ11" s="121">
        <f>SUM(AM11,+BO11)</f>
        <v>1256471</v>
      </c>
      <c r="CR11" s="121">
        <f>SUM(AN11,+BP11)</f>
        <v>190667</v>
      </c>
      <c r="CS11" s="121">
        <f>SUM(AO11,+BQ11)</f>
        <v>66093</v>
      </c>
      <c r="CT11" s="121">
        <f>SUM(AP11,+BR11)</f>
        <v>99354</v>
      </c>
      <c r="CU11" s="121">
        <f>SUM(AQ11,+BS11)</f>
        <v>25220</v>
      </c>
      <c r="CV11" s="121">
        <f>SUM(AR11,+BT11)</f>
        <v>0</v>
      </c>
      <c r="CW11" s="121">
        <f>SUM(AS11,+BU11)</f>
        <v>182486</v>
      </c>
      <c r="CX11" s="121">
        <f>SUM(AT11,+BV11)</f>
        <v>8921</v>
      </c>
      <c r="CY11" s="121">
        <f>SUM(AU11,+BW11)</f>
        <v>164251</v>
      </c>
      <c r="CZ11" s="121">
        <f>SUM(AV11,+BX11)</f>
        <v>9314</v>
      </c>
      <c r="DA11" s="121">
        <f>SUM(AW11,+BY11)</f>
        <v>7316</v>
      </c>
      <c r="DB11" s="121">
        <f>SUM(AX11,+BZ11)</f>
        <v>876002</v>
      </c>
      <c r="DC11" s="121">
        <f>SUM(AY11,+CA11)</f>
        <v>136429</v>
      </c>
      <c r="DD11" s="121">
        <f>SUM(AZ11,+CB11)</f>
        <v>717496</v>
      </c>
      <c r="DE11" s="121">
        <f>SUM(BA11,+CC11)</f>
        <v>19004</v>
      </c>
      <c r="DF11" s="121">
        <f>SUM(BB11,+CD11)</f>
        <v>3073</v>
      </c>
      <c r="DG11" s="122" t="s">
        <v>393</v>
      </c>
      <c r="DH11" s="121">
        <f>SUM(BD11,+CF11)</f>
        <v>0</v>
      </c>
      <c r="DI11" s="121">
        <f>SUM(BE11,+CG11)</f>
        <v>320959</v>
      </c>
      <c r="DJ11" s="121">
        <f>SUM(BF11,+CH11)</f>
        <v>1577430</v>
      </c>
    </row>
    <row r="12" spans="1:114" s="136" customFormat="1" ht="13.5" customHeight="1" x14ac:dyDescent="0.15">
      <c r="A12" s="119" t="s">
        <v>11</v>
      </c>
      <c r="B12" s="120" t="s">
        <v>361</v>
      </c>
      <c r="C12" s="119" t="s">
        <v>362</v>
      </c>
      <c r="D12" s="121">
        <f>SUM(E12,+L12)</f>
        <v>26890</v>
      </c>
      <c r="E12" s="121">
        <f>SUM(F12:I12)+K12</f>
        <v>15767</v>
      </c>
      <c r="F12" s="121">
        <v>0</v>
      </c>
      <c r="G12" s="121">
        <v>0</v>
      </c>
      <c r="H12" s="121">
        <v>0</v>
      </c>
      <c r="I12" s="121">
        <v>15741</v>
      </c>
      <c r="J12" s="121">
        <v>320525</v>
      </c>
      <c r="K12" s="121">
        <v>26</v>
      </c>
      <c r="L12" s="121">
        <v>11123</v>
      </c>
      <c r="M12" s="121">
        <f>SUM(N12,+U12)</f>
        <v>3487</v>
      </c>
      <c r="N12" s="121">
        <f>SUM(O12:R12,T12)</f>
        <v>3461</v>
      </c>
      <c r="O12" s="121">
        <v>0</v>
      </c>
      <c r="P12" s="121">
        <v>0</v>
      </c>
      <c r="Q12" s="121">
        <v>0</v>
      </c>
      <c r="R12" s="121">
        <v>3436</v>
      </c>
      <c r="S12" s="121">
        <v>143712</v>
      </c>
      <c r="T12" s="121">
        <v>25</v>
      </c>
      <c r="U12" s="121">
        <v>26</v>
      </c>
      <c r="V12" s="121">
        <f>+SUM(D12,M12)</f>
        <v>30377</v>
      </c>
      <c r="W12" s="121">
        <f>+SUM(E12,N12)</f>
        <v>19228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19177</v>
      </c>
      <c r="AB12" s="121">
        <f>+SUM(J12,S12)</f>
        <v>464237</v>
      </c>
      <c r="AC12" s="121">
        <f>+SUM(K12,T12)</f>
        <v>51</v>
      </c>
      <c r="AD12" s="121">
        <f>+SUM(L12,U12)</f>
        <v>11149</v>
      </c>
      <c r="AE12" s="121">
        <f>SUM(AF12,+AK12)</f>
        <v>2548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2548</v>
      </c>
      <c r="AL12" s="122" t="s">
        <v>393</v>
      </c>
      <c r="AM12" s="121">
        <f>SUM(AN12,AS12,AW12,AX12,BD12)</f>
        <v>331472</v>
      </c>
      <c r="AN12" s="121">
        <f>SUM(AO12:AR12)</f>
        <v>83701</v>
      </c>
      <c r="AO12" s="121">
        <v>83701</v>
      </c>
      <c r="AP12" s="121">
        <v>0</v>
      </c>
      <c r="AQ12" s="121">
        <v>0</v>
      </c>
      <c r="AR12" s="121">
        <v>0</v>
      </c>
      <c r="AS12" s="121">
        <f>SUM(AT12:AV12)</f>
        <v>158680</v>
      </c>
      <c r="AT12" s="121">
        <v>0</v>
      </c>
      <c r="AU12" s="121">
        <v>158680</v>
      </c>
      <c r="AV12" s="121">
        <v>0</v>
      </c>
      <c r="AW12" s="121">
        <v>0</v>
      </c>
      <c r="AX12" s="121">
        <f>SUM(AY12:BB12)</f>
        <v>89091</v>
      </c>
      <c r="AY12" s="121">
        <v>0</v>
      </c>
      <c r="AZ12" s="121">
        <v>45082</v>
      </c>
      <c r="BA12" s="121">
        <v>43727</v>
      </c>
      <c r="BB12" s="121">
        <v>282</v>
      </c>
      <c r="BC12" s="122" t="s">
        <v>393</v>
      </c>
      <c r="BD12" s="121">
        <v>0</v>
      </c>
      <c r="BE12" s="121">
        <v>13395</v>
      </c>
      <c r="BF12" s="121">
        <f>SUM(AE12,+AM12,+BE12)</f>
        <v>347415</v>
      </c>
      <c r="BG12" s="121">
        <f>SUM(BH12,+BM12)</f>
        <v>2547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2547</v>
      </c>
      <c r="BN12" s="122" t="s">
        <v>393</v>
      </c>
      <c r="BO12" s="121">
        <f>SUM(BP12,BU12,BY12,BZ12,CF12)</f>
        <v>131221</v>
      </c>
      <c r="BP12" s="121">
        <f>SUM(BQ12:BT12)</f>
        <v>30940</v>
      </c>
      <c r="BQ12" s="121">
        <v>30940</v>
      </c>
      <c r="BR12" s="121">
        <v>0</v>
      </c>
      <c r="BS12" s="121">
        <v>0</v>
      </c>
      <c r="BT12" s="121">
        <v>0</v>
      </c>
      <c r="BU12" s="121">
        <f>SUM(BV12:BX12)</f>
        <v>65712</v>
      </c>
      <c r="BV12" s="121">
        <v>0</v>
      </c>
      <c r="BW12" s="121">
        <v>65712</v>
      </c>
      <c r="BX12" s="121">
        <v>0</v>
      </c>
      <c r="BY12" s="121">
        <v>0</v>
      </c>
      <c r="BZ12" s="121">
        <f>SUM(CA12:CD12)</f>
        <v>34569</v>
      </c>
      <c r="CA12" s="121">
        <v>0</v>
      </c>
      <c r="CB12" s="121">
        <v>31731</v>
      </c>
      <c r="CC12" s="121">
        <v>2446</v>
      </c>
      <c r="CD12" s="121">
        <v>392</v>
      </c>
      <c r="CE12" s="122" t="s">
        <v>393</v>
      </c>
      <c r="CF12" s="121">
        <v>0</v>
      </c>
      <c r="CG12" s="121">
        <v>13431</v>
      </c>
      <c r="CH12" s="121">
        <f>SUM(BG12,+BO12,+CG12)</f>
        <v>147199</v>
      </c>
      <c r="CI12" s="121">
        <f>SUM(AE12,+BG12)</f>
        <v>5095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5095</v>
      </c>
      <c r="CP12" s="122" t="s">
        <v>393</v>
      </c>
      <c r="CQ12" s="121">
        <f>SUM(AM12,+BO12)</f>
        <v>462693</v>
      </c>
      <c r="CR12" s="121">
        <f>SUM(AN12,+BP12)</f>
        <v>114641</v>
      </c>
      <c r="CS12" s="121">
        <f>SUM(AO12,+BQ12)</f>
        <v>114641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224392</v>
      </c>
      <c r="CX12" s="121">
        <f>SUM(AT12,+BV12)</f>
        <v>0</v>
      </c>
      <c r="CY12" s="121">
        <f>SUM(AU12,+BW12)</f>
        <v>224392</v>
      </c>
      <c r="CZ12" s="121">
        <f>SUM(AV12,+BX12)</f>
        <v>0</v>
      </c>
      <c r="DA12" s="121">
        <f>SUM(AW12,+BY12)</f>
        <v>0</v>
      </c>
      <c r="DB12" s="121">
        <f>SUM(AX12,+BZ12)</f>
        <v>123660</v>
      </c>
      <c r="DC12" s="121">
        <f>SUM(AY12,+CA12)</f>
        <v>0</v>
      </c>
      <c r="DD12" s="121">
        <f>SUM(AZ12,+CB12)</f>
        <v>76813</v>
      </c>
      <c r="DE12" s="121">
        <f>SUM(BA12,+CC12)</f>
        <v>46173</v>
      </c>
      <c r="DF12" s="121">
        <f>SUM(BB12,+CD12)</f>
        <v>674</v>
      </c>
      <c r="DG12" s="122" t="s">
        <v>393</v>
      </c>
      <c r="DH12" s="121">
        <f>SUM(BD12,+CF12)</f>
        <v>0</v>
      </c>
      <c r="DI12" s="121">
        <f>SUM(BE12,+CG12)</f>
        <v>26826</v>
      </c>
      <c r="DJ12" s="121">
        <f>SUM(BF12,+CH12)</f>
        <v>494614</v>
      </c>
    </row>
    <row r="13" spans="1:114" s="136" customFormat="1" ht="13.5" customHeight="1" x14ac:dyDescent="0.15">
      <c r="A13" s="119" t="s">
        <v>11</v>
      </c>
      <c r="B13" s="120" t="s">
        <v>353</v>
      </c>
      <c r="C13" s="119" t="s">
        <v>354</v>
      </c>
      <c r="D13" s="121">
        <f>SUM(E13,+L13)</f>
        <v>1029419</v>
      </c>
      <c r="E13" s="121">
        <f>SUM(F13:I13)+K13</f>
        <v>1029419</v>
      </c>
      <c r="F13" s="121">
        <v>871122</v>
      </c>
      <c r="G13" s="121">
        <v>0</v>
      </c>
      <c r="H13" s="121">
        <v>0</v>
      </c>
      <c r="I13" s="121">
        <v>158297</v>
      </c>
      <c r="J13" s="121">
        <v>5679539</v>
      </c>
      <c r="K13" s="121">
        <v>0</v>
      </c>
      <c r="L13" s="121">
        <v>0</v>
      </c>
      <c r="M13" s="121">
        <f>SUM(N13,+U13)</f>
        <v>295776</v>
      </c>
      <c r="N13" s="121">
        <f>SUM(O13:R13,T13)</f>
        <v>295776</v>
      </c>
      <c r="O13" s="121">
        <v>288117</v>
      </c>
      <c r="P13" s="121">
        <v>0</v>
      </c>
      <c r="Q13" s="121">
        <v>0</v>
      </c>
      <c r="R13" s="121">
        <v>7659</v>
      </c>
      <c r="S13" s="121">
        <v>802362</v>
      </c>
      <c r="T13" s="121">
        <v>0</v>
      </c>
      <c r="U13" s="121">
        <v>0</v>
      </c>
      <c r="V13" s="121">
        <f>+SUM(D13,M13)</f>
        <v>1325195</v>
      </c>
      <c r="W13" s="121">
        <f>+SUM(E13,N13)</f>
        <v>1325195</v>
      </c>
      <c r="X13" s="121">
        <f>+SUM(F13,O13)</f>
        <v>1159239</v>
      </c>
      <c r="Y13" s="121">
        <f>+SUM(G13,P13)</f>
        <v>0</v>
      </c>
      <c r="Z13" s="121">
        <f>+SUM(H13,Q13)</f>
        <v>0</v>
      </c>
      <c r="AA13" s="121">
        <f>+SUM(I13,R13)</f>
        <v>165956</v>
      </c>
      <c r="AB13" s="121">
        <f>+SUM(J13,S13)</f>
        <v>6481901</v>
      </c>
      <c r="AC13" s="121">
        <f>+SUM(K13,T13)</f>
        <v>0</v>
      </c>
      <c r="AD13" s="121">
        <f>+SUM(L13,U13)</f>
        <v>0</v>
      </c>
      <c r="AE13" s="121">
        <f>SUM(AF13,+AK13)</f>
        <v>5893162</v>
      </c>
      <c r="AF13" s="121">
        <f>SUM(AG13:AJ13)</f>
        <v>5893162</v>
      </c>
      <c r="AG13" s="121">
        <v>0</v>
      </c>
      <c r="AH13" s="121">
        <v>5893162</v>
      </c>
      <c r="AI13" s="121">
        <v>0</v>
      </c>
      <c r="AJ13" s="121">
        <v>0</v>
      </c>
      <c r="AK13" s="121">
        <v>0</v>
      </c>
      <c r="AL13" s="122" t="s">
        <v>393</v>
      </c>
      <c r="AM13" s="121">
        <f>SUM(AN13,AS13,AW13,AX13,BD13)</f>
        <v>815796</v>
      </c>
      <c r="AN13" s="121">
        <f>SUM(AO13:AR13)</f>
        <v>37475</v>
      </c>
      <c r="AO13" s="121">
        <v>16063</v>
      </c>
      <c r="AP13" s="121">
        <v>0</v>
      </c>
      <c r="AQ13" s="121">
        <v>21412</v>
      </c>
      <c r="AR13" s="121">
        <v>0</v>
      </c>
      <c r="AS13" s="121">
        <f>SUM(AT13:AV13)</f>
        <v>59743</v>
      </c>
      <c r="AT13" s="121">
        <v>0</v>
      </c>
      <c r="AU13" s="121">
        <v>59743</v>
      </c>
      <c r="AV13" s="121">
        <v>0</v>
      </c>
      <c r="AW13" s="121">
        <v>0</v>
      </c>
      <c r="AX13" s="121">
        <f>SUM(AY13:BB13)</f>
        <v>718578</v>
      </c>
      <c r="AY13" s="121">
        <v>0</v>
      </c>
      <c r="AZ13" s="121">
        <v>610887</v>
      </c>
      <c r="BA13" s="121">
        <v>107691</v>
      </c>
      <c r="BB13" s="121">
        <v>0</v>
      </c>
      <c r="BC13" s="122" t="s">
        <v>393</v>
      </c>
      <c r="BD13" s="121">
        <v>0</v>
      </c>
      <c r="BE13" s="121">
        <v>0</v>
      </c>
      <c r="BF13" s="121">
        <f>SUM(AE13,+AM13,+BE13)</f>
        <v>6708958</v>
      </c>
      <c r="BG13" s="121">
        <f>SUM(BH13,+BM13)</f>
        <v>952641</v>
      </c>
      <c r="BH13" s="121">
        <f>SUM(BI13:BL13)</f>
        <v>952641</v>
      </c>
      <c r="BI13" s="121">
        <v>0</v>
      </c>
      <c r="BJ13" s="121">
        <v>952641</v>
      </c>
      <c r="BK13" s="121">
        <v>0</v>
      </c>
      <c r="BL13" s="121">
        <v>0</v>
      </c>
      <c r="BM13" s="121">
        <v>0</v>
      </c>
      <c r="BN13" s="122" t="s">
        <v>393</v>
      </c>
      <c r="BO13" s="121">
        <f>SUM(BP13,BU13,BY13,BZ13,CF13)</f>
        <v>145497</v>
      </c>
      <c r="BP13" s="121">
        <f>SUM(BQ13:BT13)</f>
        <v>9152</v>
      </c>
      <c r="BQ13" s="121">
        <v>9152</v>
      </c>
      <c r="BR13" s="121">
        <v>0</v>
      </c>
      <c r="BS13" s="121">
        <v>0</v>
      </c>
      <c r="BT13" s="121">
        <v>0</v>
      </c>
      <c r="BU13" s="121">
        <f>SUM(BV13:BX13)</f>
        <v>50552</v>
      </c>
      <c r="BV13" s="121">
        <v>0</v>
      </c>
      <c r="BW13" s="121">
        <v>50552</v>
      </c>
      <c r="BX13" s="121">
        <v>0</v>
      </c>
      <c r="BY13" s="121">
        <v>0</v>
      </c>
      <c r="BZ13" s="121">
        <f>SUM(CA13:CD13)</f>
        <v>85793</v>
      </c>
      <c r="CA13" s="121">
        <v>0</v>
      </c>
      <c r="CB13" s="121">
        <v>84849</v>
      </c>
      <c r="CC13" s="121">
        <v>944</v>
      </c>
      <c r="CD13" s="121">
        <v>0</v>
      </c>
      <c r="CE13" s="122" t="s">
        <v>393</v>
      </c>
      <c r="CF13" s="121">
        <v>0</v>
      </c>
      <c r="CG13" s="121">
        <v>0</v>
      </c>
      <c r="CH13" s="121">
        <f>SUM(BG13,+BO13,+CG13)</f>
        <v>1098138</v>
      </c>
      <c r="CI13" s="121">
        <f>SUM(AE13,+BG13)</f>
        <v>6845803</v>
      </c>
      <c r="CJ13" s="121">
        <f>SUM(AF13,+BH13)</f>
        <v>6845803</v>
      </c>
      <c r="CK13" s="121">
        <f>SUM(AG13,+BI13)</f>
        <v>0</v>
      </c>
      <c r="CL13" s="121">
        <f>SUM(AH13,+BJ13)</f>
        <v>6845803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393</v>
      </c>
      <c r="CQ13" s="121">
        <f>SUM(AM13,+BO13)</f>
        <v>961293</v>
      </c>
      <c r="CR13" s="121">
        <f>SUM(AN13,+BP13)</f>
        <v>46627</v>
      </c>
      <c r="CS13" s="121">
        <f>SUM(AO13,+BQ13)</f>
        <v>25215</v>
      </c>
      <c r="CT13" s="121">
        <f>SUM(AP13,+BR13)</f>
        <v>0</v>
      </c>
      <c r="CU13" s="121">
        <f>SUM(AQ13,+BS13)</f>
        <v>21412</v>
      </c>
      <c r="CV13" s="121">
        <f>SUM(AR13,+BT13)</f>
        <v>0</v>
      </c>
      <c r="CW13" s="121">
        <f>SUM(AS13,+BU13)</f>
        <v>110295</v>
      </c>
      <c r="CX13" s="121">
        <f>SUM(AT13,+BV13)</f>
        <v>0</v>
      </c>
      <c r="CY13" s="121">
        <f>SUM(AU13,+BW13)</f>
        <v>110295</v>
      </c>
      <c r="CZ13" s="121">
        <f>SUM(AV13,+BX13)</f>
        <v>0</v>
      </c>
      <c r="DA13" s="121">
        <f>SUM(AW13,+BY13)</f>
        <v>0</v>
      </c>
      <c r="DB13" s="121">
        <f>SUM(AX13,+BZ13)</f>
        <v>804371</v>
      </c>
      <c r="DC13" s="121">
        <f>SUM(AY13,+CA13)</f>
        <v>0</v>
      </c>
      <c r="DD13" s="121">
        <f>SUM(AZ13,+CB13)</f>
        <v>695736</v>
      </c>
      <c r="DE13" s="121">
        <f>SUM(BA13,+CC13)</f>
        <v>108635</v>
      </c>
      <c r="DF13" s="121">
        <f>SUM(BB13,+CD13)</f>
        <v>0</v>
      </c>
      <c r="DG13" s="122" t="s">
        <v>393</v>
      </c>
      <c r="DH13" s="121">
        <f>SUM(BD13,+CF13)</f>
        <v>0</v>
      </c>
      <c r="DI13" s="121">
        <f>SUM(BE13,+CG13)</f>
        <v>0</v>
      </c>
      <c r="DJ13" s="121">
        <f>SUM(BF13,+CH13)</f>
        <v>7807096</v>
      </c>
    </row>
    <row r="14" spans="1:114" s="136" customFormat="1" ht="13.5" customHeight="1" x14ac:dyDescent="0.15">
      <c r="A14" s="119" t="s">
        <v>11</v>
      </c>
      <c r="B14" s="120" t="s">
        <v>341</v>
      </c>
      <c r="C14" s="119" t="s">
        <v>342</v>
      </c>
      <c r="D14" s="121">
        <f>SUM(E14,+L14)</f>
        <v>506775</v>
      </c>
      <c r="E14" s="121">
        <f>SUM(F14:I14)+K14</f>
        <v>506775</v>
      </c>
      <c r="F14" s="121">
        <v>0</v>
      </c>
      <c r="G14" s="121">
        <v>0</v>
      </c>
      <c r="H14" s="121">
        <v>0</v>
      </c>
      <c r="I14" s="121">
        <v>399392</v>
      </c>
      <c r="J14" s="121">
        <v>1627362</v>
      </c>
      <c r="K14" s="121">
        <v>107383</v>
      </c>
      <c r="L14" s="121">
        <v>0</v>
      </c>
      <c r="M14" s="121">
        <f>SUM(N14,+U14)</f>
        <v>4372</v>
      </c>
      <c r="N14" s="121">
        <f>SUM(O14:R14,T14)</f>
        <v>4372</v>
      </c>
      <c r="O14" s="121">
        <v>0</v>
      </c>
      <c r="P14" s="121">
        <v>0</v>
      </c>
      <c r="Q14" s="121">
        <v>0</v>
      </c>
      <c r="R14" s="121">
        <v>2569</v>
      </c>
      <c r="S14" s="121">
        <v>361822</v>
      </c>
      <c r="T14" s="121">
        <v>1803</v>
      </c>
      <c r="U14" s="121">
        <v>0</v>
      </c>
      <c r="V14" s="121">
        <f>+SUM(D14,M14)</f>
        <v>511147</v>
      </c>
      <c r="W14" s="121">
        <f>+SUM(E14,N14)</f>
        <v>511147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401961</v>
      </c>
      <c r="AB14" s="121">
        <f>+SUM(J14,S14)</f>
        <v>1989184</v>
      </c>
      <c r="AC14" s="121">
        <f>+SUM(K14,T14)</f>
        <v>109186</v>
      </c>
      <c r="AD14" s="121">
        <f>+SUM(L14,U14)</f>
        <v>0</v>
      </c>
      <c r="AE14" s="121">
        <f>SUM(AF14,+AK14)</f>
        <v>22466</v>
      </c>
      <c r="AF14" s="121">
        <f>SUM(AG14:AJ14)</f>
        <v>17226</v>
      </c>
      <c r="AG14" s="121">
        <v>0</v>
      </c>
      <c r="AH14" s="121">
        <v>17226</v>
      </c>
      <c r="AI14" s="121">
        <v>0</v>
      </c>
      <c r="AJ14" s="121">
        <v>0</v>
      </c>
      <c r="AK14" s="121">
        <v>5240</v>
      </c>
      <c r="AL14" s="122" t="s">
        <v>393</v>
      </c>
      <c r="AM14" s="121">
        <f>SUM(AN14,AS14,AW14,AX14,BD14)</f>
        <v>2111671</v>
      </c>
      <c r="AN14" s="121">
        <f>SUM(AO14:AR14)</f>
        <v>66114</v>
      </c>
      <c r="AO14" s="121">
        <v>61045</v>
      </c>
      <c r="AP14" s="121">
        <v>0</v>
      </c>
      <c r="AQ14" s="121">
        <v>5069</v>
      </c>
      <c r="AR14" s="121">
        <v>0</v>
      </c>
      <c r="AS14" s="121">
        <f>SUM(AT14:AV14)</f>
        <v>408056</v>
      </c>
      <c r="AT14" s="121">
        <v>0</v>
      </c>
      <c r="AU14" s="121">
        <v>408056</v>
      </c>
      <c r="AV14" s="121">
        <v>0</v>
      </c>
      <c r="AW14" s="121">
        <v>0</v>
      </c>
      <c r="AX14" s="121">
        <f>SUM(AY14:BB14)</f>
        <v>1634971</v>
      </c>
      <c r="AY14" s="121">
        <v>1518</v>
      </c>
      <c r="AZ14" s="121">
        <v>1584474</v>
      </c>
      <c r="BA14" s="121">
        <v>37918</v>
      </c>
      <c r="BB14" s="121">
        <v>11061</v>
      </c>
      <c r="BC14" s="122" t="s">
        <v>393</v>
      </c>
      <c r="BD14" s="121">
        <v>2530</v>
      </c>
      <c r="BE14" s="121">
        <v>0</v>
      </c>
      <c r="BF14" s="121">
        <f>SUM(AE14,+AM14,+BE14)</f>
        <v>2134137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393</v>
      </c>
      <c r="BO14" s="121">
        <f>SUM(BP14,BU14,BY14,BZ14,CF14)</f>
        <v>366194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366194</v>
      </c>
      <c r="CA14" s="121">
        <v>0</v>
      </c>
      <c r="CB14" s="121">
        <v>365659</v>
      </c>
      <c r="CC14" s="121">
        <v>0</v>
      </c>
      <c r="CD14" s="121">
        <v>535</v>
      </c>
      <c r="CE14" s="122" t="s">
        <v>393</v>
      </c>
      <c r="CF14" s="121">
        <v>0</v>
      </c>
      <c r="CG14" s="121">
        <v>0</v>
      </c>
      <c r="CH14" s="121">
        <f>SUM(BG14,+BO14,+CG14)</f>
        <v>366194</v>
      </c>
      <c r="CI14" s="121">
        <f>SUM(AE14,+BG14)</f>
        <v>22466</v>
      </c>
      <c r="CJ14" s="121">
        <f>SUM(AF14,+BH14)</f>
        <v>17226</v>
      </c>
      <c r="CK14" s="121">
        <f>SUM(AG14,+BI14)</f>
        <v>0</v>
      </c>
      <c r="CL14" s="121">
        <f>SUM(AH14,+BJ14)</f>
        <v>17226</v>
      </c>
      <c r="CM14" s="121">
        <f>SUM(AI14,+BK14)</f>
        <v>0</v>
      </c>
      <c r="CN14" s="121">
        <f>SUM(AJ14,+BL14)</f>
        <v>0</v>
      </c>
      <c r="CO14" s="121">
        <f>SUM(AK14,+BM14)</f>
        <v>5240</v>
      </c>
      <c r="CP14" s="122" t="s">
        <v>393</v>
      </c>
      <c r="CQ14" s="121">
        <f>SUM(AM14,+BO14)</f>
        <v>2477865</v>
      </c>
      <c r="CR14" s="121">
        <f>SUM(AN14,+BP14)</f>
        <v>66114</v>
      </c>
      <c r="CS14" s="121">
        <f>SUM(AO14,+BQ14)</f>
        <v>61045</v>
      </c>
      <c r="CT14" s="121">
        <f>SUM(AP14,+BR14)</f>
        <v>0</v>
      </c>
      <c r="CU14" s="121">
        <f>SUM(AQ14,+BS14)</f>
        <v>5069</v>
      </c>
      <c r="CV14" s="121">
        <f>SUM(AR14,+BT14)</f>
        <v>0</v>
      </c>
      <c r="CW14" s="121">
        <f>SUM(AS14,+BU14)</f>
        <v>408056</v>
      </c>
      <c r="CX14" s="121">
        <f>SUM(AT14,+BV14)</f>
        <v>0</v>
      </c>
      <c r="CY14" s="121">
        <f>SUM(AU14,+BW14)</f>
        <v>408056</v>
      </c>
      <c r="CZ14" s="121">
        <f>SUM(AV14,+BX14)</f>
        <v>0</v>
      </c>
      <c r="DA14" s="121">
        <f>SUM(AW14,+BY14)</f>
        <v>0</v>
      </c>
      <c r="DB14" s="121">
        <f>SUM(AX14,+BZ14)</f>
        <v>2001165</v>
      </c>
      <c r="DC14" s="121">
        <f>SUM(AY14,+CA14)</f>
        <v>1518</v>
      </c>
      <c r="DD14" s="121">
        <f>SUM(AZ14,+CB14)</f>
        <v>1950133</v>
      </c>
      <c r="DE14" s="121">
        <f>SUM(BA14,+CC14)</f>
        <v>37918</v>
      </c>
      <c r="DF14" s="121">
        <f>SUM(BB14,+CD14)</f>
        <v>11596</v>
      </c>
      <c r="DG14" s="122" t="s">
        <v>393</v>
      </c>
      <c r="DH14" s="121">
        <f>SUM(BD14,+CF14)</f>
        <v>2530</v>
      </c>
      <c r="DI14" s="121">
        <f>SUM(BE14,+CG14)</f>
        <v>0</v>
      </c>
      <c r="DJ14" s="121">
        <f>SUM(BF14,+CH14)</f>
        <v>2500331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33</v>
      </c>
      <c r="D7" s="140">
        <f>SUM(E7,+L7)</f>
        <v>41823384</v>
      </c>
      <c r="E7" s="140">
        <f>+SUM(F7:I7,K7)</f>
        <v>12748956</v>
      </c>
      <c r="F7" s="140">
        <f t="shared" ref="F7:L7" si="0">SUM(F$8:F$257)</f>
        <v>4248114</v>
      </c>
      <c r="G7" s="140">
        <f t="shared" si="0"/>
        <v>15467</v>
      </c>
      <c r="H7" s="140">
        <f t="shared" si="0"/>
        <v>2336400</v>
      </c>
      <c r="I7" s="140">
        <f t="shared" si="0"/>
        <v>4581250</v>
      </c>
      <c r="J7" s="140">
        <f t="shared" si="0"/>
        <v>9280421</v>
      </c>
      <c r="K7" s="140">
        <f t="shared" si="0"/>
        <v>1567725</v>
      </c>
      <c r="L7" s="140">
        <f t="shared" si="0"/>
        <v>29074428</v>
      </c>
      <c r="M7" s="140">
        <f>SUM(N7,+U7)</f>
        <v>4380783</v>
      </c>
      <c r="N7" s="140">
        <f>+SUM(O7:R7,T7)</f>
        <v>831246</v>
      </c>
      <c r="O7" s="140">
        <f t="shared" ref="O7:U7" si="1">SUM(O$8:O$257)</f>
        <v>288117</v>
      </c>
      <c r="P7" s="140">
        <f t="shared" si="1"/>
        <v>0</v>
      </c>
      <c r="Q7" s="140">
        <f t="shared" si="1"/>
        <v>19200</v>
      </c>
      <c r="R7" s="140">
        <f t="shared" si="1"/>
        <v>520195</v>
      </c>
      <c r="S7" s="140">
        <f t="shared" si="1"/>
        <v>2069204</v>
      </c>
      <c r="T7" s="140">
        <f t="shared" si="1"/>
        <v>3734</v>
      </c>
      <c r="U7" s="140">
        <f t="shared" si="1"/>
        <v>3549537</v>
      </c>
      <c r="V7" s="140">
        <f t="shared" ref="V7:AB7" si="2">+SUM(D7,M7)</f>
        <v>46204167</v>
      </c>
      <c r="W7" s="140">
        <f t="shared" si="2"/>
        <v>13580202</v>
      </c>
      <c r="X7" s="140">
        <f t="shared" si="2"/>
        <v>4536231</v>
      </c>
      <c r="Y7" s="140">
        <f t="shared" si="2"/>
        <v>15467</v>
      </c>
      <c r="Z7" s="140">
        <f t="shared" si="2"/>
        <v>2355600</v>
      </c>
      <c r="AA7" s="140">
        <f t="shared" si="2"/>
        <v>5101445</v>
      </c>
      <c r="AB7" s="140">
        <f t="shared" si="2"/>
        <v>11349625</v>
      </c>
      <c r="AC7" s="140">
        <f>+SUM(K7,T7)</f>
        <v>1571459</v>
      </c>
      <c r="AD7" s="140">
        <f>+SUM(L7,U7)</f>
        <v>32623965</v>
      </c>
      <c r="AE7" s="208"/>
      <c r="AF7" s="208"/>
    </row>
    <row r="8" spans="1:32" s="136" customFormat="1" ht="13.5" customHeight="1" x14ac:dyDescent="0.15">
      <c r="A8" s="119" t="s">
        <v>11</v>
      </c>
      <c r="B8" s="120" t="s">
        <v>324</v>
      </c>
      <c r="C8" s="119" t="s">
        <v>325</v>
      </c>
      <c r="D8" s="121">
        <f>SUM(E8,+L8)</f>
        <v>16663989</v>
      </c>
      <c r="E8" s="121">
        <f>+SUM(F8:I8,K8)</f>
        <v>6859667</v>
      </c>
      <c r="F8" s="121">
        <v>3044340</v>
      </c>
      <c r="G8" s="121">
        <v>0</v>
      </c>
      <c r="H8" s="121">
        <v>1870500</v>
      </c>
      <c r="I8" s="121">
        <v>1031159</v>
      </c>
      <c r="J8" s="121"/>
      <c r="K8" s="121">
        <v>913668</v>
      </c>
      <c r="L8" s="121">
        <v>9804322</v>
      </c>
      <c r="M8" s="121">
        <f>SUM(N8,+U8)</f>
        <v>506949</v>
      </c>
      <c r="N8" s="121">
        <f>+SUM(O8:R8,T8)</f>
        <v>90785</v>
      </c>
      <c r="O8" s="121">
        <v>0</v>
      </c>
      <c r="P8" s="121">
        <v>0</v>
      </c>
      <c r="Q8" s="121">
        <v>0</v>
      </c>
      <c r="R8" s="121">
        <v>90492</v>
      </c>
      <c r="S8" s="121"/>
      <c r="T8" s="121">
        <v>293</v>
      </c>
      <c r="U8" s="121">
        <v>416164</v>
      </c>
      <c r="V8" s="121">
        <f>+SUM(D8,M8)</f>
        <v>17170938</v>
      </c>
      <c r="W8" s="121">
        <f>+SUM(E8,N8)</f>
        <v>6950452</v>
      </c>
      <c r="X8" s="121">
        <f>+SUM(F8,O8)</f>
        <v>3044340</v>
      </c>
      <c r="Y8" s="121">
        <f>+SUM(G8,P8)</f>
        <v>0</v>
      </c>
      <c r="Z8" s="121">
        <f>+SUM(H8,Q8)</f>
        <v>1870500</v>
      </c>
      <c r="AA8" s="121">
        <f>+SUM(I8,R8)</f>
        <v>1121651</v>
      </c>
      <c r="AB8" s="121">
        <f>+SUM(J8,S8)</f>
        <v>0</v>
      </c>
      <c r="AC8" s="121">
        <f>+SUM(K8,T8)</f>
        <v>913961</v>
      </c>
      <c r="AD8" s="121">
        <f>+SUM(L8,U8)</f>
        <v>10220486</v>
      </c>
      <c r="AE8" s="209" t="s">
        <v>326</v>
      </c>
      <c r="AF8" s="208"/>
    </row>
    <row r="9" spans="1:32" s="136" customFormat="1" ht="13.5" customHeight="1" x14ac:dyDescent="0.15">
      <c r="A9" s="119" t="s">
        <v>11</v>
      </c>
      <c r="B9" s="120" t="s">
        <v>327</v>
      </c>
      <c r="C9" s="119" t="s">
        <v>328</v>
      </c>
      <c r="D9" s="121">
        <f>SUM(E9,+L9)</f>
        <v>1310428</v>
      </c>
      <c r="E9" s="121">
        <f>+SUM(F9:I9,K9)</f>
        <v>538895</v>
      </c>
      <c r="F9" s="121">
        <v>0</v>
      </c>
      <c r="G9" s="121">
        <v>0</v>
      </c>
      <c r="H9" s="121">
        <v>0</v>
      </c>
      <c r="I9" s="121">
        <v>483100</v>
      </c>
      <c r="J9" s="121"/>
      <c r="K9" s="121">
        <v>55795</v>
      </c>
      <c r="L9" s="121">
        <v>771533</v>
      </c>
      <c r="M9" s="121">
        <f>SUM(N9,+U9)</f>
        <v>374519</v>
      </c>
      <c r="N9" s="121">
        <f>+SUM(O9:R9,T9)</f>
        <v>51003</v>
      </c>
      <c r="O9" s="121">
        <v>0</v>
      </c>
      <c r="P9" s="121">
        <v>0</v>
      </c>
      <c r="Q9" s="121">
        <v>0</v>
      </c>
      <c r="R9" s="121">
        <v>50310</v>
      </c>
      <c r="S9" s="121"/>
      <c r="T9" s="121">
        <v>693</v>
      </c>
      <c r="U9" s="121">
        <v>323516</v>
      </c>
      <c r="V9" s="121">
        <f>+SUM(D9,M9)</f>
        <v>1684947</v>
      </c>
      <c r="W9" s="121">
        <f>+SUM(E9,N9)</f>
        <v>589898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533410</v>
      </c>
      <c r="AB9" s="121">
        <f>+SUM(J9,S9)</f>
        <v>0</v>
      </c>
      <c r="AC9" s="121">
        <f>+SUM(K9,T9)</f>
        <v>56488</v>
      </c>
      <c r="AD9" s="121">
        <f>+SUM(L9,U9)</f>
        <v>1095049</v>
      </c>
      <c r="AE9" s="209" t="s">
        <v>326</v>
      </c>
      <c r="AF9" s="208"/>
    </row>
    <row r="10" spans="1:32" s="136" customFormat="1" ht="13.5" customHeight="1" x14ac:dyDescent="0.15">
      <c r="A10" s="119" t="s">
        <v>11</v>
      </c>
      <c r="B10" s="120" t="s">
        <v>329</v>
      </c>
      <c r="C10" s="119" t="s">
        <v>330</v>
      </c>
      <c r="D10" s="121">
        <f>SUM(E10,+L10)</f>
        <v>1945308</v>
      </c>
      <c r="E10" s="121">
        <f>+SUM(F10:I10,K10)</f>
        <v>539223</v>
      </c>
      <c r="F10" s="121">
        <v>0</v>
      </c>
      <c r="G10" s="121">
        <v>0</v>
      </c>
      <c r="H10" s="121">
        <v>39000</v>
      </c>
      <c r="I10" s="121">
        <v>390219</v>
      </c>
      <c r="J10" s="121"/>
      <c r="K10" s="121">
        <v>110004</v>
      </c>
      <c r="L10" s="121">
        <v>1406085</v>
      </c>
      <c r="M10" s="121">
        <f>SUM(N10,+U10)</f>
        <v>346863</v>
      </c>
      <c r="N10" s="121">
        <f>+SUM(O10:R10,T10)</f>
        <v>260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260</v>
      </c>
      <c r="U10" s="121">
        <v>346603</v>
      </c>
      <c r="V10" s="121">
        <f>+SUM(D10,M10)</f>
        <v>2292171</v>
      </c>
      <c r="W10" s="121">
        <f>+SUM(E10,N10)</f>
        <v>539483</v>
      </c>
      <c r="X10" s="121">
        <f>+SUM(F10,O10)</f>
        <v>0</v>
      </c>
      <c r="Y10" s="121">
        <f>+SUM(G10,P10)</f>
        <v>0</v>
      </c>
      <c r="Z10" s="121">
        <f>+SUM(H10,Q10)</f>
        <v>39000</v>
      </c>
      <c r="AA10" s="121">
        <f>+SUM(I10,R10)</f>
        <v>390219</v>
      </c>
      <c r="AB10" s="121">
        <f>+SUM(J10,S10)</f>
        <v>0</v>
      </c>
      <c r="AC10" s="121">
        <f>+SUM(K10,T10)</f>
        <v>110264</v>
      </c>
      <c r="AD10" s="121">
        <f>+SUM(L10,U10)</f>
        <v>1752688</v>
      </c>
      <c r="AE10" s="209" t="s">
        <v>326</v>
      </c>
      <c r="AF10" s="208"/>
    </row>
    <row r="11" spans="1:32" s="136" customFormat="1" ht="13.5" customHeight="1" x14ac:dyDescent="0.15">
      <c r="A11" s="119" t="s">
        <v>11</v>
      </c>
      <c r="B11" s="120" t="s">
        <v>333</v>
      </c>
      <c r="C11" s="119" t="s">
        <v>334</v>
      </c>
      <c r="D11" s="121">
        <f>SUM(E11,+L11)</f>
        <v>1660114</v>
      </c>
      <c r="E11" s="121">
        <f>+SUM(F11:I11,K11)</f>
        <v>358203</v>
      </c>
      <c r="F11" s="121">
        <v>0</v>
      </c>
      <c r="G11" s="121">
        <v>11417</v>
      </c>
      <c r="H11" s="121">
        <v>0</v>
      </c>
      <c r="I11" s="121">
        <v>300527</v>
      </c>
      <c r="J11" s="121"/>
      <c r="K11" s="121">
        <v>46259</v>
      </c>
      <c r="L11" s="121">
        <v>1301911</v>
      </c>
      <c r="M11" s="121">
        <f>SUM(N11,+U11)</f>
        <v>164436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164436</v>
      </c>
      <c r="V11" s="121">
        <f>+SUM(D11,M11)</f>
        <v>1824550</v>
      </c>
      <c r="W11" s="121">
        <f>+SUM(E11,N11)</f>
        <v>358203</v>
      </c>
      <c r="X11" s="121">
        <f>+SUM(F11,O11)</f>
        <v>0</v>
      </c>
      <c r="Y11" s="121">
        <f>+SUM(G11,P11)</f>
        <v>11417</v>
      </c>
      <c r="Z11" s="121">
        <f>+SUM(H11,Q11)</f>
        <v>0</v>
      </c>
      <c r="AA11" s="121">
        <f>+SUM(I11,R11)</f>
        <v>300527</v>
      </c>
      <c r="AB11" s="121">
        <f>+SUM(J11,S11)</f>
        <v>0</v>
      </c>
      <c r="AC11" s="121">
        <f>+SUM(K11,T11)</f>
        <v>46259</v>
      </c>
      <c r="AD11" s="121">
        <f>+SUM(L11,U11)</f>
        <v>1466347</v>
      </c>
      <c r="AE11" s="209" t="s">
        <v>326</v>
      </c>
      <c r="AF11" s="208"/>
    </row>
    <row r="12" spans="1:32" s="136" customFormat="1" ht="13.5" customHeight="1" x14ac:dyDescent="0.15">
      <c r="A12" s="119" t="s">
        <v>11</v>
      </c>
      <c r="B12" s="120" t="s">
        <v>335</v>
      </c>
      <c r="C12" s="119" t="s">
        <v>336</v>
      </c>
      <c r="D12" s="121">
        <f>SUM(E12,+L12)</f>
        <v>1716618</v>
      </c>
      <c r="E12" s="121">
        <f>+SUM(F12:I12,K12)</f>
        <v>291117</v>
      </c>
      <c r="F12" s="121">
        <v>0</v>
      </c>
      <c r="G12" s="121">
        <v>0</v>
      </c>
      <c r="H12" s="121">
        <v>0</v>
      </c>
      <c r="I12" s="121">
        <v>245840</v>
      </c>
      <c r="J12" s="121"/>
      <c r="K12" s="121">
        <v>45277</v>
      </c>
      <c r="L12" s="121">
        <v>1425501</v>
      </c>
      <c r="M12" s="121">
        <f>SUM(N12,+U12)</f>
        <v>277133</v>
      </c>
      <c r="N12" s="121">
        <f>+SUM(O12:R12,T12)</f>
        <v>34291</v>
      </c>
      <c r="O12" s="121">
        <v>0</v>
      </c>
      <c r="P12" s="121">
        <v>0</v>
      </c>
      <c r="Q12" s="121">
        <v>0</v>
      </c>
      <c r="R12" s="121">
        <v>33677</v>
      </c>
      <c r="S12" s="121"/>
      <c r="T12" s="121">
        <v>614</v>
      </c>
      <c r="U12" s="121">
        <v>242842</v>
      </c>
      <c r="V12" s="121">
        <f>+SUM(D12,M12)</f>
        <v>1993751</v>
      </c>
      <c r="W12" s="121">
        <f>+SUM(E12,N12)</f>
        <v>325408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279517</v>
      </c>
      <c r="AB12" s="121">
        <f>+SUM(J12,S12)</f>
        <v>0</v>
      </c>
      <c r="AC12" s="121">
        <f>+SUM(K12,T12)</f>
        <v>45891</v>
      </c>
      <c r="AD12" s="121">
        <f>+SUM(L12,U12)</f>
        <v>1668343</v>
      </c>
      <c r="AE12" s="209" t="s">
        <v>326</v>
      </c>
      <c r="AF12" s="208"/>
    </row>
    <row r="13" spans="1:32" s="136" customFormat="1" ht="13.5" customHeight="1" x14ac:dyDescent="0.15">
      <c r="A13" s="119" t="s">
        <v>11</v>
      </c>
      <c r="B13" s="120" t="s">
        <v>337</v>
      </c>
      <c r="C13" s="119" t="s">
        <v>338</v>
      </c>
      <c r="D13" s="121">
        <f>SUM(E13,+L13)</f>
        <v>2081181</v>
      </c>
      <c r="E13" s="121">
        <f>+SUM(F13:I13,K13)</f>
        <v>741235</v>
      </c>
      <c r="F13" s="121">
        <v>3586</v>
      </c>
      <c r="G13" s="121">
        <v>0</v>
      </c>
      <c r="H13" s="121">
        <v>369500</v>
      </c>
      <c r="I13" s="121">
        <v>300997</v>
      </c>
      <c r="J13" s="121"/>
      <c r="K13" s="121">
        <v>67152</v>
      </c>
      <c r="L13" s="121">
        <v>1339946</v>
      </c>
      <c r="M13" s="121">
        <f>SUM(N13,+U13)</f>
        <v>192883</v>
      </c>
      <c r="N13" s="121">
        <f>+SUM(O13:R13,T13)</f>
        <v>52811</v>
      </c>
      <c r="O13" s="121">
        <v>0</v>
      </c>
      <c r="P13" s="121">
        <v>0</v>
      </c>
      <c r="Q13" s="121">
        <v>19200</v>
      </c>
      <c r="R13" s="121">
        <v>33611</v>
      </c>
      <c r="S13" s="121"/>
      <c r="T13" s="121">
        <v>0</v>
      </c>
      <c r="U13" s="121">
        <v>140072</v>
      </c>
      <c r="V13" s="121">
        <f>+SUM(D13,M13)</f>
        <v>2274064</v>
      </c>
      <c r="W13" s="121">
        <f>+SUM(E13,N13)</f>
        <v>794046</v>
      </c>
      <c r="X13" s="121">
        <f>+SUM(F13,O13)</f>
        <v>3586</v>
      </c>
      <c r="Y13" s="121">
        <f>+SUM(G13,P13)</f>
        <v>0</v>
      </c>
      <c r="Z13" s="121">
        <f>+SUM(H13,Q13)</f>
        <v>388700</v>
      </c>
      <c r="AA13" s="121">
        <f>+SUM(I13,R13)</f>
        <v>334608</v>
      </c>
      <c r="AB13" s="121">
        <f>+SUM(J13,S13)</f>
        <v>0</v>
      </c>
      <c r="AC13" s="121">
        <f>+SUM(K13,T13)</f>
        <v>67152</v>
      </c>
      <c r="AD13" s="121">
        <f>+SUM(L13,U13)</f>
        <v>1480018</v>
      </c>
      <c r="AE13" s="209" t="s">
        <v>326</v>
      </c>
      <c r="AF13" s="208"/>
    </row>
    <row r="14" spans="1:32" s="136" customFormat="1" ht="13.5" customHeight="1" x14ac:dyDescent="0.15">
      <c r="A14" s="119" t="s">
        <v>11</v>
      </c>
      <c r="B14" s="120" t="s">
        <v>339</v>
      </c>
      <c r="C14" s="119" t="s">
        <v>340</v>
      </c>
      <c r="D14" s="121">
        <f>SUM(E14,+L14)</f>
        <v>1834217</v>
      </c>
      <c r="E14" s="121">
        <f>+SUM(F14:I14,K14)</f>
        <v>2868</v>
      </c>
      <c r="F14" s="121">
        <v>0</v>
      </c>
      <c r="G14" s="121">
        <v>0</v>
      </c>
      <c r="H14" s="121">
        <v>0</v>
      </c>
      <c r="I14" s="121">
        <v>2868</v>
      </c>
      <c r="J14" s="121"/>
      <c r="K14" s="121">
        <v>0</v>
      </c>
      <c r="L14" s="121">
        <v>1831349</v>
      </c>
      <c r="M14" s="121">
        <f>SUM(N14,+U14)</f>
        <v>208582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208582</v>
      </c>
      <c r="V14" s="121">
        <f>+SUM(D14,M14)</f>
        <v>2042799</v>
      </c>
      <c r="W14" s="121">
        <f>+SUM(E14,N14)</f>
        <v>2868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2868</v>
      </c>
      <c r="AB14" s="121">
        <f>+SUM(J14,S14)</f>
        <v>0</v>
      </c>
      <c r="AC14" s="121">
        <f>+SUM(K14,T14)</f>
        <v>0</v>
      </c>
      <c r="AD14" s="121">
        <f>+SUM(L14,U14)</f>
        <v>2039931</v>
      </c>
      <c r="AE14" s="209" t="s">
        <v>326</v>
      </c>
      <c r="AF14" s="208"/>
    </row>
    <row r="15" spans="1:32" s="136" customFormat="1" ht="13.5" customHeight="1" x14ac:dyDescent="0.15">
      <c r="A15" s="119" t="s">
        <v>11</v>
      </c>
      <c r="B15" s="120" t="s">
        <v>343</v>
      </c>
      <c r="C15" s="119" t="s">
        <v>344</v>
      </c>
      <c r="D15" s="121">
        <f>SUM(E15,+L15)</f>
        <v>720628</v>
      </c>
      <c r="E15" s="121">
        <f>+SUM(F15:I15,K15)</f>
        <v>132924</v>
      </c>
      <c r="F15" s="121">
        <v>0</v>
      </c>
      <c r="G15" s="121">
        <v>1800</v>
      </c>
      <c r="H15" s="121">
        <v>0</v>
      </c>
      <c r="I15" s="121">
        <v>127313</v>
      </c>
      <c r="J15" s="121"/>
      <c r="K15" s="121">
        <v>3811</v>
      </c>
      <c r="L15" s="121">
        <v>587704</v>
      </c>
      <c r="M15" s="121">
        <f>SUM(N15,+U15)</f>
        <v>92565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92565</v>
      </c>
      <c r="V15" s="121">
        <f>+SUM(D15,M15)</f>
        <v>813193</v>
      </c>
      <c r="W15" s="121">
        <f>+SUM(E15,N15)</f>
        <v>132924</v>
      </c>
      <c r="X15" s="121">
        <f>+SUM(F15,O15)</f>
        <v>0</v>
      </c>
      <c r="Y15" s="121">
        <f>+SUM(G15,P15)</f>
        <v>1800</v>
      </c>
      <c r="Z15" s="121">
        <f>+SUM(H15,Q15)</f>
        <v>0</v>
      </c>
      <c r="AA15" s="121">
        <f>+SUM(I15,R15)</f>
        <v>127313</v>
      </c>
      <c r="AB15" s="121">
        <f>+SUM(J15,S15)</f>
        <v>0</v>
      </c>
      <c r="AC15" s="121">
        <f>+SUM(K15,T15)</f>
        <v>3811</v>
      </c>
      <c r="AD15" s="121">
        <f>+SUM(L15,U15)</f>
        <v>680269</v>
      </c>
      <c r="AE15" s="209" t="s">
        <v>326</v>
      </c>
      <c r="AF15" s="208"/>
    </row>
    <row r="16" spans="1:32" s="136" customFormat="1" ht="13.5" customHeight="1" x14ac:dyDescent="0.15">
      <c r="A16" s="119" t="s">
        <v>11</v>
      </c>
      <c r="B16" s="120" t="s">
        <v>347</v>
      </c>
      <c r="C16" s="119" t="s">
        <v>348</v>
      </c>
      <c r="D16" s="121">
        <f>SUM(E16,+L16)</f>
        <v>854795</v>
      </c>
      <c r="E16" s="121">
        <f>+SUM(F16:I16,K16)</f>
        <v>8800</v>
      </c>
      <c r="F16" s="121">
        <v>0</v>
      </c>
      <c r="G16" s="121">
        <v>0</v>
      </c>
      <c r="H16" s="121">
        <v>0</v>
      </c>
      <c r="I16" s="121">
        <v>919</v>
      </c>
      <c r="J16" s="121"/>
      <c r="K16" s="121">
        <v>7881</v>
      </c>
      <c r="L16" s="121">
        <v>845995</v>
      </c>
      <c r="M16" s="121">
        <f>SUM(N16,+U16)</f>
        <v>86872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86872</v>
      </c>
      <c r="V16" s="121">
        <f>+SUM(D16,M16)</f>
        <v>941667</v>
      </c>
      <c r="W16" s="121">
        <f>+SUM(E16,N16)</f>
        <v>8800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919</v>
      </c>
      <c r="AB16" s="121">
        <f>+SUM(J16,S16)</f>
        <v>0</v>
      </c>
      <c r="AC16" s="121">
        <f>+SUM(K16,T16)</f>
        <v>7881</v>
      </c>
      <c r="AD16" s="121">
        <f>+SUM(L16,U16)</f>
        <v>932867</v>
      </c>
      <c r="AE16" s="209" t="s">
        <v>326</v>
      </c>
      <c r="AF16" s="208"/>
    </row>
    <row r="17" spans="1:32" s="136" customFormat="1" ht="13.5" customHeight="1" x14ac:dyDescent="0.15">
      <c r="A17" s="119" t="s">
        <v>11</v>
      </c>
      <c r="B17" s="120" t="s">
        <v>351</v>
      </c>
      <c r="C17" s="119" t="s">
        <v>352</v>
      </c>
      <c r="D17" s="121">
        <f>SUM(E17,+L17)</f>
        <v>1785083</v>
      </c>
      <c r="E17" s="121">
        <f>+SUM(F17:I17,K17)</f>
        <v>50733</v>
      </c>
      <c r="F17" s="121">
        <v>0</v>
      </c>
      <c r="G17" s="121">
        <v>0</v>
      </c>
      <c r="H17" s="121">
        <v>0</v>
      </c>
      <c r="I17" s="121">
        <v>50733</v>
      </c>
      <c r="J17" s="121"/>
      <c r="K17" s="121">
        <v>0</v>
      </c>
      <c r="L17" s="121">
        <v>1734350</v>
      </c>
      <c r="M17" s="121">
        <f>SUM(N17,+U17)</f>
        <v>208614</v>
      </c>
      <c r="N17" s="121">
        <f>+SUM(O17:R17,T17)</f>
        <v>20</v>
      </c>
      <c r="O17" s="121">
        <v>0</v>
      </c>
      <c r="P17" s="121">
        <v>0</v>
      </c>
      <c r="Q17" s="121">
        <v>0</v>
      </c>
      <c r="R17" s="121">
        <v>20</v>
      </c>
      <c r="S17" s="121"/>
      <c r="T17" s="121">
        <v>0</v>
      </c>
      <c r="U17" s="121">
        <v>208594</v>
      </c>
      <c r="V17" s="121">
        <f>+SUM(D17,M17)</f>
        <v>1993697</v>
      </c>
      <c r="W17" s="121">
        <f>+SUM(E17,N17)</f>
        <v>50753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50753</v>
      </c>
      <c r="AB17" s="121">
        <f>+SUM(J17,S17)</f>
        <v>0</v>
      </c>
      <c r="AC17" s="121">
        <f>+SUM(K17,T17)</f>
        <v>0</v>
      </c>
      <c r="AD17" s="121">
        <f>+SUM(L17,U17)</f>
        <v>1942944</v>
      </c>
      <c r="AE17" s="209" t="s">
        <v>326</v>
      </c>
      <c r="AF17" s="208"/>
    </row>
    <row r="18" spans="1:32" s="136" customFormat="1" ht="13.5" customHeight="1" x14ac:dyDescent="0.15">
      <c r="A18" s="119" t="s">
        <v>11</v>
      </c>
      <c r="B18" s="120" t="s">
        <v>355</v>
      </c>
      <c r="C18" s="119" t="s">
        <v>356</v>
      </c>
      <c r="D18" s="121">
        <f>SUM(E18,+L18)</f>
        <v>1717036</v>
      </c>
      <c r="E18" s="121">
        <f>+SUM(F18:I18,K18)</f>
        <v>693254</v>
      </c>
      <c r="F18" s="121">
        <v>187258</v>
      </c>
      <c r="G18" s="121">
        <v>0</v>
      </c>
      <c r="H18" s="121">
        <v>0</v>
      </c>
      <c r="I18" s="121">
        <v>447948</v>
      </c>
      <c r="J18" s="121"/>
      <c r="K18" s="121">
        <v>58048</v>
      </c>
      <c r="L18" s="121">
        <v>1023782</v>
      </c>
      <c r="M18" s="121">
        <f>SUM(N18,+U18)</f>
        <v>126283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126283</v>
      </c>
      <c r="V18" s="121">
        <f>+SUM(D18,M18)</f>
        <v>1843319</v>
      </c>
      <c r="W18" s="121">
        <f>+SUM(E18,N18)</f>
        <v>693254</v>
      </c>
      <c r="X18" s="121">
        <f>+SUM(F18,O18)</f>
        <v>187258</v>
      </c>
      <c r="Y18" s="121">
        <f>+SUM(G18,P18)</f>
        <v>0</v>
      </c>
      <c r="Z18" s="121">
        <f>+SUM(H18,Q18)</f>
        <v>0</v>
      </c>
      <c r="AA18" s="121">
        <f>+SUM(I18,R18)</f>
        <v>447948</v>
      </c>
      <c r="AB18" s="121">
        <f>+SUM(J18,S18)</f>
        <v>0</v>
      </c>
      <c r="AC18" s="121">
        <f>+SUM(K18,T18)</f>
        <v>58048</v>
      </c>
      <c r="AD18" s="121">
        <f>+SUM(L18,U18)</f>
        <v>1150065</v>
      </c>
      <c r="AE18" s="209" t="s">
        <v>326</v>
      </c>
      <c r="AF18" s="208"/>
    </row>
    <row r="19" spans="1:32" s="136" customFormat="1" ht="13.5" customHeight="1" x14ac:dyDescent="0.15">
      <c r="A19" s="119" t="s">
        <v>11</v>
      </c>
      <c r="B19" s="120" t="s">
        <v>357</v>
      </c>
      <c r="C19" s="119" t="s">
        <v>358</v>
      </c>
      <c r="D19" s="121">
        <f>SUM(E19,+L19)</f>
        <v>2316832</v>
      </c>
      <c r="E19" s="121">
        <f>+SUM(F19:I19,K19)</f>
        <v>82546</v>
      </c>
      <c r="F19" s="121">
        <v>0</v>
      </c>
      <c r="G19" s="121">
        <v>0</v>
      </c>
      <c r="H19" s="121">
        <v>0</v>
      </c>
      <c r="I19" s="121">
        <v>78792</v>
      </c>
      <c r="J19" s="121"/>
      <c r="K19" s="121">
        <v>3754</v>
      </c>
      <c r="L19" s="121">
        <v>2234286</v>
      </c>
      <c r="M19" s="121">
        <f>SUM(N19,+U19)</f>
        <v>248732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248732</v>
      </c>
      <c r="V19" s="121">
        <f>+SUM(D19,M19)</f>
        <v>2565564</v>
      </c>
      <c r="W19" s="121">
        <f>+SUM(E19,N19)</f>
        <v>82546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78792</v>
      </c>
      <c r="AB19" s="121">
        <f>+SUM(J19,S19)</f>
        <v>0</v>
      </c>
      <c r="AC19" s="121">
        <f>+SUM(K19,T19)</f>
        <v>3754</v>
      </c>
      <c r="AD19" s="121">
        <f>+SUM(L19,U19)</f>
        <v>2483018</v>
      </c>
      <c r="AE19" s="209" t="s">
        <v>326</v>
      </c>
      <c r="AF19" s="208"/>
    </row>
    <row r="20" spans="1:32" s="136" customFormat="1" ht="13.5" customHeight="1" x14ac:dyDescent="0.15">
      <c r="A20" s="119" t="s">
        <v>11</v>
      </c>
      <c r="B20" s="120" t="s">
        <v>359</v>
      </c>
      <c r="C20" s="119" t="s">
        <v>360</v>
      </c>
      <c r="D20" s="121">
        <f>SUM(E20,+L20)</f>
        <v>265075</v>
      </c>
      <c r="E20" s="121">
        <f>+SUM(F20:I20,K20)</f>
        <v>17505</v>
      </c>
      <c r="F20" s="121">
        <v>0</v>
      </c>
      <c r="G20" s="121">
        <v>0</v>
      </c>
      <c r="H20" s="121">
        <v>0</v>
      </c>
      <c r="I20" s="121">
        <v>116</v>
      </c>
      <c r="J20" s="121"/>
      <c r="K20" s="121">
        <v>17389</v>
      </c>
      <c r="L20" s="121">
        <v>247570</v>
      </c>
      <c r="M20" s="121">
        <f>SUM(N20,+U20)</f>
        <v>87722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87722</v>
      </c>
      <c r="V20" s="121">
        <f>+SUM(D20,M20)</f>
        <v>352797</v>
      </c>
      <c r="W20" s="121">
        <f>+SUM(E20,N20)</f>
        <v>17505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116</v>
      </c>
      <c r="AB20" s="121">
        <f>+SUM(J20,S20)</f>
        <v>0</v>
      </c>
      <c r="AC20" s="121">
        <f>+SUM(K20,T20)</f>
        <v>17389</v>
      </c>
      <c r="AD20" s="121">
        <f>+SUM(L20,U20)</f>
        <v>335292</v>
      </c>
      <c r="AE20" s="209" t="s">
        <v>326</v>
      </c>
      <c r="AF20" s="208"/>
    </row>
    <row r="21" spans="1:32" s="136" customFormat="1" ht="13.5" customHeight="1" x14ac:dyDescent="0.15">
      <c r="A21" s="119" t="s">
        <v>11</v>
      </c>
      <c r="B21" s="120" t="s">
        <v>363</v>
      </c>
      <c r="C21" s="119" t="s">
        <v>364</v>
      </c>
      <c r="D21" s="121">
        <f>SUM(E21,+L21)</f>
        <v>527537</v>
      </c>
      <c r="E21" s="121">
        <f>+SUM(F21:I21,K21)</f>
        <v>222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222</v>
      </c>
      <c r="L21" s="121">
        <v>527315</v>
      </c>
      <c r="M21" s="121">
        <f>SUM(N21,+U21)</f>
        <v>73558</v>
      </c>
      <c r="N21" s="121">
        <f>+SUM(O21:R21,T21)</f>
        <v>24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24</v>
      </c>
      <c r="U21" s="121">
        <v>73534</v>
      </c>
      <c r="V21" s="121">
        <f>+SUM(D21,M21)</f>
        <v>601095</v>
      </c>
      <c r="W21" s="121">
        <f>+SUM(E21,N21)</f>
        <v>246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246</v>
      </c>
      <c r="AD21" s="121">
        <f>+SUM(L21,U21)</f>
        <v>600849</v>
      </c>
      <c r="AE21" s="209" t="s">
        <v>326</v>
      </c>
      <c r="AF21" s="208"/>
    </row>
    <row r="22" spans="1:32" s="136" customFormat="1" ht="13.5" customHeight="1" x14ac:dyDescent="0.15">
      <c r="A22" s="119" t="s">
        <v>11</v>
      </c>
      <c r="B22" s="120" t="s">
        <v>365</v>
      </c>
      <c r="C22" s="119" t="s">
        <v>366</v>
      </c>
      <c r="D22" s="121">
        <f>SUM(E22,+L22)</f>
        <v>235340</v>
      </c>
      <c r="E22" s="121">
        <f>+SUM(F22:I22,K22)</f>
        <v>994</v>
      </c>
      <c r="F22" s="121">
        <v>0</v>
      </c>
      <c r="G22" s="121">
        <v>450</v>
      </c>
      <c r="H22" s="121">
        <v>0</v>
      </c>
      <c r="I22" s="121">
        <v>232</v>
      </c>
      <c r="J22" s="121"/>
      <c r="K22" s="121">
        <v>312</v>
      </c>
      <c r="L22" s="121">
        <v>234346</v>
      </c>
      <c r="M22" s="121">
        <f>SUM(N22,+U22)</f>
        <v>47651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47651</v>
      </c>
      <c r="V22" s="121">
        <f>+SUM(D22,M22)</f>
        <v>282991</v>
      </c>
      <c r="W22" s="121">
        <f>+SUM(E22,N22)</f>
        <v>994</v>
      </c>
      <c r="X22" s="121">
        <f>+SUM(F22,O22)</f>
        <v>0</v>
      </c>
      <c r="Y22" s="121">
        <f>+SUM(G22,P22)</f>
        <v>450</v>
      </c>
      <c r="Z22" s="121">
        <f>+SUM(H22,Q22)</f>
        <v>0</v>
      </c>
      <c r="AA22" s="121">
        <f>+SUM(I22,R22)</f>
        <v>232</v>
      </c>
      <c r="AB22" s="121">
        <f>+SUM(J22,S22)</f>
        <v>0</v>
      </c>
      <c r="AC22" s="121">
        <f>+SUM(K22,T22)</f>
        <v>312</v>
      </c>
      <c r="AD22" s="121">
        <f>+SUM(L22,U22)</f>
        <v>281997</v>
      </c>
      <c r="AE22" s="209" t="s">
        <v>326</v>
      </c>
      <c r="AF22" s="208"/>
    </row>
    <row r="23" spans="1:32" s="136" customFormat="1" ht="13.5" customHeight="1" x14ac:dyDescent="0.15">
      <c r="A23" s="119" t="s">
        <v>11</v>
      </c>
      <c r="B23" s="120" t="s">
        <v>368</v>
      </c>
      <c r="C23" s="119" t="s">
        <v>369</v>
      </c>
      <c r="D23" s="121">
        <f>SUM(E23,+L23)</f>
        <v>135104</v>
      </c>
      <c r="E23" s="121">
        <f>+SUM(F23:I23,K23)</f>
        <v>3818</v>
      </c>
      <c r="F23" s="121">
        <v>0</v>
      </c>
      <c r="G23" s="121">
        <v>0</v>
      </c>
      <c r="H23" s="121">
        <v>0</v>
      </c>
      <c r="I23" s="121">
        <v>3818</v>
      </c>
      <c r="J23" s="121"/>
      <c r="K23" s="121">
        <v>0</v>
      </c>
      <c r="L23" s="121">
        <v>131286</v>
      </c>
      <c r="M23" s="121">
        <f>SUM(N23,+U23)</f>
        <v>52912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52912</v>
      </c>
      <c r="V23" s="121">
        <f>+SUM(D23,M23)</f>
        <v>188016</v>
      </c>
      <c r="W23" s="121">
        <f>+SUM(E23,N23)</f>
        <v>3818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3818</v>
      </c>
      <c r="AB23" s="121">
        <f>+SUM(J23,S23)</f>
        <v>0</v>
      </c>
      <c r="AC23" s="121">
        <f>+SUM(K23,T23)</f>
        <v>0</v>
      </c>
      <c r="AD23" s="121">
        <f>+SUM(L23,U23)</f>
        <v>184198</v>
      </c>
      <c r="AE23" s="209" t="s">
        <v>326</v>
      </c>
      <c r="AF23" s="208"/>
    </row>
    <row r="24" spans="1:32" s="136" customFormat="1" ht="13.5" customHeight="1" x14ac:dyDescent="0.15">
      <c r="A24" s="119" t="s">
        <v>11</v>
      </c>
      <c r="B24" s="120" t="s">
        <v>372</v>
      </c>
      <c r="C24" s="119" t="s">
        <v>373</v>
      </c>
      <c r="D24" s="121">
        <f>SUM(E24,+L24)</f>
        <v>70476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70476</v>
      </c>
      <c r="M24" s="121">
        <f>SUM(N24,+U24)</f>
        <v>27238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27238</v>
      </c>
      <c r="V24" s="121">
        <f>+SUM(D24,M24)</f>
        <v>97714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97714</v>
      </c>
      <c r="AE24" s="209" t="s">
        <v>326</v>
      </c>
      <c r="AF24" s="208"/>
    </row>
    <row r="25" spans="1:32" s="136" customFormat="1" ht="13.5" customHeight="1" x14ac:dyDescent="0.15">
      <c r="A25" s="119" t="s">
        <v>11</v>
      </c>
      <c r="B25" s="120" t="s">
        <v>375</v>
      </c>
      <c r="C25" s="119" t="s">
        <v>376</v>
      </c>
      <c r="D25" s="121">
        <f>SUM(E25,+L25)</f>
        <v>65971</v>
      </c>
      <c r="E25" s="121">
        <f>+SUM(F25:I25,K25)</f>
        <v>82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82</v>
      </c>
      <c r="L25" s="121">
        <v>65889</v>
      </c>
      <c r="M25" s="121">
        <f>SUM(N25,+U25)</f>
        <v>30525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30525</v>
      </c>
      <c r="V25" s="121">
        <f>+SUM(D25,M25)</f>
        <v>96496</v>
      </c>
      <c r="W25" s="121">
        <f>+SUM(E25,N25)</f>
        <v>82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82</v>
      </c>
      <c r="AD25" s="121">
        <f>+SUM(L25,U25)</f>
        <v>96414</v>
      </c>
      <c r="AE25" s="209" t="s">
        <v>326</v>
      </c>
      <c r="AF25" s="208"/>
    </row>
    <row r="26" spans="1:32" s="136" customFormat="1" ht="13.5" customHeight="1" x14ac:dyDescent="0.15">
      <c r="A26" s="119" t="s">
        <v>11</v>
      </c>
      <c r="B26" s="120" t="s">
        <v>378</v>
      </c>
      <c r="C26" s="119" t="s">
        <v>379</v>
      </c>
      <c r="D26" s="121">
        <f>SUM(E26,+L26)</f>
        <v>79494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79494</v>
      </c>
      <c r="M26" s="121">
        <f>SUM(N26,+U26)</f>
        <v>38689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38689</v>
      </c>
      <c r="V26" s="121">
        <f>+SUM(D26,M26)</f>
        <v>118183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0</v>
      </c>
      <c r="AD26" s="121">
        <f>+SUM(L26,U26)</f>
        <v>118183</v>
      </c>
      <c r="AE26" s="209" t="s">
        <v>326</v>
      </c>
      <c r="AF26" s="208"/>
    </row>
    <row r="27" spans="1:32" s="136" customFormat="1" ht="13.5" customHeight="1" x14ac:dyDescent="0.15">
      <c r="A27" s="119" t="s">
        <v>11</v>
      </c>
      <c r="B27" s="120" t="s">
        <v>381</v>
      </c>
      <c r="C27" s="119" t="s">
        <v>382</v>
      </c>
      <c r="D27" s="121">
        <f>SUM(E27,+L27)</f>
        <v>491521</v>
      </c>
      <c r="E27" s="121">
        <f>+SUM(F27:I27,K27)</f>
        <v>95647</v>
      </c>
      <c r="F27" s="121">
        <v>651</v>
      </c>
      <c r="G27" s="121">
        <v>0</v>
      </c>
      <c r="H27" s="121">
        <v>12300</v>
      </c>
      <c r="I27" s="121">
        <v>60802</v>
      </c>
      <c r="J27" s="121"/>
      <c r="K27" s="121">
        <v>21894</v>
      </c>
      <c r="L27" s="121">
        <v>395874</v>
      </c>
      <c r="M27" s="121">
        <f>SUM(N27,+U27)</f>
        <v>78252</v>
      </c>
      <c r="N27" s="121">
        <f>+SUM(O27:R27,T27)</f>
        <v>1019</v>
      </c>
      <c r="O27" s="121">
        <v>0</v>
      </c>
      <c r="P27" s="121">
        <v>0</v>
      </c>
      <c r="Q27" s="121">
        <v>0</v>
      </c>
      <c r="R27" s="121">
        <v>997</v>
      </c>
      <c r="S27" s="121"/>
      <c r="T27" s="121">
        <v>22</v>
      </c>
      <c r="U27" s="121">
        <v>77233</v>
      </c>
      <c r="V27" s="121">
        <f>+SUM(D27,M27)</f>
        <v>569773</v>
      </c>
      <c r="W27" s="121">
        <f>+SUM(E27,N27)</f>
        <v>96666</v>
      </c>
      <c r="X27" s="121">
        <f>+SUM(F27,O27)</f>
        <v>651</v>
      </c>
      <c r="Y27" s="121">
        <f>+SUM(G27,P27)</f>
        <v>0</v>
      </c>
      <c r="Z27" s="121">
        <f>+SUM(H27,Q27)</f>
        <v>12300</v>
      </c>
      <c r="AA27" s="121">
        <f>+SUM(I27,R27)</f>
        <v>61799</v>
      </c>
      <c r="AB27" s="121">
        <f>+SUM(J27,S27)</f>
        <v>0</v>
      </c>
      <c r="AC27" s="121">
        <f>+SUM(K27,T27)</f>
        <v>21916</v>
      </c>
      <c r="AD27" s="121">
        <f>+SUM(L27,U27)</f>
        <v>473107</v>
      </c>
      <c r="AE27" s="209" t="s">
        <v>326</v>
      </c>
      <c r="AF27" s="208"/>
    </row>
    <row r="28" spans="1:32" s="136" customFormat="1" ht="13.5" customHeight="1" x14ac:dyDescent="0.15">
      <c r="A28" s="119" t="s">
        <v>11</v>
      </c>
      <c r="B28" s="120" t="s">
        <v>383</v>
      </c>
      <c r="C28" s="119" t="s">
        <v>384</v>
      </c>
      <c r="D28" s="121">
        <f>SUM(E28,+L28)</f>
        <v>203988</v>
      </c>
      <c r="E28" s="121">
        <f>+SUM(F28:I28,K28)</f>
        <v>126</v>
      </c>
      <c r="F28" s="121">
        <v>0</v>
      </c>
      <c r="G28" s="121">
        <v>0</v>
      </c>
      <c r="H28" s="121">
        <v>0</v>
      </c>
      <c r="I28" s="121">
        <v>126</v>
      </c>
      <c r="J28" s="121"/>
      <c r="K28" s="121">
        <v>0</v>
      </c>
      <c r="L28" s="121">
        <v>203862</v>
      </c>
      <c r="M28" s="121">
        <f>SUM(N28,+U28)</f>
        <v>34031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34031</v>
      </c>
      <c r="V28" s="121">
        <f>+SUM(D28,M28)</f>
        <v>238019</v>
      </c>
      <c r="W28" s="121">
        <f>+SUM(E28,N28)</f>
        <v>126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126</v>
      </c>
      <c r="AB28" s="121">
        <f>+SUM(J28,S28)</f>
        <v>0</v>
      </c>
      <c r="AC28" s="121">
        <f>+SUM(K28,T28)</f>
        <v>0</v>
      </c>
      <c r="AD28" s="121">
        <f>+SUM(L28,U28)</f>
        <v>237893</v>
      </c>
      <c r="AE28" s="209" t="s">
        <v>326</v>
      </c>
      <c r="AF28" s="208"/>
    </row>
    <row r="29" spans="1:32" s="136" customFormat="1" ht="13.5" customHeight="1" x14ac:dyDescent="0.15">
      <c r="A29" s="119" t="s">
        <v>11</v>
      </c>
      <c r="B29" s="120" t="s">
        <v>385</v>
      </c>
      <c r="C29" s="119" t="s">
        <v>386</v>
      </c>
      <c r="D29" s="121">
        <f>SUM(E29,+L29)</f>
        <v>571179</v>
      </c>
      <c r="E29" s="121">
        <f>+SUM(F29:I29,K29)</f>
        <v>11163</v>
      </c>
      <c r="F29" s="121">
        <v>0</v>
      </c>
      <c r="G29" s="121">
        <v>1800</v>
      </c>
      <c r="H29" s="121">
        <v>0</v>
      </c>
      <c r="I29" s="121">
        <v>9313</v>
      </c>
      <c r="J29" s="121"/>
      <c r="K29" s="121">
        <v>50</v>
      </c>
      <c r="L29" s="121">
        <v>560016</v>
      </c>
      <c r="M29" s="121">
        <f>SUM(N29,+U29)</f>
        <v>144425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144425</v>
      </c>
      <c r="V29" s="121">
        <f>+SUM(D29,M29)</f>
        <v>715604</v>
      </c>
      <c r="W29" s="121">
        <f>+SUM(E29,N29)</f>
        <v>11163</v>
      </c>
      <c r="X29" s="121">
        <f>+SUM(F29,O29)</f>
        <v>0</v>
      </c>
      <c r="Y29" s="121">
        <f>+SUM(G29,P29)</f>
        <v>1800</v>
      </c>
      <c r="Z29" s="121">
        <f>+SUM(H29,Q29)</f>
        <v>0</v>
      </c>
      <c r="AA29" s="121">
        <f>+SUM(I29,R29)</f>
        <v>9313</v>
      </c>
      <c r="AB29" s="121">
        <f>+SUM(J29,S29)</f>
        <v>0</v>
      </c>
      <c r="AC29" s="121">
        <f>+SUM(K29,T29)</f>
        <v>50</v>
      </c>
      <c r="AD29" s="121">
        <f>+SUM(L29,U29)</f>
        <v>704441</v>
      </c>
      <c r="AE29" s="209" t="s">
        <v>326</v>
      </c>
      <c r="AF29" s="208"/>
    </row>
    <row r="30" spans="1:32" s="136" customFormat="1" ht="13.5" customHeight="1" x14ac:dyDescent="0.15">
      <c r="A30" s="119" t="s">
        <v>11</v>
      </c>
      <c r="B30" s="120" t="s">
        <v>387</v>
      </c>
      <c r="C30" s="119" t="s">
        <v>388</v>
      </c>
      <c r="D30" s="121">
        <f>SUM(E30,+L30)</f>
        <v>1349412</v>
      </c>
      <c r="E30" s="121">
        <f>+SUM(F30:I30,K30)</f>
        <v>42098</v>
      </c>
      <c r="F30" s="121">
        <v>0</v>
      </c>
      <c r="G30" s="121">
        <v>0</v>
      </c>
      <c r="H30" s="121">
        <v>0</v>
      </c>
      <c r="I30" s="121">
        <v>39769</v>
      </c>
      <c r="J30" s="121"/>
      <c r="K30" s="121">
        <v>2329</v>
      </c>
      <c r="L30" s="121">
        <v>1307314</v>
      </c>
      <c r="M30" s="121">
        <f>SUM(N30,+U30)</f>
        <v>200591</v>
      </c>
      <c r="N30" s="121">
        <f>+SUM(O30:R30,T30)</f>
        <v>5</v>
      </c>
      <c r="O30" s="121">
        <v>0</v>
      </c>
      <c r="P30" s="121">
        <v>0</v>
      </c>
      <c r="Q30" s="121">
        <v>0</v>
      </c>
      <c r="R30" s="121">
        <v>5</v>
      </c>
      <c r="S30" s="121"/>
      <c r="T30" s="121">
        <v>0</v>
      </c>
      <c r="U30" s="121">
        <v>200586</v>
      </c>
      <c r="V30" s="121">
        <f>+SUM(D30,M30)</f>
        <v>1550003</v>
      </c>
      <c r="W30" s="121">
        <f>+SUM(E30,N30)</f>
        <v>42103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39774</v>
      </c>
      <c r="AB30" s="121">
        <f>+SUM(J30,S30)</f>
        <v>0</v>
      </c>
      <c r="AC30" s="121">
        <f>+SUM(K30,T30)</f>
        <v>2329</v>
      </c>
      <c r="AD30" s="121">
        <f>+SUM(L30,U30)</f>
        <v>1507900</v>
      </c>
      <c r="AE30" s="209" t="s">
        <v>326</v>
      </c>
      <c r="AF30" s="208"/>
    </row>
    <row r="31" spans="1:32" s="136" customFormat="1" ht="13.5" customHeight="1" x14ac:dyDescent="0.15">
      <c r="A31" s="119" t="s">
        <v>11</v>
      </c>
      <c r="B31" s="120" t="s">
        <v>389</v>
      </c>
      <c r="C31" s="119" t="s">
        <v>390</v>
      </c>
      <c r="D31" s="121">
        <f>SUM(E31,+L31)</f>
        <v>551906</v>
      </c>
      <c r="E31" s="121">
        <f>+SUM(F31:I31,K31)</f>
        <v>118361</v>
      </c>
      <c r="F31" s="121">
        <v>0</v>
      </c>
      <c r="G31" s="121">
        <v>0</v>
      </c>
      <c r="H31" s="121">
        <v>0</v>
      </c>
      <c r="I31" s="121">
        <v>113361</v>
      </c>
      <c r="J31" s="121"/>
      <c r="K31" s="121">
        <v>5000</v>
      </c>
      <c r="L31" s="121">
        <v>433545</v>
      </c>
      <c r="M31" s="121">
        <f>SUM(N31,+U31)</f>
        <v>73714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73714</v>
      </c>
      <c r="V31" s="121">
        <f>+SUM(D31,M31)</f>
        <v>625620</v>
      </c>
      <c r="W31" s="121">
        <f>+SUM(E31,N31)</f>
        <v>118361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113361</v>
      </c>
      <c r="AB31" s="121">
        <f>+SUM(J31,S31)</f>
        <v>0</v>
      </c>
      <c r="AC31" s="121">
        <f>+SUM(K31,T31)</f>
        <v>5000</v>
      </c>
      <c r="AD31" s="121">
        <f>+SUM(L31,U31)</f>
        <v>507259</v>
      </c>
      <c r="AE31" s="209" t="s">
        <v>326</v>
      </c>
      <c r="AF31" s="208"/>
    </row>
    <row r="32" spans="1:32" s="136" customFormat="1" ht="13.5" customHeight="1" x14ac:dyDescent="0.15">
      <c r="A32" s="119" t="s">
        <v>11</v>
      </c>
      <c r="B32" s="120" t="s">
        <v>391</v>
      </c>
      <c r="C32" s="119" t="s">
        <v>392</v>
      </c>
      <c r="D32" s="121">
        <f>SUM(E32,+L32)</f>
        <v>174833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174833</v>
      </c>
      <c r="M32" s="121">
        <f>SUM(N32,+U32)</f>
        <v>55990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55990</v>
      </c>
      <c r="V32" s="121">
        <f>+SUM(D32,M32)</f>
        <v>230823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230823</v>
      </c>
      <c r="AE32" s="209" t="s">
        <v>326</v>
      </c>
      <c r="AF32" s="208"/>
    </row>
    <row r="33" spans="1:32" s="136" customFormat="1" ht="13.5" customHeight="1" x14ac:dyDescent="0.15">
      <c r="A33" s="119" t="s">
        <v>11</v>
      </c>
      <c r="B33" s="120" t="s">
        <v>349</v>
      </c>
      <c r="C33" s="119" t="s">
        <v>350</v>
      </c>
      <c r="D33" s="121">
        <f>SUM(E33,+L33)</f>
        <v>298395</v>
      </c>
      <c r="E33" s="121">
        <f>+SUM(F33:I33,K33)</f>
        <v>298395</v>
      </c>
      <c r="F33" s="121">
        <v>139195</v>
      </c>
      <c r="G33" s="121">
        <v>0</v>
      </c>
      <c r="H33" s="121">
        <v>45100</v>
      </c>
      <c r="I33" s="121">
        <v>112826</v>
      </c>
      <c r="J33" s="121">
        <v>977082</v>
      </c>
      <c r="K33" s="121">
        <v>1274</v>
      </c>
      <c r="L33" s="121">
        <v>0</v>
      </c>
      <c r="M33" s="121">
        <f>SUM(N33,+U33)</f>
        <v>12350</v>
      </c>
      <c r="N33" s="121">
        <f>+SUM(O33:R33,T33)</f>
        <v>12350</v>
      </c>
      <c r="O33" s="121">
        <v>0</v>
      </c>
      <c r="P33" s="121">
        <v>0</v>
      </c>
      <c r="Q33" s="121">
        <v>0</v>
      </c>
      <c r="R33" s="121">
        <v>12350</v>
      </c>
      <c r="S33" s="121">
        <v>286869</v>
      </c>
      <c r="T33" s="121">
        <v>0</v>
      </c>
      <c r="U33" s="121">
        <v>0</v>
      </c>
      <c r="V33" s="121">
        <f>+SUM(D33,M33)</f>
        <v>310745</v>
      </c>
      <c r="W33" s="121">
        <f>+SUM(E33,N33)</f>
        <v>310745</v>
      </c>
      <c r="X33" s="121">
        <f>+SUM(F33,O33)</f>
        <v>139195</v>
      </c>
      <c r="Y33" s="121">
        <f>+SUM(G33,P33)</f>
        <v>0</v>
      </c>
      <c r="Z33" s="121">
        <f>+SUM(H33,Q33)</f>
        <v>45100</v>
      </c>
      <c r="AA33" s="121">
        <f>+SUM(I33,R33)</f>
        <v>125176</v>
      </c>
      <c r="AB33" s="121">
        <f>+SUM(J33,S33)</f>
        <v>1263951</v>
      </c>
      <c r="AC33" s="121">
        <f>+SUM(K33,T33)</f>
        <v>1274</v>
      </c>
      <c r="AD33" s="121">
        <f>+SUM(L33,U33)</f>
        <v>0</v>
      </c>
      <c r="AE33" s="209" t="s">
        <v>326</v>
      </c>
      <c r="AF33" s="208"/>
    </row>
    <row r="34" spans="1:32" s="136" customFormat="1" ht="13.5" customHeight="1" x14ac:dyDescent="0.15">
      <c r="A34" s="119" t="s">
        <v>11</v>
      </c>
      <c r="B34" s="120" t="s">
        <v>331</v>
      </c>
      <c r="C34" s="119" t="s">
        <v>332</v>
      </c>
      <c r="D34" s="121">
        <f>SUM(E34,+L34)</f>
        <v>0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232510</v>
      </c>
      <c r="T34" s="121">
        <v>0</v>
      </c>
      <c r="U34" s="121">
        <v>0</v>
      </c>
      <c r="V34" s="121">
        <f>+SUM(D34,M34)</f>
        <v>0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232510</v>
      </c>
      <c r="AC34" s="121">
        <f>+SUM(K34,T34)</f>
        <v>0</v>
      </c>
      <c r="AD34" s="121">
        <f>+SUM(L34,U34)</f>
        <v>0</v>
      </c>
      <c r="AE34" s="209" t="s">
        <v>326</v>
      </c>
      <c r="AF34" s="208"/>
    </row>
    <row r="35" spans="1:32" s="136" customFormat="1" ht="13.5" customHeight="1" x14ac:dyDescent="0.15">
      <c r="A35" s="119" t="s">
        <v>11</v>
      </c>
      <c r="B35" s="120" t="s">
        <v>370</v>
      </c>
      <c r="C35" s="119" t="s">
        <v>371</v>
      </c>
      <c r="D35" s="121">
        <f>SUM(E35,+L35)</f>
        <v>133408</v>
      </c>
      <c r="E35" s="121">
        <f>+SUM(F35:I35,K35)</f>
        <v>589</v>
      </c>
      <c r="F35" s="121">
        <v>589</v>
      </c>
      <c r="G35" s="121">
        <v>0</v>
      </c>
      <c r="H35" s="121">
        <v>0</v>
      </c>
      <c r="I35" s="121">
        <v>0</v>
      </c>
      <c r="J35" s="121">
        <v>125913</v>
      </c>
      <c r="K35" s="121">
        <v>0</v>
      </c>
      <c r="L35" s="121">
        <v>132819</v>
      </c>
      <c r="M35" s="121">
        <f>SUM(N35,+U35)</f>
        <v>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0</v>
      </c>
      <c r="T35" s="121">
        <v>0</v>
      </c>
      <c r="U35" s="121">
        <v>0</v>
      </c>
      <c r="V35" s="121">
        <f>+SUM(D35,M35)</f>
        <v>133408</v>
      </c>
      <c r="W35" s="121">
        <f>+SUM(E35,N35)</f>
        <v>589</v>
      </c>
      <c r="X35" s="121">
        <f>+SUM(F35,O35)</f>
        <v>589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125913</v>
      </c>
      <c r="AC35" s="121">
        <f>+SUM(K35,T35)</f>
        <v>0</v>
      </c>
      <c r="AD35" s="121">
        <f>+SUM(L35,U35)</f>
        <v>132819</v>
      </c>
      <c r="AE35" s="209" t="s">
        <v>326</v>
      </c>
      <c r="AF35" s="208"/>
    </row>
    <row r="36" spans="1:32" s="136" customFormat="1" ht="13.5" customHeight="1" x14ac:dyDescent="0.15">
      <c r="A36" s="119" t="s">
        <v>11</v>
      </c>
      <c r="B36" s="120" t="s">
        <v>345</v>
      </c>
      <c r="C36" s="119" t="s">
        <v>346</v>
      </c>
      <c r="D36" s="121">
        <f>SUM(E36,+L36)</f>
        <v>500432</v>
      </c>
      <c r="E36" s="121">
        <f>+SUM(F36:I36,K36)</f>
        <v>308530</v>
      </c>
      <c r="F36" s="121">
        <v>1373</v>
      </c>
      <c r="G36" s="121">
        <v>0</v>
      </c>
      <c r="H36" s="121">
        <v>0</v>
      </c>
      <c r="I36" s="121">
        <v>207042</v>
      </c>
      <c r="J36" s="121">
        <v>550000</v>
      </c>
      <c r="K36" s="121">
        <v>100115</v>
      </c>
      <c r="L36" s="121">
        <v>191902</v>
      </c>
      <c r="M36" s="121">
        <f>SUM(N36,+U36)</f>
        <v>285069</v>
      </c>
      <c r="N36" s="121">
        <f>+SUM(O36:R36,T36)</f>
        <v>285069</v>
      </c>
      <c r="O36" s="121">
        <v>0</v>
      </c>
      <c r="P36" s="121">
        <v>0</v>
      </c>
      <c r="Q36" s="121">
        <v>0</v>
      </c>
      <c r="R36" s="121">
        <v>285069</v>
      </c>
      <c r="S36" s="121">
        <v>241929</v>
      </c>
      <c r="T36" s="121">
        <v>0</v>
      </c>
      <c r="U36" s="121">
        <v>0</v>
      </c>
      <c r="V36" s="121">
        <f>+SUM(D36,M36)</f>
        <v>785501</v>
      </c>
      <c r="W36" s="121">
        <f>+SUM(E36,N36)</f>
        <v>593599</v>
      </c>
      <c r="X36" s="121">
        <f>+SUM(F36,O36)</f>
        <v>1373</v>
      </c>
      <c r="Y36" s="121">
        <f>+SUM(G36,P36)</f>
        <v>0</v>
      </c>
      <c r="Z36" s="121">
        <f>+SUM(H36,Q36)</f>
        <v>0</v>
      </c>
      <c r="AA36" s="121">
        <f>+SUM(I36,R36)</f>
        <v>492111</v>
      </c>
      <c r="AB36" s="121">
        <f>+SUM(J36,S36)</f>
        <v>791929</v>
      </c>
      <c r="AC36" s="121">
        <f>+SUM(K36,T36)</f>
        <v>100115</v>
      </c>
      <c r="AD36" s="121">
        <f>+SUM(L36,U36)</f>
        <v>191902</v>
      </c>
      <c r="AE36" s="209" t="s">
        <v>326</v>
      </c>
      <c r="AF36" s="208"/>
    </row>
    <row r="37" spans="1:32" s="136" customFormat="1" ht="13.5" customHeight="1" x14ac:dyDescent="0.15">
      <c r="A37" s="119" t="s">
        <v>11</v>
      </c>
      <c r="B37" s="120" t="s">
        <v>361</v>
      </c>
      <c r="C37" s="119" t="s">
        <v>362</v>
      </c>
      <c r="D37" s="121">
        <f>SUM(E37,+L37)</f>
        <v>26890</v>
      </c>
      <c r="E37" s="121">
        <f>+SUM(F37:I37,K37)</f>
        <v>15767</v>
      </c>
      <c r="F37" s="121">
        <v>0</v>
      </c>
      <c r="G37" s="121">
        <v>0</v>
      </c>
      <c r="H37" s="121">
        <v>0</v>
      </c>
      <c r="I37" s="121">
        <v>15741</v>
      </c>
      <c r="J37" s="121">
        <v>320525</v>
      </c>
      <c r="K37" s="121">
        <v>26</v>
      </c>
      <c r="L37" s="121">
        <v>11123</v>
      </c>
      <c r="M37" s="121">
        <f>SUM(N37,+U37)</f>
        <v>3487</v>
      </c>
      <c r="N37" s="121">
        <f>+SUM(O37:R37,T37)</f>
        <v>3461</v>
      </c>
      <c r="O37" s="121">
        <v>0</v>
      </c>
      <c r="P37" s="121">
        <v>0</v>
      </c>
      <c r="Q37" s="121">
        <v>0</v>
      </c>
      <c r="R37" s="121">
        <v>3436</v>
      </c>
      <c r="S37" s="121">
        <v>143712</v>
      </c>
      <c r="T37" s="121">
        <v>25</v>
      </c>
      <c r="U37" s="121">
        <v>26</v>
      </c>
      <c r="V37" s="121">
        <f>+SUM(D37,M37)</f>
        <v>30377</v>
      </c>
      <c r="W37" s="121">
        <f>+SUM(E37,N37)</f>
        <v>19228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19177</v>
      </c>
      <c r="AB37" s="121">
        <f>+SUM(J37,S37)</f>
        <v>464237</v>
      </c>
      <c r="AC37" s="121">
        <f>+SUM(K37,T37)</f>
        <v>51</v>
      </c>
      <c r="AD37" s="121">
        <f>+SUM(L37,U37)</f>
        <v>11149</v>
      </c>
      <c r="AE37" s="209" t="s">
        <v>326</v>
      </c>
      <c r="AF37" s="208"/>
    </row>
    <row r="38" spans="1:32" s="136" customFormat="1" ht="13.5" customHeight="1" x14ac:dyDescent="0.15">
      <c r="A38" s="119" t="s">
        <v>11</v>
      </c>
      <c r="B38" s="120" t="s">
        <v>353</v>
      </c>
      <c r="C38" s="119" t="s">
        <v>354</v>
      </c>
      <c r="D38" s="121">
        <f>SUM(E38,+L38)</f>
        <v>1029419</v>
      </c>
      <c r="E38" s="121">
        <f>+SUM(F38:I38,K38)</f>
        <v>1029419</v>
      </c>
      <c r="F38" s="121">
        <v>871122</v>
      </c>
      <c r="G38" s="121">
        <v>0</v>
      </c>
      <c r="H38" s="121">
        <v>0</v>
      </c>
      <c r="I38" s="121">
        <v>158297</v>
      </c>
      <c r="J38" s="121">
        <v>5679539</v>
      </c>
      <c r="K38" s="121">
        <v>0</v>
      </c>
      <c r="L38" s="121">
        <v>0</v>
      </c>
      <c r="M38" s="121">
        <f>SUM(N38,+U38)</f>
        <v>295776</v>
      </c>
      <c r="N38" s="121">
        <f>+SUM(O38:R38,T38)</f>
        <v>295776</v>
      </c>
      <c r="O38" s="121">
        <v>288117</v>
      </c>
      <c r="P38" s="121">
        <v>0</v>
      </c>
      <c r="Q38" s="121">
        <v>0</v>
      </c>
      <c r="R38" s="121">
        <v>7659</v>
      </c>
      <c r="S38" s="121">
        <v>802362</v>
      </c>
      <c r="T38" s="121">
        <v>0</v>
      </c>
      <c r="U38" s="121">
        <v>0</v>
      </c>
      <c r="V38" s="121">
        <f>+SUM(D38,M38)</f>
        <v>1325195</v>
      </c>
      <c r="W38" s="121">
        <f>+SUM(E38,N38)</f>
        <v>1325195</v>
      </c>
      <c r="X38" s="121">
        <f>+SUM(F38,O38)</f>
        <v>1159239</v>
      </c>
      <c r="Y38" s="121">
        <f>+SUM(G38,P38)</f>
        <v>0</v>
      </c>
      <c r="Z38" s="121">
        <f>+SUM(H38,Q38)</f>
        <v>0</v>
      </c>
      <c r="AA38" s="121">
        <f>+SUM(I38,R38)</f>
        <v>165956</v>
      </c>
      <c r="AB38" s="121">
        <f>+SUM(J38,S38)</f>
        <v>6481901</v>
      </c>
      <c r="AC38" s="121">
        <f>+SUM(K38,T38)</f>
        <v>0</v>
      </c>
      <c r="AD38" s="121">
        <f>+SUM(L38,U38)</f>
        <v>0</v>
      </c>
      <c r="AE38" s="209" t="s">
        <v>326</v>
      </c>
      <c r="AF38" s="208"/>
    </row>
    <row r="39" spans="1:32" s="136" customFormat="1" ht="13.5" customHeight="1" x14ac:dyDescent="0.15">
      <c r="A39" s="119" t="s">
        <v>11</v>
      </c>
      <c r="B39" s="120" t="s">
        <v>341</v>
      </c>
      <c r="C39" s="119" t="s">
        <v>342</v>
      </c>
      <c r="D39" s="121">
        <f>SUM(E39,+L39)</f>
        <v>506775</v>
      </c>
      <c r="E39" s="121">
        <f>+SUM(F39:I39,K39)</f>
        <v>506775</v>
      </c>
      <c r="F39" s="121">
        <v>0</v>
      </c>
      <c r="G39" s="121">
        <v>0</v>
      </c>
      <c r="H39" s="121">
        <v>0</v>
      </c>
      <c r="I39" s="121">
        <v>399392</v>
      </c>
      <c r="J39" s="121">
        <v>1627362</v>
      </c>
      <c r="K39" s="121">
        <v>107383</v>
      </c>
      <c r="L39" s="121">
        <v>0</v>
      </c>
      <c r="M39" s="121">
        <f>SUM(N39,+U39)</f>
        <v>4372</v>
      </c>
      <c r="N39" s="121">
        <f>+SUM(O39:R39,T39)</f>
        <v>4372</v>
      </c>
      <c r="O39" s="121">
        <v>0</v>
      </c>
      <c r="P39" s="121">
        <v>0</v>
      </c>
      <c r="Q39" s="121">
        <v>0</v>
      </c>
      <c r="R39" s="121">
        <v>2569</v>
      </c>
      <c r="S39" s="121">
        <v>361822</v>
      </c>
      <c r="T39" s="121">
        <v>1803</v>
      </c>
      <c r="U39" s="121">
        <v>0</v>
      </c>
      <c r="V39" s="121">
        <f>+SUM(D39,M39)</f>
        <v>511147</v>
      </c>
      <c r="W39" s="121">
        <f>+SUM(E39,N39)</f>
        <v>511147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401961</v>
      </c>
      <c r="AB39" s="121">
        <f>+SUM(J39,S39)</f>
        <v>1989184</v>
      </c>
      <c r="AC39" s="121">
        <f>+SUM(K39,T39)</f>
        <v>109186</v>
      </c>
      <c r="AD39" s="121">
        <f>+SUM(L39,U39)</f>
        <v>0</v>
      </c>
      <c r="AE39" s="209" t="s">
        <v>326</v>
      </c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9">
    <sortCondition ref="A8:A39"/>
    <sortCondition ref="B8:B39"/>
    <sortCondition ref="C8:C3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38" man="1"/>
    <brk id="21" min="1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275</v>
      </c>
      <c r="D7" s="140">
        <f>+SUM(E7,J7)</f>
        <v>19629704</v>
      </c>
      <c r="E7" s="140">
        <f>+SUM(F7:I7)</f>
        <v>19566406</v>
      </c>
      <c r="F7" s="140">
        <f t="shared" ref="F7:K7" si="0">SUM(F$8:F$257)</f>
        <v>550</v>
      </c>
      <c r="G7" s="140">
        <f t="shared" si="0"/>
        <v>14664143</v>
      </c>
      <c r="H7" s="140">
        <f t="shared" si="0"/>
        <v>4901232</v>
      </c>
      <c r="I7" s="140">
        <f t="shared" si="0"/>
        <v>481</v>
      </c>
      <c r="J7" s="140">
        <f t="shared" si="0"/>
        <v>63298</v>
      </c>
      <c r="K7" s="140">
        <f t="shared" si="0"/>
        <v>5318322</v>
      </c>
      <c r="L7" s="140">
        <f>+SUM(M7,R7,V7,W7,AC7)</f>
        <v>20977906</v>
      </c>
      <c r="M7" s="140">
        <f>+SUM(N7:Q7)</f>
        <v>2503558</v>
      </c>
      <c r="N7" s="140">
        <f>SUM(N$8:N$257)</f>
        <v>1297369</v>
      </c>
      <c r="O7" s="140">
        <f>SUM(O$8:O$257)</f>
        <v>321600</v>
      </c>
      <c r="P7" s="140">
        <f>SUM(P$8:P$257)</f>
        <v>825832</v>
      </c>
      <c r="Q7" s="140">
        <f>SUM(Q$8:Q$257)</f>
        <v>58757</v>
      </c>
      <c r="R7" s="140">
        <f>+SUM(S7:U7)</f>
        <v>3015577</v>
      </c>
      <c r="S7" s="140">
        <f>SUM(S$8:S$257)</f>
        <v>341950</v>
      </c>
      <c r="T7" s="140">
        <f>SUM(T$8:T$257)</f>
        <v>2488608</v>
      </c>
      <c r="U7" s="140">
        <f>SUM(U$8:U$257)</f>
        <v>185019</v>
      </c>
      <c r="V7" s="140">
        <f>SUM(V$8:V$257)</f>
        <v>306131</v>
      </c>
      <c r="W7" s="140">
        <f>+SUM(X7:AA7)</f>
        <v>15092063</v>
      </c>
      <c r="X7" s="140">
        <f t="shared" ref="X7:AD7" si="1">SUM(X$8:X$257)</f>
        <v>5771381</v>
      </c>
      <c r="Y7" s="140">
        <f t="shared" si="1"/>
        <v>8477552</v>
      </c>
      <c r="Z7" s="140">
        <f t="shared" si="1"/>
        <v>582264</v>
      </c>
      <c r="AA7" s="140">
        <f t="shared" si="1"/>
        <v>260866</v>
      </c>
      <c r="AB7" s="140">
        <f t="shared" si="1"/>
        <v>3962099</v>
      </c>
      <c r="AC7" s="140">
        <f t="shared" si="1"/>
        <v>60577</v>
      </c>
      <c r="AD7" s="140">
        <f t="shared" si="1"/>
        <v>1215774</v>
      </c>
      <c r="AE7" s="140">
        <f>+SUM(D7,L7,AD7)</f>
        <v>41823384</v>
      </c>
      <c r="AF7" s="140">
        <f>+SUM(AG7,AL7)</f>
        <v>1023926</v>
      </c>
      <c r="AG7" s="140">
        <f>+SUM(AH7:AK7)</f>
        <v>1018409</v>
      </c>
      <c r="AH7" s="140">
        <f t="shared" ref="AH7:AM7" si="2">SUM(AH$8:AH$257)</f>
        <v>0</v>
      </c>
      <c r="AI7" s="140">
        <f t="shared" si="2"/>
        <v>1018409</v>
      </c>
      <c r="AJ7" s="140">
        <f t="shared" si="2"/>
        <v>0</v>
      </c>
      <c r="AK7" s="140">
        <f t="shared" si="2"/>
        <v>0</v>
      </c>
      <c r="AL7" s="140">
        <f t="shared" si="2"/>
        <v>5517</v>
      </c>
      <c r="AM7" s="140">
        <f t="shared" si="2"/>
        <v>701025</v>
      </c>
      <c r="AN7" s="140">
        <f>+SUM(AO7,AT7,AX7,AY7,BE7)</f>
        <v>3246931</v>
      </c>
      <c r="AO7" s="140">
        <f>+SUM(AP7:AS7)</f>
        <v>725225</v>
      </c>
      <c r="AP7" s="140">
        <f>SUM(AP$8:AP$257)</f>
        <v>294217</v>
      </c>
      <c r="AQ7" s="140">
        <f>SUM(AQ$8:AQ$257)</f>
        <v>267697</v>
      </c>
      <c r="AR7" s="140">
        <f>SUM(AR$8:AR$257)</f>
        <v>163311</v>
      </c>
      <c r="AS7" s="140">
        <f>SUM(AS$8:AS$257)</f>
        <v>0</v>
      </c>
      <c r="AT7" s="140">
        <f>+SUM(AU7:AW7)</f>
        <v>1000664</v>
      </c>
      <c r="AU7" s="140">
        <f>SUM(AU$8:AU$257)</f>
        <v>37732</v>
      </c>
      <c r="AV7" s="140">
        <f>SUM(AV$8:AV$257)</f>
        <v>962930</v>
      </c>
      <c r="AW7" s="140">
        <f>SUM(AW$8:AW$257)</f>
        <v>2</v>
      </c>
      <c r="AX7" s="140">
        <f>SUM(AX$8:AX$257)</f>
        <v>7316</v>
      </c>
      <c r="AY7" s="140">
        <f>+SUM(AZ7:BC7)</f>
        <v>1512727</v>
      </c>
      <c r="AZ7" s="140">
        <f t="shared" ref="AZ7:BF7" si="3">SUM(AZ$8:AZ$257)</f>
        <v>344456</v>
      </c>
      <c r="BA7" s="140">
        <f t="shared" si="3"/>
        <v>1109222</v>
      </c>
      <c r="BB7" s="140">
        <f t="shared" si="3"/>
        <v>27163</v>
      </c>
      <c r="BC7" s="140">
        <f t="shared" si="3"/>
        <v>31886</v>
      </c>
      <c r="BD7" s="140">
        <f t="shared" si="3"/>
        <v>1368179</v>
      </c>
      <c r="BE7" s="140">
        <f t="shared" si="3"/>
        <v>999</v>
      </c>
      <c r="BF7" s="140">
        <f t="shared" si="3"/>
        <v>109926</v>
      </c>
      <c r="BG7" s="140">
        <f>+SUM(BF7,AN7,AF7)</f>
        <v>4380783</v>
      </c>
      <c r="BH7" s="140">
        <f t="shared" ref="BH7:CI7" si="4">SUM(D7,AF7)</f>
        <v>20653630</v>
      </c>
      <c r="BI7" s="140">
        <f t="shared" si="4"/>
        <v>20584815</v>
      </c>
      <c r="BJ7" s="140">
        <f t="shared" si="4"/>
        <v>550</v>
      </c>
      <c r="BK7" s="140">
        <f t="shared" si="4"/>
        <v>15682552</v>
      </c>
      <c r="BL7" s="140">
        <f t="shared" si="4"/>
        <v>4901232</v>
      </c>
      <c r="BM7" s="140">
        <f t="shared" si="4"/>
        <v>481</v>
      </c>
      <c r="BN7" s="140">
        <f t="shared" si="4"/>
        <v>68815</v>
      </c>
      <c r="BO7" s="140">
        <f t="shared" si="4"/>
        <v>6019347</v>
      </c>
      <c r="BP7" s="140">
        <f t="shared" si="4"/>
        <v>24224837</v>
      </c>
      <c r="BQ7" s="140">
        <f t="shared" si="4"/>
        <v>3228783</v>
      </c>
      <c r="BR7" s="140">
        <f t="shared" si="4"/>
        <v>1591586</v>
      </c>
      <c r="BS7" s="140">
        <f t="shared" si="4"/>
        <v>589297</v>
      </c>
      <c r="BT7" s="140">
        <f t="shared" si="4"/>
        <v>989143</v>
      </c>
      <c r="BU7" s="140">
        <f t="shared" si="4"/>
        <v>58757</v>
      </c>
      <c r="BV7" s="140">
        <f t="shared" si="4"/>
        <v>4016241</v>
      </c>
      <c r="BW7" s="140">
        <f t="shared" si="4"/>
        <v>379682</v>
      </c>
      <c r="BX7" s="140">
        <f t="shared" si="4"/>
        <v>3451538</v>
      </c>
      <c r="BY7" s="140">
        <f t="shared" si="4"/>
        <v>185021</v>
      </c>
      <c r="BZ7" s="140">
        <f t="shared" si="4"/>
        <v>313447</v>
      </c>
      <c r="CA7" s="140">
        <f t="shared" si="4"/>
        <v>16604790</v>
      </c>
      <c r="CB7" s="140">
        <f t="shared" si="4"/>
        <v>6115837</v>
      </c>
      <c r="CC7" s="140">
        <f t="shared" si="4"/>
        <v>9586774</v>
      </c>
      <c r="CD7" s="140">
        <f t="shared" si="4"/>
        <v>609427</v>
      </c>
      <c r="CE7" s="140">
        <f t="shared" si="4"/>
        <v>292752</v>
      </c>
      <c r="CF7" s="140">
        <f t="shared" si="4"/>
        <v>5330278</v>
      </c>
      <c r="CG7" s="140">
        <f t="shared" si="4"/>
        <v>61576</v>
      </c>
      <c r="CH7" s="140">
        <f t="shared" si="4"/>
        <v>1325700</v>
      </c>
      <c r="CI7" s="140">
        <f t="shared" si="4"/>
        <v>46204167</v>
      </c>
    </row>
    <row r="8" spans="1:87" s="136" customFormat="1" ht="13.5" customHeight="1" x14ac:dyDescent="0.15">
      <c r="A8" s="119" t="s">
        <v>11</v>
      </c>
      <c r="B8" s="120" t="s">
        <v>324</v>
      </c>
      <c r="C8" s="119" t="s">
        <v>325</v>
      </c>
      <c r="D8" s="121">
        <f>+SUM(E8,J8)</f>
        <v>12660476</v>
      </c>
      <c r="E8" s="121">
        <f>+SUM(F8:I8)</f>
        <v>12638034</v>
      </c>
      <c r="F8" s="121">
        <v>0</v>
      </c>
      <c r="G8" s="121">
        <v>7993190</v>
      </c>
      <c r="H8" s="121">
        <v>4644844</v>
      </c>
      <c r="I8" s="121">
        <v>0</v>
      </c>
      <c r="J8" s="121">
        <v>22442</v>
      </c>
      <c r="K8" s="121">
        <v>0</v>
      </c>
      <c r="L8" s="121">
        <f>+SUM(M8,R8,V8,W8,AC8)</f>
        <v>4001644</v>
      </c>
      <c r="M8" s="121">
        <f>+SUM(N8:Q8)</f>
        <v>651190</v>
      </c>
      <c r="N8" s="121">
        <v>408570</v>
      </c>
      <c r="O8" s="121">
        <v>150347</v>
      </c>
      <c r="P8" s="121">
        <v>74756</v>
      </c>
      <c r="Q8" s="121">
        <v>17517</v>
      </c>
      <c r="R8" s="121">
        <f>+SUM(S8:U8)</f>
        <v>552247</v>
      </c>
      <c r="S8" s="121">
        <v>0</v>
      </c>
      <c r="T8" s="121">
        <v>466288</v>
      </c>
      <c r="U8" s="121">
        <v>85959</v>
      </c>
      <c r="V8" s="121">
        <v>7034</v>
      </c>
      <c r="W8" s="121">
        <f>+SUM(X8:AA8)</f>
        <v>2741674</v>
      </c>
      <c r="X8" s="121">
        <v>1471033</v>
      </c>
      <c r="Y8" s="121">
        <v>1209286</v>
      </c>
      <c r="Z8" s="121">
        <v>61355</v>
      </c>
      <c r="AA8" s="121">
        <v>0</v>
      </c>
      <c r="AB8" s="121">
        <v>0</v>
      </c>
      <c r="AC8" s="121">
        <v>49499</v>
      </c>
      <c r="AD8" s="121">
        <v>1869</v>
      </c>
      <c r="AE8" s="121">
        <f>+SUM(D8,L8,AD8)</f>
        <v>16663989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506758</v>
      </c>
      <c r="AO8" s="121">
        <f>+SUM(AP8:AS8)</f>
        <v>143426</v>
      </c>
      <c r="AP8" s="121">
        <v>45773</v>
      </c>
      <c r="AQ8" s="121">
        <v>0</v>
      </c>
      <c r="AR8" s="121">
        <v>97653</v>
      </c>
      <c r="AS8" s="121">
        <v>0</v>
      </c>
      <c r="AT8" s="121">
        <f>+SUM(AU8:AW8)</f>
        <v>160302</v>
      </c>
      <c r="AU8" s="121">
        <v>0</v>
      </c>
      <c r="AV8" s="121">
        <v>160302</v>
      </c>
      <c r="AW8" s="121">
        <v>0</v>
      </c>
      <c r="AX8" s="121">
        <v>0</v>
      </c>
      <c r="AY8" s="121">
        <f>+SUM(AZ8:BC8)</f>
        <v>202031</v>
      </c>
      <c r="AZ8" s="121">
        <v>169709</v>
      </c>
      <c r="BA8" s="121">
        <v>32322</v>
      </c>
      <c r="BB8" s="121">
        <v>0</v>
      </c>
      <c r="BC8" s="121">
        <v>0</v>
      </c>
      <c r="BD8" s="121">
        <v>0</v>
      </c>
      <c r="BE8" s="121">
        <v>999</v>
      </c>
      <c r="BF8" s="121">
        <v>191</v>
      </c>
      <c r="BG8" s="121">
        <f>+SUM(BF8,AN8,AF8)</f>
        <v>506949</v>
      </c>
      <c r="BH8" s="121">
        <f>SUM(D8,AF8)</f>
        <v>12660476</v>
      </c>
      <c r="BI8" s="121">
        <f>SUM(E8,AG8)</f>
        <v>12638034</v>
      </c>
      <c r="BJ8" s="121">
        <f>SUM(F8,AH8)</f>
        <v>0</v>
      </c>
      <c r="BK8" s="121">
        <f>SUM(G8,AI8)</f>
        <v>7993190</v>
      </c>
      <c r="BL8" s="121">
        <f>SUM(H8,AJ8)</f>
        <v>4644844</v>
      </c>
      <c r="BM8" s="121">
        <f>SUM(I8,AK8)</f>
        <v>0</v>
      </c>
      <c r="BN8" s="121">
        <f>SUM(J8,AL8)</f>
        <v>22442</v>
      </c>
      <c r="BO8" s="121">
        <f>SUM(K8,AM8)</f>
        <v>0</v>
      </c>
      <c r="BP8" s="121">
        <f>SUM(L8,AN8)</f>
        <v>4508402</v>
      </c>
      <c r="BQ8" s="121">
        <f>SUM(M8,AO8)</f>
        <v>794616</v>
      </c>
      <c r="BR8" s="121">
        <f>SUM(N8,AP8)</f>
        <v>454343</v>
      </c>
      <c r="BS8" s="121">
        <f>SUM(O8,AQ8)</f>
        <v>150347</v>
      </c>
      <c r="BT8" s="121">
        <f>SUM(P8,AR8)</f>
        <v>172409</v>
      </c>
      <c r="BU8" s="121">
        <f>SUM(Q8,AS8)</f>
        <v>17517</v>
      </c>
      <c r="BV8" s="121">
        <f>SUM(R8,AT8)</f>
        <v>712549</v>
      </c>
      <c r="BW8" s="121">
        <f>SUM(S8,AU8)</f>
        <v>0</v>
      </c>
      <c r="BX8" s="121">
        <f>SUM(T8,AV8)</f>
        <v>626590</v>
      </c>
      <c r="BY8" s="121">
        <f>SUM(U8,AW8)</f>
        <v>85959</v>
      </c>
      <c r="BZ8" s="121">
        <f>SUM(V8,AX8)</f>
        <v>7034</v>
      </c>
      <c r="CA8" s="121">
        <f>SUM(W8,AY8)</f>
        <v>2943705</v>
      </c>
      <c r="CB8" s="121">
        <f>SUM(X8,AZ8)</f>
        <v>1640742</v>
      </c>
      <c r="CC8" s="121">
        <f>SUM(Y8,BA8)</f>
        <v>1241608</v>
      </c>
      <c r="CD8" s="121">
        <f>SUM(Z8,BB8)</f>
        <v>61355</v>
      </c>
      <c r="CE8" s="121">
        <f>SUM(AA8,BC8)</f>
        <v>0</v>
      </c>
      <c r="CF8" s="121">
        <f>SUM(AB8,BD8)</f>
        <v>0</v>
      </c>
      <c r="CG8" s="121">
        <f>SUM(AC8,BE8)</f>
        <v>50498</v>
      </c>
      <c r="CH8" s="121">
        <f>SUM(AD8,BF8)</f>
        <v>2060</v>
      </c>
      <c r="CI8" s="121">
        <f>SUM(AE8,BG8)</f>
        <v>17170938</v>
      </c>
    </row>
    <row r="9" spans="1:87" s="136" customFormat="1" ht="13.5" customHeight="1" x14ac:dyDescent="0.15">
      <c r="A9" s="119" t="s">
        <v>11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1310428</v>
      </c>
      <c r="M9" s="121">
        <f>+SUM(N9:Q9)</f>
        <v>241886</v>
      </c>
      <c r="N9" s="121">
        <v>38534</v>
      </c>
      <c r="O9" s="121">
        <v>0</v>
      </c>
      <c r="P9" s="121">
        <v>184432</v>
      </c>
      <c r="Q9" s="121">
        <v>18920</v>
      </c>
      <c r="R9" s="121">
        <f>+SUM(S9:U9)</f>
        <v>418934</v>
      </c>
      <c r="S9" s="121">
        <v>417</v>
      </c>
      <c r="T9" s="121">
        <v>391838</v>
      </c>
      <c r="U9" s="121">
        <v>26679</v>
      </c>
      <c r="V9" s="121">
        <v>0</v>
      </c>
      <c r="W9" s="121">
        <f>+SUM(X9:AA9)</f>
        <v>649608</v>
      </c>
      <c r="X9" s="121">
        <v>465158</v>
      </c>
      <c r="Y9" s="121">
        <v>184450</v>
      </c>
      <c r="Z9" s="121">
        <v>0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1310428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374519</v>
      </c>
      <c r="AO9" s="121">
        <f>+SUM(AP9:AS9)</f>
        <v>172244</v>
      </c>
      <c r="AP9" s="121">
        <v>22942</v>
      </c>
      <c r="AQ9" s="121">
        <v>122622</v>
      </c>
      <c r="AR9" s="121">
        <v>26680</v>
      </c>
      <c r="AS9" s="121">
        <v>0</v>
      </c>
      <c r="AT9" s="121">
        <f>+SUM(AU9:AW9)</f>
        <v>163049</v>
      </c>
      <c r="AU9" s="121">
        <v>13847</v>
      </c>
      <c r="AV9" s="121">
        <v>149202</v>
      </c>
      <c r="AW9" s="121">
        <v>0</v>
      </c>
      <c r="AX9" s="121">
        <v>0</v>
      </c>
      <c r="AY9" s="121">
        <f>+SUM(AZ9:BC9)</f>
        <v>39226</v>
      </c>
      <c r="AZ9" s="121">
        <v>0</v>
      </c>
      <c r="BA9" s="121">
        <v>39226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374519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1684947</v>
      </c>
      <c r="BQ9" s="121">
        <f>SUM(M9,AO9)</f>
        <v>414130</v>
      </c>
      <c r="BR9" s="121">
        <f>SUM(N9,AP9)</f>
        <v>61476</v>
      </c>
      <c r="BS9" s="121">
        <f>SUM(O9,AQ9)</f>
        <v>122622</v>
      </c>
      <c r="BT9" s="121">
        <f>SUM(P9,AR9)</f>
        <v>211112</v>
      </c>
      <c r="BU9" s="121">
        <f>SUM(Q9,AS9)</f>
        <v>18920</v>
      </c>
      <c r="BV9" s="121">
        <f>SUM(R9,AT9)</f>
        <v>581983</v>
      </c>
      <c r="BW9" s="121">
        <f>SUM(S9,AU9)</f>
        <v>14264</v>
      </c>
      <c r="BX9" s="121">
        <f>SUM(T9,AV9)</f>
        <v>541040</v>
      </c>
      <c r="BY9" s="121">
        <f>SUM(U9,AW9)</f>
        <v>26679</v>
      </c>
      <c r="BZ9" s="121">
        <f>SUM(V9,AX9)</f>
        <v>0</v>
      </c>
      <c r="CA9" s="121">
        <f>SUM(W9,AY9)</f>
        <v>688834</v>
      </c>
      <c r="CB9" s="121">
        <f>SUM(X9,AZ9)</f>
        <v>465158</v>
      </c>
      <c r="CC9" s="121">
        <f>SUM(Y9,BA9)</f>
        <v>223676</v>
      </c>
      <c r="CD9" s="121">
        <f>SUM(Z9,BB9)</f>
        <v>0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0</v>
      </c>
      <c r="CI9" s="121">
        <f>SUM(AE9,BG9)</f>
        <v>1684947</v>
      </c>
    </row>
    <row r="10" spans="1:87" s="136" customFormat="1" ht="13.5" customHeight="1" x14ac:dyDescent="0.15">
      <c r="A10" s="119" t="s">
        <v>11</v>
      </c>
      <c r="B10" s="120" t="s">
        <v>329</v>
      </c>
      <c r="C10" s="119" t="s">
        <v>330</v>
      </c>
      <c r="D10" s="121">
        <f>+SUM(E10,J10)</f>
        <v>12320</v>
      </c>
      <c r="E10" s="121">
        <f>+SUM(F10:I10)</f>
        <v>12320</v>
      </c>
      <c r="F10" s="121">
        <v>0</v>
      </c>
      <c r="G10" s="121">
        <v>12320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1711788</v>
      </c>
      <c r="M10" s="121">
        <f>+SUM(N10:Q10)</f>
        <v>145136</v>
      </c>
      <c r="N10" s="121">
        <v>135575</v>
      </c>
      <c r="O10" s="121">
        <v>0</v>
      </c>
      <c r="P10" s="121">
        <v>9561</v>
      </c>
      <c r="Q10" s="121">
        <v>0</v>
      </c>
      <c r="R10" s="121">
        <f>+SUM(S10:U10)</f>
        <v>5063</v>
      </c>
      <c r="S10" s="121">
        <v>5063</v>
      </c>
      <c r="T10" s="121">
        <v>0</v>
      </c>
      <c r="U10" s="121">
        <v>0</v>
      </c>
      <c r="V10" s="121">
        <v>0</v>
      </c>
      <c r="W10" s="121">
        <f>+SUM(X10:AA10)</f>
        <v>1556035</v>
      </c>
      <c r="X10" s="121">
        <v>580732</v>
      </c>
      <c r="Y10" s="121">
        <v>878163</v>
      </c>
      <c r="Z10" s="121">
        <v>94056</v>
      </c>
      <c r="AA10" s="121">
        <v>3084</v>
      </c>
      <c r="AB10" s="121">
        <v>0</v>
      </c>
      <c r="AC10" s="121">
        <v>5554</v>
      </c>
      <c r="AD10" s="121">
        <v>221200</v>
      </c>
      <c r="AE10" s="121">
        <f>+SUM(D10,L10,AD10)</f>
        <v>1945308</v>
      </c>
      <c r="AF10" s="121">
        <f>+SUM(AG10,AL10)</f>
        <v>62403</v>
      </c>
      <c r="AG10" s="121">
        <f>+SUM(AH10:AK10)</f>
        <v>62403</v>
      </c>
      <c r="AH10" s="121">
        <v>0</v>
      </c>
      <c r="AI10" s="121">
        <v>62403</v>
      </c>
      <c r="AJ10" s="121">
        <v>0</v>
      </c>
      <c r="AK10" s="121">
        <v>0</v>
      </c>
      <c r="AL10" s="121">
        <v>0</v>
      </c>
      <c r="AM10" s="121">
        <v>790</v>
      </c>
      <c r="AN10" s="121">
        <f>+SUM(AO10,AT10,AX10,AY10,BE10)</f>
        <v>215904</v>
      </c>
      <c r="AO10" s="121">
        <f>+SUM(AP10:AS10)</f>
        <v>17763</v>
      </c>
      <c r="AP10" s="121">
        <v>17763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198141</v>
      </c>
      <c r="AZ10" s="121">
        <v>0</v>
      </c>
      <c r="BA10" s="121">
        <v>198141</v>
      </c>
      <c r="BB10" s="121">
        <v>0</v>
      </c>
      <c r="BC10" s="121">
        <v>0</v>
      </c>
      <c r="BD10" s="121">
        <v>67284</v>
      </c>
      <c r="BE10" s="121">
        <v>0</v>
      </c>
      <c r="BF10" s="121">
        <v>482</v>
      </c>
      <c r="BG10" s="121">
        <f>+SUM(BF10,AN10,AF10)</f>
        <v>278789</v>
      </c>
      <c r="BH10" s="121">
        <f>SUM(D10,AF10)</f>
        <v>74723</v>
      </c>
      <c r="BI10" s="121">
        <f>SUM(E10,AG10)</f>
        <v>74723</v>
      </c>
      <c r="BJ10" s="121">
        <f>SUM(F10,AH10)</f>
        <v>0</v>
      </c>
      <c r="BK10" s="121">
        <f>SUM(G10,AI10)</f>
        <v>74723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790</v>
      </c>
      <c r="BP10" s="121">
        <f>SUM(L10,AN10)</f>
        <v>1927692</v>
      </c>
      <c r="BQ10" s="121">
        <f>SUM(M10,AO10)</f>
        <v>162899</v>
      </c>
      <c r="BR10" s="121">
        <f>SUM(N10,AP10)</f>
        <v>153338</v>
      </c>
      <c r="BS10" s="121">
        <f>SUM(O10,AQ10)</f>
        <v>0</v>
      </c>
      <c r="BT10" s="121">
        <f>SUM(P10,AR10)</f>
        <v>9561</v>
      </c>
      <c r="BU10" s="121">
        <f>SUM(Q10,AS10)</f>
        <v>0</v>
      </c>
      <c r="BV10" s="121">
        <f>SUM(R10,AT10)</f>
        <v>5063</v>
      </c>
      <c r="BW10" s="121">
        <f>SUM(S10,AU10)</f>
        <v>5063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1754176</v>
      </c>
      <c r="CB10" s="121">
        <f>SUM(X10,AZ10)</f>
        <v>580732</v>
      </c>
      <c r="CC10" s="121">
        <f>SUM(Y10,BA10)</f>
        <v>1076304</v>
      </c>
      <c r="CD10" s="121">
        <f>SUM(Z10,BB10)</f>
        <v>94056</v>
      </c>
      <c r="CE10" s="121">
        <f>SUM(AA10,BC10)</f>
        <v>3084</v>
      </c>
      <c r="CF10" s="121">
        <f>SUM(AB10,BD10)</f>
        <v>67284</v>
      </c>
      <c r="CG10" s="121">
        <f>SUM(AC10,BE10)</f>
        <v>5554</v>
      </c>
      <c r="CH10" s="121">
        <f>SUM(AD10,BF10)</f>
        <v>221682</v>
      </c>
      <c r="CI10" s="121">
        <f>SUM(AE10,BG10)</f>
        <v>2224097</v>
      </c>
    </row>
    <row r="11" spans="1:87" s="136" customFormat="1" ht="13.5" customHeight="1" x14ac:dyDescent="0.15">
      <c r="A11" s="119" t="s">
        <v>11</v>
      </c>
      <c r="B11" s="120" t="s">
        <v>333</v>
      </c>
      <c r="C11" s="119" t="s">
        <v>334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1617359</v>
      </c>
      <c r="M11" s="121">
        <f>+SUM(N11:Q11)</f>
        <v>340738</v>
      </c>
      <c r="N11" s="121">
        <v>149715</v>
      </c>
      <c r="O11" s="121">
        <v>63829</v>
      </c>
      <c r="P11" s="121">
        <v>127194</v>
      </c>
      <c r="Q11" s="121">
        <v>0</v>
      </c>
      <c r="R11" s="121">
        <f>+SUM(S11:U11)</f>
        <v>188703</v>
      </c>
      <c r="S11" s="121">
        <v>22426</v>
      </c>
      <c r="T11" s="121">
        <v>165991</v>
      </c>
      <c r="U11" s="121">
        <v>286</v>
      </c>
      <c r="V11" s="121">
        <v>0</v>
      </c>
      <c r="W11" s="121">
        <f>+SUM(X11:AA11)</f>
        <v>1087918</v>
      </c>
      <c r="X11" s="121">
        <v>146515</v>
      </c>
      <c r="Y11" s="121">
        <v>845796</v>
      </c>
      <c r="Z11" s="121">
        <v>91086</v>
      </c>
      <c r="AA11" s="121">
        <v>4521</v>
      </c>
      <c r="AB11" s="121">
        <v>0</v>
      </c>
      <c r="AC11" s="121">
        <v>0</v>
      </c>
      <c r="AD11" s="121">
        <v>42755</v>
      </c>
      <c r="AE11" s="121">
        <f>+SUM(D11,L11,AD11)</f>
        <v>1660114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2180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162256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2180</v>
      </c>
      <c r="BP11" s="121">
        <f>SUM(L11,AN11)</f>
        <v>1617359</v>
      </c>
      <c r="BQ11" s="121">
        <f>SUM(M11,AO11)</f>
        <v>340738</v>
      </c>
      <c r="BR11" s="121">
        <f>SUM(N11,AP11)</f>
        <v>149715</v>
      </c>
      <c r="BS11" s="121">
        <f>SUM(O11,AQ11)</f>
        <v>63829</v>
      </c>
      <c r="BT11" s="121">
        <f>SUM(P11,AR11)</f>
        <v>127194</v>
      </c>
      <c r="BU11" s="121">
        <f>SUM(Q11,AS11)</f>
        <v>0</v>
      </c>
      <c r="BV11" s="121">
        <f>SUM(R11,AT11)</f>
        <v>188703</v>
      </c>
      <c r="BW11" s="121">
        <f>SUM(S11,AU11)</f>
        <v>22426</v>
      </c>
      <c r="BX11" s="121">
        <f>SUM(T11,AV11)</f>
        <v>165991</v>
      </c>
      <c r="BY11" s="121">
        <f>SUM(U11,AW11)</f>
        <v>286</v>
      </c>
      <c r="BZ11" s="121">
        <f>SUM(V11,AX11)</f>
        <v>0</v>
      </c>
      <c r="CA11" s="121">
        <f>SUM(W11,AY11)</f>
        <v>1087918</v>
      </c>
      <c r="CB11" s="121">
        <f>SUM(X11,AZ11)</f>
        <v>146515</v>
      </c>
      <c r="CC11" s="121">
        <f>SUM(Y11,BA11)</f>
        <v>845796</v>
      </c>
      <c r="CD11" s="121">
        <f>SUM(Z11,BB11)</f>
        <v>91086</v>
      </c>
      <c r="CE11" s="121">
        <f>SUM(AA11,BC11)</f>
        <v>4521</v>
      </c>
      <c r="CF11" s="121">
        <f>SUM(AB11,BD11)</f>
        <v>162256</v>
      </c>
      <c r="CG11" s="121">
        <f>SUM(AC11,BE11)</f>
        <v>0</v>
      </c>
      <c r="CH11" s="121">
        <f>SUM(AD11,BF11)</f>
        <v>42755</v>
      </c>
      <c r="CI11" s="121">
        <f>SUM(AE11,BG11)</f>
        <v>1660114</v>
      </c>
    </row>
    <row r="12" spans="1:87" s="136" customFormat="1" ht="13.5" customHeight="1" x14ac:dyDescent="0.15">
      <c r="A12" s="119" t="s">
        <v>11</v>
      </c>
      <c r="B12" s="120" t="s">
        <v>335</v>
      </c>
      <c r="C12" s="119" t="s">
        <v>336</v>
      </c>
      <c r="D12" s="121">
        <f>+SUM(E12,J12)</f>
        <v>23716</v>
      </c>
      <c r="E12" s="121">
        <f>+SUM(F12:I12)</f>
        <v>23716</v>
      </c>
      <c r="F12" s="121">
        <v>0</v>
      </c>
      <c r="G12" s="121">
        <v>23716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1243603</v>
      </c>
      <c r="M12" s="121">
        <f>+SUM(N12:Q12)</f>
        <v>305506</v>
      </c>
      <c r="N12" s="121">
        <v>49595</v>
      </c>
      <c r="O12" s="121">
        <v>38038</v>
      </c>
      <c r="P12" s="121">
        <v>217873</v>
      </c>
      <c r="Q12" s="121">
        <v>0</v>
      </c>
      <c r="R12" s="121">
        <f>+SUM(S12:U12)</f>
        <v>191048</v>
      </c>
      <c r="S12" s="121">
        <v>35909</v>
      </c>
      <c r="T12" s="121">
        <v>148651</v>
      </c>
      <c r="U12" s="121">
        <v>6488</v>
      </c>
      <c r="V12" s="121">
        <v>0</v>
      </c>
      <c r="W12" s="121">
        <f>+SUM(X12:AA12)</f>
        <v>747049</v>
      </c>
      <c r="X12" s="121">
        <v>428394</v>
      </c>
      <c r="Y12" s="121">
        <v>299519</v>
      </c>
      <c r="Z12" s="121">
        <v>15210</v>
      </c>
      <c r="AA12" s="121">
        <v>3926</v>
      </c>
      <c r="AB12" s="121">
        <v>0</v>
      </c>
      <c r="AC12" s="121">
        <v>0</v>
      </c>
      <c r="AD12" s="121">
        <v>449299</v>
      </c>
      <c r="AE12" s="121">
        <f>+SUM(D12,L12,AD12)</f>
        <v>1716618</v>
      </c>
      <c r="AF12" s="121">
        <f>+SUM(AG12,AL12)</f>
        <v>1815</v>
      </c>
      <c r="AG12" s="121">
        <f>+SUM(AH12:AK12)</f>
        <v>1815</v>
      </c>
      <c r="AH12" s="121">
        <v>0</v>
      </c>
      <c r="AI12" s="121">
        <v>1815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189485</v>
      </c>
      <c r="AO12" s="121">
        <f>+SUM(AP12:AS12)</f>
        <v>132575</v>
      </c>
      <c r="AP12" s="121">
        <v>47876</v>
      </c>
      <c r="AQ12" s="121">
        <v>45721</v>
      </c>
      <c r="AR12" s="121">
        <v>38978</v>
      </c>
      <c r="AS12" s="121">
        <v>0</v>
      </c>
      <c r="AT12" s="121">
        <f>+SUM(AU12:AW12)</f>
        <v>18178</v>
      </c>
      <c r="AU12" s="121">
        <v>12964</v>
      </c>
      <c r="AV12" s="121">
        <v>5214</v>
      </c>
      <c r="AW12" s="121">
        <v>0</v>
      </c>
      <c r="AX12" s="121">
        <v>0</v>
      </c>
      <c r="AY12" s="121">
        <f>+SUM(AZ12:BC12)</f>
        <v>38732</v>
      </c>
      <c r="AZ12" s="121">
        <v>8050</v>
      </c>
      <c r="BA12" s="121">
        <v>30105</v>
      </c>
      <c r="BB12" s="121">
        <v>0</v>
      </c>
      <c r="BC12" s="121">
        <v>577</v>
      </c>
      <c r="BD12" s="121">
        <v>0</v>
      </c>
      <c r="BE12" s="121">
        <v>0</v>
      </c>
      <c r="BF12" s="121">
        <v>85833</v>
      </c>
      <c r="BG12" s="121">
        <f>+SUM(BF12,AN12,AF12)</f>
        <v>277133</v>
      </c>
      <c r="BH12" s="121">
        <f>SUM(D12,AF12)</f>
        <v>25531</v>
      </c>
      <c r="BI12" s="121">
        <f>SUM(E12,AG12)</f>
        <v>25531</v>
      </c>
      <c r="BJ12" s="121">
        <f>SUM(F12,AH12)</f>
        <v>0</v>
      </c>
      <c r="BK12" s="121">
        <f>SUM(G12,AI12)</f>
        <v>25531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1433088</v>
      </c>
      <c r="BQ12" s="121">
        <f>SUM(M12,AO12)</f>
        <v>438081</v>
      </c>
      <c r="BR12" s="121">
        <f>SUM(N12,AP12)</f>
        <v>97471</v>
      </c>
      <c r="BS12" s="121">
        <f>SUM(O12,AQ12)</f>
        <v>83759</v>
      </c>
      <c r="BT12" s="121">
        <f>SUM(P12,AR12)</f>
        <v>256851</v>
      </c>
      <c r="BU12" s="121">
        <f>SUM(Q12,AS12)</f>
        <v>0</v>
      </c>
      <c r="BV12" s="121">
        <f>SUM(R12,AT12)</f>
        <v>209226</v>
      </c>
      <c r="BW12" s="121">
        <f>SUM(S12,AU12)</f>
        <v>48873</v>
      </c>
      <c r="BX12" s="121">
        <f>SUM(T12,AV12)</f>
        <v>153865</v>
      </c>
      <c r="BY12" s="121">
        <f>SUM(U12,AW12)</f>
        <v>6488</v>
      </c>
      <c r="BZ12" s="121">
        <f>SUM(V12,AX12)</f>
        <v>0</v>
      </c>
      <c r="CA12" s="121">
        <f>SUM(W12,AY12)</f>
        <v>785781</v>
      </c>
      <c r="CB12" s="121">
        <f>SUM(X12,AZ12)</f>
        <v>436444</v>
      </c>
      <c r="CC12" s="121">
        <f>SUM(Y12,BA12)</f>
        <v>329624</v>
      </c>
      <c r="CD12" s="121">
        <f>SUM(Z12,BB12)</f>
        <v>15210</v>
      </c>
      <c r="CE12" s="121">
        <f>SUM(AA12,BC12)</f>
        <v>4503</v>
      </c>
      <c r="CF12" s="121">
        <f>SUM(AB12,BD12)</f>
        <v>0</v>
      </c>
      <c r="CG12" s="121">
        <f>SUM(AC12,BE12)</f>
        <v>0</v>
      </c>
      <c r="CH12" s="121">
        <f>SUM(AD12,BF12)</f>
        <v>535132</v>
      </c>
      <c r="CI12" s="121">
        <f>SUM(AE12,BG12)</f>
        <v>1993751</v>
      </c>
    </row>
    <row r="13" spans="1:87" s="136" customFormat="1" ht="13.5" customHeight="1" x14ac:dyDescent="0.15">
      <c r="A13" s="119" t="s">
        <v>11</v>
      </c>
      <c r="B13" s="120" t="s">
        <v>337</v>
      </c>
      <c r="C13" s="119" t="s">
        <v>338</v>
      </c>
      <c r="D13" s="121">
        <f>+SUM(E13,J13)</f>
        <v>432292</v>
      </c>
      <c r="E13" s="121">
        <f>+SUM(F13:I13)</f>
        <v>432292</v>
      </c>
      <c r="F13" s="121">
        <v>550</v>
      </c>
      <c r="G13" s="121">
        <v>431742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1647999</v>
      </c>
      <c r="M13" s="121">
        <f>+SUM(N13:Q13)</f>
        <v>136482</v>
      </c>
      <c r="N13" s="121">
        <v>71833</v>
      </c>
      <c r="O13" s="121">
        <v>0</v>
      </c>
      <c r="P13" s="121">
        <v>57466</v>
      </c>
      <c r="Q13" s="121">
        <v>7183</v>
      </c>
      <c r="R13" s="121">
        <f>+SUM(S13:U13)</f>
        <v>34220</v>
      </c>
      <c r="S13" s="121">
        <v>10637</v>
      </c>
      <c r="T13" s="121">
        <v>16055</v>
      </c>
      <c r="U13" s="121">
        <v>7528</v>
      </c>
      <c r="V13" s="121">
        <v>0</v>
      </c>
      <c r="W13" s="121">
        <f>+SUM(X13:AA13)</f>
        <v>1474921</v>
      </c>
      <c r="X13" s="121">
        <v>452790</v>
      </c>
      <c r="Y13" s="121">
        <v>886472</v>
      </c>
      <c r="Z13" s="121">
        <v>79511</v>
      </c>
      <c r="AA13" s="121">
        <v>56148</v>
      </c>
      <c r="AB13" s="121">
        <v>0</v>
      </c>
      <c r="AC13" s="121">
        <v>2376</v>
      </c>
      <c r="AD13" s="121">
        <v>890</v>
      </c>
      <c r="AE13" s="121">
        <f>+SUM(D13,L13,AD13)</f>
        <v>2081181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192574</v>
      </c>
      <c r="AO13" s="121">
        <f>+SUM(AP13:AS13)</f>
        <v>14367</v>
      </c>
      <c r="AP13" s="121">
        <v>14367</v>
      </c>
      <c r="AQ13" s="121">
        <v>0</v>
      </c>
      <c r="AR13" s="121">
        <v>0</v>
      </c>
      <c r="AS13" s="121">
        <v>0</v>
      </c>
      <c r="AT13" s="121">
        <f>+SUM(AU13:AW13)</f>
        <v>84030</v>
      </c>
      <c r="AU13" s="121">
        <v>0</v>
      </c>
      <c r="AV13" s="121">
        <v>84028</v>
      </c>
      <c r="AW13" s="121">
        <v>2</v>
      </c>
      <c r="AX13" s="121">
        <v>0</v>
      </c>
      <c r="AY13" s="121">
        <f>+SUM(AZ13:BC13)</f>
        <v>94177</v>
      </c>
      <c r="AZ13" s="121">
        <v>30268</v>
      </c>
      <c r="BA13" s="121">
        <v>62908</v>
      </c>
      <c r="BB13" s="121">
        <v>0</v>
      </c>
      <c r="BC13" s="121">
        <v>1001</v>
      </c>
      <c r="BD13" s="121">
        <v>0</v>
      </c>
      <c r="BE13" s="121">
        <v>0</v>
      </c>
      <c r="BF13" s="121">
        <v>309</v>
      </c>
      <c r="BG13" s="121">
        <f>+SUM(BF13,AN13,AF13)</f>
        <v>192883</v>
      </c>
      <c r="BH13" s="121">
        <f>SUM(D13,AF13)</f>
        <v>432292</v>
      </c>
      <c r="BI13" s="121">
        <f>SUM(E13,AG13)</f>
        <v>432292</v>
      </c>
      <c r="BJ13" s="121">
        <f>SUM(F13,AH13)</f>
        <v>550</v>
      </c>
      <c r="BK13" s="121">
        <f>SUM(G13,AI13)</f>
        <v>431742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1840573</v>
      </c>
      <c r="BQ13" s="121">
        <f>SUM(M13,AO13)</f>
        <v>150849</v>
      </c>
      <c r="BR13" s="121">
        <f>SUM(N13,AP13)</f>
        <v>86200</v>
      </c>
      <c r="BS13" s="121">
        <f>SUM(O13,AQ13)</f>
        <v>0</v>
      </c>
      <c r="BT13" s="121">
        <f>SUM(P13,AR13)</f>
        <v>57466</v>
      </c>
      <c r="BU13" s="121">
        <f>SUM(Q13,AS13)</f>
        <v>7183</v>
      </c>
      <c r="BV13" s="121">
        <f>SUM(R13,AT13)</f>
        <v>118250</v>
      </c>
      <c r="BW13" s="121">
        <f>SUM(S13,AU13)</f>
        <v>10637</v>
      </c>
      <c r="BX13" s="121">
        <f>SUM(T13,AV13)</f>
        <v>100083</v>
      </c>
      <c r="BY13" s="121">
        <f>SUM(U13,AW13)</f>
        <v>7530</v>
      </c>
      <c r="BZ13" s="121">
        <f>SUM(V13,AX13)</f>
        <v>0</v>
      </c>
      <c r="CA13" s="121">
        <f>SUM(W13,AY13)</f>
        <v>1569098</v>
      </c>
      <c r="CB13" s="121">
        <f>SUM(X13,AZ13)</f>
        <v>483058</v>
      </c>
      <c r="CC13" s="121">
        <f>SUM(Y13,BA13)</f>
        <v>949380</v>
      </c>
      <c r="CD13" s="121">
        <f>SUM(Z13,BB13)</f>
        <v>79511</v>
      </c>
      <c r="CE13" s="121">
        <f>SUM(AA13,BC13)</f>
        <v>57149</v>
      </c>
      <c r="CF13" s="121">
        <f>SUM(AB13,BD13)</f>
        <v>0</v>
      </c>
      <c r="CG13" s="121">
        <f>SUM(AC13,BE13)</f>
        <v>2376</v>
      </c>
      <c r="CH13" s="121">
        <f>SUM(AD13,BF13)</f>
        <v>1199</v>
      </c>
      <c r="CI13" s="121">
        <f>SUM(AE13,BG13)</f>
        <v>2274064</v>
      </c>
    </row>
    <row r="14" spans="1:87" s="136" customFormat="1" ht="13.5" customHeight="1" x14ac:dyDescent="0.15">
      <c r="A14" s="119" t="s">
        <v>11</v>
      </c>
      <c r="B14" s="120" t="s">
        <v>339</v>
      </c>
      <c r="C14" s="119" t="s">
        <v>340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17003</v>
      </c>
      <c r="L14" s="121">
        <f>+SUM(M14,R14,V14,W14,AC14)</f>
        <v>656190</v>
      </c>
      <c r="M14" s="121">
        <f>+SUM(N14:Q14)</f>
        <v>52526</v>
      </c>
      <c r="N14" s="121">
        <v>40167</v>
      </c>
      <c r="O14" s="121">
        <v>12359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603664</v>
      </c>
      <c r="X14" s="121">
        <v>603664</v>
      </c>
      <c r="Y14" s="121">
        <v>0</v>
      </c>
      <c r="Z14" s="121">
        <v>0</v>
      </c>
      <c r="AA14" s="121">
        <v>0</v>
      </c>
      <c r="AB14" s="121">
        <v>1161024</v>
      </c>
      <c r="AC14" s="121">
        <v>0</v>
      </c>
      <c r="AD14" s="121">
        <v>0</v>
      </c>
      <c r="AE14" s="121">
        <f>+SUM(D14,L14,AD14)</f>
        <v>656190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208582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17003</v>
      </c>
      <c r="BP14" s="121">
        <f>SUM(L14,AN14)</f>
        <v>656190</v>
      </c>
      <c r="BQ14" s="121">
        <f>SUM(M14,AO14)</f>
        <v>52526</v>
      </c>
      <c r="BR14" s="121">
        <f>SUM(N14,AP14)</f>
        <v>40167</v>
      </c>
      <c r="BS14" s="121">
        <f>SUM(O14,AQ14)</f>
        <v>12359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603664</v>
      </c>
      <c r="CB14" s="121">
        <f>SUM(X14,AZ14)</f>
        <v>603664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1369606</v>
      </c>
      <c r="CG14" s="121">
        <f>SUM(AC14,BE14)</f>
        <v>0</v>
      </c>
      <c r="CH14" s="121">
        <f>SUM(AD14,BF14)</f>
        <v>0</v>
      </c>
      <c r="CI14" s="121">
        <f>SUM(AE14,BG14)</f>
        <v>656190</v>
      </c>
    </row>
    <row r="15" spans="1:87" s="136" customFormat="1" ht="13.5" customHeight="1" x14ac:dyDescent="0.15">
      <c r="A15" s="119" t="s">
        <v>11</v>
      </c>
      <c r="B15" s="120" t="s">
        <v>343</v>
      </c>
      <c r="C15" s="119" t="s">
        <v>344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341249</v>
      </c>
      <c r="M15" s="121">
        <f>+SUM(N15:Q15)</f>
        <v>65914</v>
      </c>
      <c r="N15" s="121">
        <v>50777</v>
      </c>
      <c r="O15" s="121">
        <v>0</v>
      </c>
      <c r="P15" s="121">
        <v>0</v>
      </c>
      <c r="Q15" s="121">
        <v>15137</v>
      </c>
      <c r="R15" s="121">
        <f>+SUM(S15:U15)</f>
        <v>30723</v>
      </c>
      <c r="S15" s="121">
        <v>21007</v>
      </c>
      <c r="T15" s="121">
        <v>1586</v>
      </c>
      <c r="U15" s="121">
        <v>8130</v>
      </c>
      <c r="V15" s="121">
        <v>0</v>
      </c>
      <c r="W15" s="121">
        <f>+SUM(X15:AA15)</f>
        <v>244612</v>
      </c>
      <c r="X15" s="121">
        <v>201119</v>
      </c>
      <c r="Y15" s="121">
        <v>32701</v>
      </c>
      <c r="Z15" s="121">
        <v>4368</v>
      </c>
      <c r="AA15" s="121">
        <v>6424</v>
      </c>
      <c r="AB15" s="121">
        <v>346871</v>
      </c>
      <c r="AC15" s="121">
        <v>0</v>
      </c>
      <c r="AD15" s="121">
        <v>32508</v>
      </c>
      <c r="AE15" s="121">
        <f>+SUM(D15,L15,AD15)</f>
        <v>373757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92565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341249</v>
      </c>
      <c r="BQ15" s="121">
        <f>SUM(M15,AO15)</f>
        <v>65914</v>
      </c>
      <c r="BR15" s="121">
        <f>SUM(N15,AP15)</f>
        <v>50777</v>
      </c>
      <c r="BS15" s="121">
        <f>SUM(O15,AQ15)</f>
        <v>0</v>
      </c>
      <c r="BT15" s="121">
        <f>SUM(P15,AR15)</f>
        <v>0</v>
      </c>
      <c r="BU15" s="121">
        <f>SUM(Q15,AS15)</f>
        <v>15137</v>
      </c>
      <c r="BV15" s="121">
        <f>SUM(R15,AT15)</f>
        <v>30723</v>
      </c>
      <c r="BW15" s="121">
        <f>SUM(S15,AU15)</f>
        <v>21007</v>
      </c>
      <c r="BX15" s="121">
        <f>SUM(T15,AV15)</f>
        <v>1586</v>
      </c>
      <c r="BY15" s="121">
        <f>SUM(U15,AW15)</f>
        <v>8130</v>
      </c>
      <c r="BZ15" s="121">
        <f>SUM(V15,AX15)</f>
        <v>0</v>
      </c>
      <c r="CA15" s="121">
        <f>SUM(W15,AY15)</f>
        <v>244612</v>
      </c>
      <c r="CB15" s="121">
        <f>SUM(X15,AZ15)</f>
        <v>201119</v>
      </c>
      <c r="CC15" s="121">
        <f>SUM(Y15,BA15)</f>
        <v>32701</v>
      </c>
      <c r="CD15" s="121">
        <f>SUM(Z15,BB15)</f>
        <v>4368</v>
      </c>
      <c r="CE15" s="121">
        <f>SUM(AA15,BC15)</f>
        <v>6424</v>
      </c>
      <c r="CF15" s="121">
        <f>SUM(AB15,BD15)</f>
        <v>439436</v>
      </c>
      <c r="CG15" s="121">
        <f>SUM(AC15,BE15)</f>
        <v>0</v>
      </c>
      <c r="CH15" s="121">
        <f>SUM(AD15,BF15)</f>
        <v>32508</v>
      </c>
      <c r="CI15" s="121">
        <f>SUM(AE15,BG15)</f>
        <v>373757</v>
      </c>
    </row>
    <row r="16" spans="1:87" s="136" customFormat="1" ht="13.5" customHeight="1" x14ac:dyDescent="0.15">
      <c r="A16" s="119" t="s">
        <v>11</v>
      </c>
      <c r="B16" s="120" t="s">
        <v>347</v>
      </c>
      <c r="C16" s="119" t="s">
        <v>348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200847</v>
      </c>
      <c r="L16" s="121">
        <f>+SUM(M16,R16,V16,W16,AC16)</f>
        <v>231981</v>
      </c>
      <c r="M16" s="121">
        <f>+SUM(N16:Q16)</f>
        <v>14530</v>
      </c>
      <c r="N16" s="121">
        <v>10199</v>
      </c>
      <c r="O16" s="121">
        <v>4331</v>
      </c>
      <c r="P16" s="121">
        <v>0</v>
      </c>
      <c r="Q16" s="121">
        <v>0</v>
      </c>
      <c r="R16" s="121">
        <f>+SUM(S16:U16)</f>
        <v>1051</v>
      </c>
      <c r="S16" s="121">
        <v>818</v>
      </c>
      <c r="T16" s="121">
        <v>233</v>
      </c>
      <c r="U16" s="121">
        <v>0</v>
      </c>
      <c r="V16" s="121">
        <v>0</v>
      </c>
      <c r="W16" s="121">
        <f>+SUM(X16:AA16)</f>
        <v>216400</v>
      </c>
      <c r="X16" s="121">
        <v>212599</v>
      </c>
      <c r="Y16" s="121">
        <v>3801</v>
      </c>
      <c r="Z16" s="121">
        <v>0</v>
      </c>
      <c r="AA16" s="121">
        <v>0</v>
      </c>
      <c r="AB16" s="121">
        <v>421967</v>
      </c>
      <c r="AC16" s="121">
        <v>0</v>
      </c>
      <c r="AD16" s="121">
        <v>0</v>
      </c>
      <c r="AE16" s="121">
        <f>+SUM(D16,L16,AD16)</f>
        <v>231981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86872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200847</v>
      </c>
      <c r="BP16" s="121">
        <f>SUM(L16,AN16)</f>
        <v>231981</v>
      </c>
      <c r="BQ16" s="121">
        <f>SUM(M16,AO16)</f>
        <v>14530</v>
      </c>
      <c r="BR16" s="121">
        <f>SUM(N16,AP16)</f>
        <v>10199</v>
      </c>
      <c r="BS16" s="121">
        <f>SUM(O16,AQ16)</f>
        <v>4331</v>
      </c>
      <c r="BT16" s="121">
        <f>SUM(P16,AR16)</f>
        <v>0</v>
      </c>
      <c r="BU16" s="121">
        <f>SUM(Q16,AS16)</f>
        <v>0</v>
      </c>
      <c r="BV16" s="121">
        <f>SUM(R16,AT16)</f>
        <v>1051</v>
      </c>
      <c r="BW16" s="121">
        <f>SUM(S16,AU16)</f>
        <v>818</v>
      </c>
      <c r="BX16" s="121">
        <f>SUM(T16,AV16)</f>
        <v>233</v>
      </c>
      <c r="BY16" s="121">
        <f>SUM(U16,AW16)</f>
        <v>0</v>
      </c>
      <c r="BZ16" s="121">
        <f>SUM(V16,AX16)</f>
        <v>0</v>
      </c>
      <c r="CA16" s="121">
        <f>SUM(W16,AY16)</f>
        <v>216400</v>
      </c>
      <c r="CB16" s="121">
        <f>SUM(X16,AZ16)</f>
        <v>212599</v>
      </c>
      <c r="CC16" s="121">
        <f>SUM(Y16,BA16)</f>
        <v>3801</v>
      </c>
      <c r="CD16" s="121">
        <f>SUM(Z16,BB16)</f>
        <v>0</v>
      </c>
      <c r="CE16" s="121">
        <f>SUM(AA16,BC16)</f>
        <v>0</v>
      </c>
      <c r="CF16" s="121">
        <f>SUM(AB16,BD16)</f>
        <v>508839</v>
      </c>
      <c r="CG16" s="121">
        <f>SUM(AC16,BE16)</f>
        <v>0</v>
      </c>
      <c r="CH16" s="121">
        <f>SUM(AD16,BF16)</f>
        <v>0</v>
      </c>
      <c r="CI16" s="121">
        <f>SUM(AE16,BG16)</f>
        <v>231981</v>
      </c>
    </row>
    <row r="17" spans="1:87" s="136" customFormat="1" ht="13.5" customHeight="1" x14ac:dyDescent="0.15">
      <c r="A17" s="119" t="s">
        <v>11</v>
      </c>
      <c r="B17" s="120" t="s">
        <v>351</v>
      </c>
      <c r="C17" s="119" t="s">
        <v>352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1524388</v>
      </c>
      <c r="L17" s="121">
        <f>+SUM(M17,R17,V17,W17,AC17)</f>
        <v>52824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52824</v>
      </c>
      <c r="X17" s="121">
        <v>52824</v>
      </c>
      <c r="Y17" s="121">
        <v>0</v>
      </c>
      <c r="Z17" s="121">
        <v>0</v>
      </c>
      <c r="AA17" s="121">
        <v>0</v>
      </c>
      <c r="AB17" s="121">
        <v>207871</v>
      </c>
      <c r="AC17" s="121">
        <v>0</v>
      </c>
      <c r="AD17" s="121">
        <v>0</v>
      </c>
      <c r="AE17" s="121">
        <f>+SUM(D17,L17,AD17)</f>
        <v>52824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181494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27120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1705882</v>
      </c>
      <c r="BP17" s="121">
        <f>SUM(L17,AN17)</f>
        <v>52824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52824</v>
      </c>
      <c r="CB17" s="121">
        <f>SUM(X17,AZ17)</f>
        <v>52824</v>
      </c>
      <c r="CC17" s="121">
        <f>SUM(Y17,BA17)</f>
        <v>0</v>
      </c>
      <c r="CD17" s="121">
        <f>SUM(Z17,BB17)</f>
        <v>0</v>
      </c>
      <c r="CE17" s="121">
        <f>SUM(AA17,BC17)</f>
        <v>0</v>
      </c>
      <c r="CF17" s="121">
        <f>SUM(AB17,BD17)</f>
        <v>234991</v>
      </c>
      <c r="CG17" s="121">
        <f>SUM(AC17,BE17)</f>
        <v>0</v>
      </c>
      <c r="CH17" s="121">
        <f>SUM(AD17,BF17)</f>
        <v>0</v>
      </c>
      <c r="CI17" s="121">
        <f>SUM(AE17,BG17)</f>
        <v>52824</v>
      </c>
    </row>
    <row r="18" spans="1:87" s="136" customFormat="1" ht="13.5" customHeight="1" x14ac:dyDescent="0.15">
      <c r="A18" s="119" t="s">
        <v>11</v>
      </c>
      <c r="B18" s="120" t="s">
        <v>355</v>
      </c>
      <c r="C18" s="119" t="s">
        <v>356</v>
      </c>
      <c r="D18" s="121">
        <f>+SUM(E18,J18)</f>
        <v>481</v>
      </c>
      <c r="E18" s="121">
        <f>+SUM(F18:I18)</f>
        <v>481</v>
      </c>
      <c r="F18" s="121">
        <v>0</v>
      </c>
      <c r="G18" s="121">
        <v>0</v>
      </c>
      <c r="H18" s="121">
        <v>0</v>
      </c>
      <c r="I18" s="121">
        <v>481</v>
      </c>
      <c r="J18" s="121">
        <v>0</v>
      </c>
      <c r="K18" s="121">
        <v>0</v>
      </c>
      <c r="L18" s="121">
        <f>+SUM(M18,R18,V18,W18,AC18)</f>
        <v>1686494</v>
      </c>
      <c r="M18" s="121">
        <f>+SUM(N18:Q18)</f>
        <v>95964</v>
      </c>
      <c r="N18" s="121">
        <v>0</v>
      </c>
      <c r="O18" s="121">
        <v>0</v>
      </c>
      <c r="P18" s="121">
        <v>95964</v>
      </c>
      <c r="Q18" s="121">
        <v>0</v>
      </c>
      <c r="R18" s="121">
        <f>+SUM(S18:U18)</f>
        <v>84564</v>
      </c>
      <c r="S18" s="121">
        <v>1042</v>
      </c>
      <c r="T18" s="121">
        <v>78250</v>
      </c>
      <c r="U18" s="121">
        <v>5272</v>
      </c>
      <c r="V18" s="121">
        <v>0</v>
      </c>
      <c r="W18" s="121">
        <f>+SUM(X18:AA18)</f>
        <v>1505563</v>
      </c>
      <c r="X18" s="121">
        <v>350676</v>
      </c>
      <c r="Y18" s="121">
        <v>1050189</v>
      </c>
      <c r="Z18" s="121">
        <v>21364</v>
      </c>
      <c r="AA18" s="121">
        <v>83334</v>
      </c>
      <c r="AB18" s="121">
        <v>11842</v>
      </c>
      <c r="AC18" s="121">
        <v>403</v>
      </c>
      <c r="AD18" s="121">
        <v>18219</v>
      </c>
      <c r="AE18" s="121">
        <f>+SUM(D18,L18,AD18)</f>
        <v>1705194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126283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481</v>
      </c>
      <c r="BI18" s="121">
        <f>SUM(E18,AG18)</f>
        <v>481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481</v>
      </c>
      <c r="BN18" s="121">
        <f>SUM(J18,AL18)</f>
        <v>0</v>
      </c>
      <c r="BO18" s="121">
        <f>SUM(K18,AM18)</f>
        <v>0</v>
      </c>
      <c r="BP18" s="121">
        <f>SUM(L18,AN18)</f>
        <v>1686494</v>
      </c>
      <c r="BQ18" s="121">
        <f>SUM(M18,AO18)</f>
        <v>95964</v>
      </c>
      <c r="BR18" s="121">
        <f>SUM(N18,AP18)</f>
        <v>0</v>
      </c>
      <c r="BS18" s="121">
        <f>SUM(O18,AQ18)</f>
        <v>0</v>
      </c>
      <c r="BT18" s="121">
        <f>SUM(P18,AR18)</f>
        <v>95964</v>
      </c>
      <c r="BU18" s="121">
        <f>SUM(Q18,AS18)</f>
        <v>0</v>
      </c>
      <c r="BV18" s="121">
        <f>SUM(R18,AT18)</f>
        <v>84564</v>
      </c>
      <c r="BW18" s="121">
        <f>SUM(S18,AU18)</f>
        <v>1042</v>
      </c>
      <c r="BX18" s="121">
        <f>SUM(T18,AV18)</f>
        <v>78250</v>
      </c>
      <c r="BY18" s="121">
        <f>SUM(U18,AW18)</f>
        <v>5272</v>
      </c>
      <c r="BZ18" s="121">
        <f>SUM(V18,AX18)</f>
        <v>0</v>
      </c>
      <c r="CA18" s="121">
        <f>SUM(W18,AY18)</f>
        <v>1505563</v>
      </c>
      <c r="CB18" s="121">
        <f>SUM(X18,AZ18)</f>
        <v>350676</v>
      </c>
      <c r="CC18" s="121">
        <f>SUM(Y18,BA18)</f>
        <v>1050189</v>
      </c>
      <c r="CD18" s="121">
        <f>SUM(Z18,BB18)</f>
        <v>21364</v>
      </c>
      <c r="CE18" s="121">
        <f>SUM(AA18,BC18)</f>
        <v>83334</v>
      </c>
      <c r="CF18" s="121">
        <f>SUM(AB18,BD18)</f>
        <v>138125</v>
      </c>
      <c r="CG18" s="121">
        <f>SUM(AC18,BE18)</f>
        <v>403</v>
      </c>
      <c r="CH18" s="121">
        <f>SUM(AD18,BF18)</f>
        <v>18219</v>
      </c>
      <c r="CI18" s="121">
        <f>SUM(AE18,BG18)</f>
        <v>1705194</v>
      </c>
    </row>
    <row r="19" spans="1:87" s="136" customFormat="1" ht="13.5" customHeight="1" x14ac:dyDescent="0.15">
      <c r="A19" s="119" t="s">
        <v>11</v>
      </c>
      <c r="B19" s="120" t="s">
        <v>357</v>
      </c>
      <c r="C19" s="119" t="s">
        <v>358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1899238</v>
      </c>
      <c r="L19" s="121">
        <f>+SUM(M19,R19,V19,W19,AC19)</f>
        <v>158607</v>
      </c>
      <c r="M19" s="121">
        <f>+SUM(N19:Q19)</f>
        <v>67115</v>
      </c>
      <c r="N19" s="121">
        <v>59647</v>
      </c>
      <c r="O19" s="121">
        <v>7468</v>
      </c>
      <c r="P19" s="121">
        <v>0</v>
      </c>
      <c r="Q19" s="121">
        <v>0</v>
      </c>
      <c r="R19" s="121">
        <f>+SUM(S19:U19)</f>
        <v>647</v>
      </c>
      <c r="S19" s="121">
        <v>647</v>
      </c>
      <c r="T19" s="121">
        <v>0</v>
      </c>
      <c r="U19" s="121">
        <v>0</v>
      </c>
      <c r="V19" s="121">
        <v>0</v>
      </c>
      <c r="W19" s="121">
        <f>+SUM(X19:AA19)</f>
        <v>90845</v>
      </c>
      <c r="X19" s="121">
        <v>84033</v>
      </c>
      <c r="Y19" s="121">
        <v>0</v>
      </c>
      <c r="Z19" s="121">
        <v>0</v>
      </c>
      <c r="AA19" s="121">
        <v>6812</v>
      </c>
      <c r="AB19" s="121">
        <v>258987</v>
      </c>
      <c r="AC19" s="121">
        <v>0</v>
      </c>
      <c r="AD19" s="121">
        <v>0</v>
      </c>
      <c r="AE19" s="121">
        <f>+SUM(D19,L19,AD19)</f>
        <v>158607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216397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32335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2115635</v>
      </c>
      <c r="BP19" s="121">
        <f>SUM(L19,AN19)</f>
        <v>158607</v>
      </c>
      <c r="BQ19" s="121">
        <f>SUM(M19,AO19)</f>
        <v>67115</v>
      </c>
      <c r="BR19" s="121">
        <f>SUM(N19,AP19)</f>
        <v>59647</v>
      </c>
      <c r="BS19" s="121">
        <f>SUM(O19,AQ19)</f>
        <v>7468</v>
      </c>
      <c r="BT19" s="121">
        <f>SUM(P19,AR19)</f>
        <v>0</v>
      </c>
      <c r="BU19" s="121">
        <f>SUM(Q19,AS19)</f>
        <v>0</v>
      </c>
      <c r="BV19" s="121">
        <f>SUM(R19,AT19)</f>
        <v>647</v>
      </c>
      <c r="BW19" s="121">
        <f>SUM(S19,AU19)</f>
        <v>647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90845</v>
      </c>
      <c r="CB19" s="121">
        <f>SUM(X19,AZ19)</f>
        <v>84033</v>
      </c>
      <c r="CC19" s="121">
        <f>SUM(Y19,BA19)</f>
        <v>0</v>
      </c>
      <c r="CD19" s="121">
        <f>SUM(Z19,BB19)</f>
        <v>0</v>
      </c>
      <c r="CE19" s="121">
        <f>SUM(AA19,BC19)</f>
        <v>6812</v>
      </c>
      <c r="CF19" s="121">
        <f>SUM(AB19,BD19)</f>
        <v>291322</v>
      </c>
      <c r="CG19" s="121">
        <f>SUM(AC19,BE19)</f>
        <v>0</v>
      </c>
      <c r="CH19" s="121">
        <f>SUM(AD19,BF19)</f>
        <v>0</v>
      </c>
      <c r="CI19" s="121">
        <f>SUM(AE19,BG19)</f>
        <v>158607</v>
      </c>
    </row>
    <row r="20" spans="1:87" s="136" customFormat="1" ht="13.5" customHeight="1" x14ac:dyDescent="0.15">
      <c r="A20" s="119" t="s">
        <v>11</v>
      </c>
      <c r="B20" s="120" t="s">
        <v>359</v>
      </c>
      <c r="C20" s="119" t="s">
        <v>360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71414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71414</v>
      </c>
      <c r="S20" s="121">
        <v>71414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193661</v>
      </c>
      <c r="AC20" s="121">
        <v>0</v>
      </c>
      <c r="AD20" s="121">
        <v>0</v>
      </c>
      <c r="AE20" s="121">
        <f>+SUM(D20,L20,AD20)</f>
        <v>71414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87722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71414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71414</v>
      </c>
      <c r="BW20" s="121">
        <f>SUM(S20,AU20)</f>
        <v>71414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281383</v>
      </c>
      <c r="CG20" s="121">
        <f>SUM(AC20,BE20)</f>
        <v>0</v>
      </c>
      <c r="CH20" s="121">
        <f>SUM(AD20,BF20)</f>
        <v>0</v>
      </c>
      <c r="CI20" s="121">
        <f>SUM(AE20,BG20)</f>
        <v>71414</v>
      </c>
    </row>
    <row r="21" spans="1:87" s="136" customFormat="1" ht="13.5" customHeight="1" x14ac:dyDescent="0.15">
      <c r="A21" s="119" t="s">
        <v>11</v>
      </c>
      <c r="B21" s="120" t="s">
        <v>363</v>
      </c>
      <c r="C21" s="119" t="s">
        <v>364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3279</v>
      </c>
      <c r="L21" s="121">
        <f>+SUM(M21,R21,V21,W21,AC21)</f>
        <v>282064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282064</v>
      </c>
      <c r="X21" s="121">
        <v>258260</v>
      </c>
      <c r="Y21" s="121">
        <v>0</v>
      </c>
      <c r="Z21" s="121">
        <v>0</v>
      </c>
      <c r="AA21" s="121">
        <v>23804</v>
      </c>
      <c r="AB21" s="121">
        <v>242194</v>
      </c>
      <c r="AC21" s="121">
        <v>0</v>
      </c>
      <c r="AD21" s="121">
        <v>0</v>
      </c>
      <c r="AE21" s="121">
        <f>+SUM(D21,L21,AD21)</f>
        <v>282064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73558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3279</v>
      </c>
      <c r="BP21" s="121">
        <f>SUM(L21,AN21)</f>
        <v>282064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282064</v>
      </c>
      <c r="CB21" s="121">
        <f>SUM(X21,AZ21)</f>
        <v>258260</v>
      </c>
      <c r="CC21" s="121">
        <f>SUM(Y21,BA21)</f>
        <v>0</v>
      </c>
      <c r="CD21" s="121">
        <f>SUM(Z21,BB21)</f>
        <v>0</v>
      </c>
      <c r="CE21" s="121">
        <f>SUM(AA21,BC21)</f>
        <v>23804</v>
      </c>
      <c r="CF21" s="121">
        <f>SUM(AB21,BD21)</f>
        <v>315752</v>
      </c>
      <c r="CG21" s="121">
        <f>SUM(AC21,BE21)</f>
        <v>0</v>
      </c>
      <c r="CH21" s="121">
        <f>SUM(AD21,BF21)</f>
        <v>0</v>
      </c>
      <c r="CI21" s="121">
        <f>SUM(AE21,BG21)</f>
        <v>282064</v>
      </c>
    </row>
    <row r="22" spans="1:87" s="136" customFormat="1" ht="13.5" customHeight="1" x14ac:dyDescent="0.15">
      <c r="A22" s="119" t="s">
        <v>11</v>
      </c>
      <c r="B22" s="120" t="s">
        <v>365</v>
      </c>
      <c r="C22" s="119" t="s">
        <v>366</v>
      </c>
      <c r="D22" s="121">
        <f>+SUM(E22,J22)</f>
        <v>95827</v>
      </c>
      <c r="E22" s="121">
        <f>+SUM(F22:I22)</f>
        <v>95827</v>
      </c>
      <c r="F22" s="121">
        <v>0</v>
      </c>
      <c r="G22" s="121">
        <v>25128</v>
      </c>
      <c r="H22" s="121">
        <v>70699</v>
      </c>
      <c r="I22" s="121">
        <v>0</v>
      </c>
      <c r="J22" s="121">
        <v>0</v>
      </c>
      <c r="K22" s="121">
        <v>0</v>
      </c>
      <c r="L22" s="121">
        <f>+SUM(M22,R22,V22,W22,AC22)</f>
        <v>139513</v>
      </c>
      <c r="M22" s="121">
        <f>+SUM(N22:Q22)</f>
        <v>12868</v>
      </c>
      <c r="N22" s="121">
        <v>870</v>
      </c>
      <c r="O22" s="121">
        <v>11998</v>
      </c>
      <c r="P22" s="121">
        <v>0</v>
      </c>
      <c r="Q22" s="121">
        <v>0</v>
      </c>
      <c r="R22" s="121">
        <f>+SUM(S22:U22)</f>
        <v>3017</v>
      </c>
      <c r="S22" s="121">
        <v>3017</v>
      </c>
      <c r="T22" s="121">
        <v>0</v>
      </c>
      <c r="U22" s="121">
        <v>0</v>
      </c>
      <c r="V22" s="121">
        <v>0</v>
      </c>
      <c r="W22" s="121">
        <f>+SUM(X22:AA22)</f>
        <v>123628</v>
      </c>
      <c r="X22" s="121">
        <v>60416</v>
      </c>
      <c r="Y22" s="121">
        <v>48925</v>
      </c>
      <c r="Z22" s="121">
        <v>1576</v>
      </c>
      <c r="AA22" s="121">
        <v>12711</v>
      </c>
      <c r="AB22" s="121">
        <v>0</v>
      </c>
      <c r="AC22" s="121">
        <v>0</v>
      </c>
      <c r="AD22" s="121">
        <v>0</v>
      </c>
      <c r="AE22" s="121">
        <f>+SUM(D22,L22,AD22)</f>
        <v>235340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2000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2000</v>
      </c>
      <c r="AU22" s="121">
        <v>2000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45651</v>
      </c>
      <c r="BE22" s="121">
        <v>0</v>
      </c>
      <c r="BF22" s="121">
        <v>0</v>
      </c>
      <c r="BG22" s="121">
        <f>+SUM(BF22,AN22,AF22)</f>
        <v>2000</v>
      </c>
      <c r="BH22" s="121">
        <f>SUM(D22,AF22)</f>
        <v>95827</v>
      </c>
      <c r="BI22" s="121">
        <f>SUM(E22,AG22)</f>
        <v>95827</v>
      </c>
      <c r="BJ22" s="121">
        <f>SUM(F22,AH22)</f>
        <v>0</v>
      </c>
      <c r="BK22" s="121">
        <f>SUM(G22,AI22)</f>
        <v>25128</v>
      </c>
      <c r="BL22" s="121">
        <f>SUM(H22,AJ22)</f>
        <v>70699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141513</v>
      </c>
      <c r="BQ22" s="121">
        <f>SUM(M22,AO22)</f>
        <v>12868</v>
      </c>
      <c r="BR22" s="121">
        <f>SUM(N22,AP22)</f>
        <v>870</v>
      </c>
      <c r="BS22" s="121">
        <f>SUM(O22,AQ22)</f>
        <v>11998</v>
      </c>
      <c r="BT22" s="121">
        <f>SUM(P22,AR22)</f>
        <v>0</v>
      </c>
      <c r="BU22" s="121">
        <f>SUM(Q22,AS22)</f>
        <v>0</v>
      </c>
      <c r="BV22" s="121">
        <f>SUM(R22,AT22)</f>
        <v>5017</v>
      </c>
      <c r="BW22" s="121">
        <f>SUM(S22,AU22)</f>
        <v>5017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123628</v>
      </c>
      <c r="CB22" s="121">
        <f>SUM(X22,AZ22)</f>
        <v>60416</v>
      </c>
      <c r="CC22" s="121">
        <f>SUM(Y22,BA22)</f>
        <v>48925</v>
      </c>
      <c r="CD22" s="121">
        <f>SUM(Z22,BB22)</f>
        <v>1576</v>
      </c>
      <c r="CE22" s="121">
        <f>SUM(AA22,BC22)</f>
        <v>12711</v>
      </c>
      <c r="CF22" s="121">
        <f>SUM(AB22,BD22)</f>
        <v>45651</v>
      </c>
      <c r="CG22" s="121">
        <f>SUM(AC22,BE22)</f>
        <v>0</v>
      </c>
      <c r="CH22" s="121">
        <f>SUM(AD22,BF22)</f>
        <v>0</v>
      </c>
      <c r="CI22" s="121">
        <f>SUM(AE22,BG22)</f>
        <v>237340</v>
      </c>
    </row>
    <row r="23" spans="1:87" s="136" customFormat="1" ht="13.5" customHeight="1" x14ac:dyDescent="0.15">
      <c r="A23" s="119" t="s">
        <v>11</v>
      </c>
      <c r="B23" s="120" t="s">
        <v>368</v>
      </c>
      <c r="C23" s="119" t="s">
        <v>369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19067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18997</v>
      </c>
      <c r="S23" s="121">
        <v>7895</v>
      </c>
      <c r="T23" s="121">
        <v>11102</v>
      </c>
      <c r="U23" s="121">
        <v>0</v>
      </c>
      <c r="V23" s="121">
        <v>0</v>
      </c>
      <c r="W23" s="121">
        <f>+SUM(X23:AA23)</f>
        <v>70</v>
      </c>
      <c r="X23" s="121">
        <v>0</v>
      </c>
      <c r="Y23" s="121">
        <v>0</v>
      </c>
      <c r="Z23" s="121">
        <v>0</v>
      </c>
      <c r="AA23" s="121">
        <v>70</v>
      </c>
      <c r="AB23" s="121">
        <v>116037</v>
      </c>
      <c r="AC23" s="121">
        <v>0</v>
      </c>
      <c r="AD23" s="121">
        <v>0</v>
      </c>
      <c r="AE23" s="121">
        <f>+SUM(D23,L23,AD23)</f>
        <v>19067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52912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19067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18997</v>
      </c>
      <c r="BW23" s="121">
        <f>SUM(S23,AU23)</f>
        <v>7895</v>
      </c>
      <c r="BX23" s="121">
        <f>SUM(T23,AV23)</f>
        <v>11102</v>
      </c>
      <c r="BY23" s="121">
        <f>SUM(U23,AW23)</f>
        <v>0</v>
      </c>
      <c r="BZ23" s="121">
        <f>SUM(V23,AX23)</f>
        <v>0</v>
      </c>
      <c r="CA23" s="121">
        <f>SUM(W23,AY23)</f>
        <v>70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70</v>
      </c>
      <c r="CF23" s="121">
        <f>SUM(AB23,BD23)</f>
        <v>168949</v>
      </c>
      <c r="CG23" s="121">
        <f>SUM(AC23,BE23)</f>
        <v>0</v>
      </c>
      <c r="CH23" s="121">
        <f>SUM(AD23,BF23)</f>
        <v>0</v>
      </c>
      <c r="CI23" s="121">
        <f>SUM(AE23,BG23)</f>
        <v>19067</v>
      </c>
    </row>
    <row r="24" spans="1:87" s="136" customFormat="1" ht="13.5" customHeight="1" x14ac:dyDescent="0.15">
      <c r="A24" s="119" t="s">
        <v>11</v>
      </c>
      <c r="B24" s="120" t="s">
        <v>372</v>
      </c>
      <c r="C24" s="119" t="s">
        <v>373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70476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27238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97714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11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2414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2414</v>
      </c>
      <c r="X25" s="121">
        <v>0</v>
      </c>
      <c r="Y25" s="121">
        <v>0</v>
      </c>
      <c r="Z25" s="121">
        <v>0</v>
      </c>
      <c r="AA25" s="121">
        <v>2414</v>
      </c>
      <c r="AB25" s="121">
        <v>63035</v>
      </c>
      <c r="AC25" s="121">
        <v>0</v>
      </c>
      <c r="AD25" s="121">
        <v>522</v>
      </c>
      <c r="AE25" s="121">
        <f>+SUM(D25,L25,AD25)</f>
        <v>2936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30525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2414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2414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2414</v>
      </c>
      <c r="CF25" s="121">
        <f>SUM(AB25,BD25)</f>
        <v>93560</v>
      </c>
      <c r="CG25" s="121">
        <f>SUM(AC25,BE25)</f>
        <v>0</v>
      </c>
      <c r="CH25" s="121">
        <f>SUM(AD25,BF25)</f>
        <v>522</v>
      </c>
      <c r="CI25" s="121">
        <f>SUM(AE25,BG25)</f>
        <v>2936</v>
      </c>
    </row>
    <row r="26" spans="1:87" s="136" customFormat="1" ht="13.5" customHeight="1" x14ac:dyDescent="0.15">
      <c r="A26" s="119" t="s">
        <v>11</v>
      </c>
      <c r="B26" s="120" t="s">
        <v>378</v>
      </c>
      <c r="C26" s="119" t="s">
        <v>379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79494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38689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0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0</v>
      </c>
      <c r="CB26" s="121">
        <f>SUM(X26,AZ26)</f>
        <v>0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118183</v>
      </c>
      <c r="CG26" s="121">
        <f>SUM(AC26,BE26)</f>
        <v>0</v>
      </c>
      <c r="CH26" s="121">
        <f>SUM(AD26,BF26)</f>
        <v>0</v>
      </c>
      <c r="CI26" s="121">
        <f>SUM(AE26,BG26)</f>
        <v>0</v>
      </c>
    </row>
    <row r="27" spans="1:87" s="136" customFormat="1" ht="13.5" customHeight="1" x14ac:dyDescent="0.15">
      <c r="A27" s="119" t="s">
        <v>11</v>
      </c>
      <c r="B27" s="120" t="s">
        <v>381</v>
      </c>
      <c r="C27" s="119" t="s">
        <v>382</v>
      </c>
      <c r="D27" s="121">
        <f>+SUM(E27,J27)</f>
        <v>71969</v>
      </c>
      <c r="E27" s="121">
        <f>+SUM(F27:I27)</f>
        <v>71969</v>
      </c>
      <c r="F27" s="121">
        <v>0</v>
      </c>
      <c r="G27" s="121">
        <v>69659</v>
      </c>
      <c r="H27" s="121">
        <v>2310</v>
      </c>
      <c r="I27" s="121">
        <v>0</v>
      </c>
      <c r="J27" s="121">
        <v>0</v>
      </c>
      <c r="K27" s="121">
        <v>0</v>
      </c>
      <c r="L27" s="121">
        <f>+SUM(M27,R27,V27,W27,AC27)</f>
        <v>419552</v>
      </c>
      <c r="M27" s="121">
        <f>+SUM(N27:Q27)</f>
        <v>31224</v>
      </c>
      <c r="N27" s="121">
        <v>20753</v>
      </c>
      <c r="O27" s="121">
        <v>3586</v>
      </c>
      <c r="P27" s="121">
        <v>6885</v>
      </c>
      <c r="Q27" s="121">
        <v>0</v>
      </c>
      <c r="R27" s="121">
        <f>+SUM(S27:U27)</f>
        <v>133066</v>
      </c>
      <c r="S27" s="121">
        <v>7753</v>
      </c>
      <c r="T27" s="121">
        <v>115581</v>
      </c>
      <c r="U27" s="121">
        <v>9732</v>
      </c>
      <c r="V27" s="121">
        <v>0</v>
      </c>
      <c r="W27" s="121">
        <f>+SUM(X27:AA27)</f>
        <v>255262</v>
      </c>
      <c r="X27" s="121">
        <v>92370</v>
      </c>
      <c r="Y27" s="121">
        <v>153249</v>
      </c>
      <c r="Z27" s="121">
        <v>5398</v>
      </c>
      <c r="AA27" s="121">
        <v>4245</v>
      </c>
      <c r="AB27" s="121">
        <v>0</v>
      </c>
      <c r="AC27" s="121">
        <v>0</v>
      </c>
      <c r="AD27" s="121">
        <v>0</v>
      </c>
      <c r="AE27" s="121">
        <f>+SUM(D27,L27,AD27)</f>
        <v>491521</v>
      </c>
      <c r="AF27" s="121">
        <f>+SUM(AG27,AL27)</f>
        <v>1550</v>
      </c>
      <c r="AG27" s="121">
        <f>+SUM(AH27:AK27)</f>
        <v>1550</v>
      </c>
      <c r="AH27" s="121">
        <v>0</v>
      </c>
      <c r="AI27" s="121">
        <v>1550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76702</v>
      </c>
      <c r="AO27" s="121">
        <f>+SUM(AP27:AS27)</f>
        <v>10614</v>
      </c>
      <c r="AP27" s="121">
        <v>10614</v>
      </c>
      <c r="AQ27" s="121">
        <v>0</v>
      </c>
      <c r="AR27" s="121">
        <v>0</v>
      </c>
      <c r="AS27" s="121">
        <v>0</v>
      </c>
      <c r="AT27" s="121">
        <f>+SUM(AU27:AW27)</f>
        <v>30448</v>
      </c>
      <c r="AU27" s="121">
        <v>0</v>
      </c>
      <c r="AV27" s="121">
        <v>30448</v>
      </c>
      <c r="AW27" s="121">
        <v>0</v>
      </c>
      <c r="AX27" s="121">
        <v>0</v>
      </c>
      <c r="AY27" s="121">
        <f>+SUM(AZ27:BC27)</f>
        <v>35640</v>
      </c>
      <c r="AZ27" s="121">
        <v>0</v>
      </c>
      <c r="BA27" s="121">
        <v>24884</v>
      </c>
      <c r="BB27" s="121">
        <v>7869</v>
      </c>
      <c r="BC27" s="121">
        <v>2887</v>
      </c>
      <c r="BD27" s="121">
        <v>0</v>
      </c>
      <c r="BE27" s="121">
        <v>0</v>
      </c>
      <c r="BF27" s="121">
        <v>0</v>
      </c>
      <c r="BG27" s="121">
        <f>+SUM(BF27,AN27,AF27)</f>
        <v>78252</v>
      </c>
      <c r="BH27" s="121">
        <f>SUM(D27,AF27)</f>
        <v>73519</v>
      </c>
      <c r="BI27" s="121">
        <f>SUM(E27,AG27)</f>
        <v>73519</v>
      </c>
      <c r="BJ27" s="121">
        <f>SUM(F27,AH27)</f>
        <v>0</v>
      </c>
      <c r="BK27" s="121">
        <f>SUM(G27,AI27)</f>
        <v>71209</v>
      </c>
      <c r="BL27" s="121">
        <f>SUM(H27,AJ27)</f>
        <v>2310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496254</v>
      </c>
      <c r="BQ27" s="121">
        <f>SUM(M27,AO27)</f>
        <v>41838</v>
      </c>
      <c r="BR27" s="121">
        <f>SUM(N27,AP27)</f>
        <v>31367</v>
      </c>
      <c r="BS27" s="121">
        <f>SUM(O27,AQ27)</f>
        <v>3586</v>
      </c>
      <c r="BT27" s="121">
        <f>SUM(P27,AR27)</f>
        <v>6885</v>
      </c>
      <c r="BU27" s="121">
        <f>SUM(Q27,AS27)</f>
        <v>0</v>
      </c>
      <c r="BV27" s="121">
        <f>SUM(R27,AT27)</f>
        <v>163514</v>
      </c>
      <c r="BW27" s="121">
        <f>SUM(S27,AU27)</f>
        <v>7753</v>
      </c>
      <c r="BX27" s="121">
        <f>SUM(T27,AV27)</f>
        <v>146029</v>
      </c>
      <c r="BY27" s="121">
        <f>SUM(U27,AW27)</f>
        <v>9732</v>
      </c>
      <c r="BZ27" s="121">
        <f>SUM(V27,AX27)</f>
        <v>0</v>
      </c>
      <c r="CA27" s="121">
        <f>SUM(W27,AY27)</f>
        <v>290902</v>
      </c>
      <c r="CB27" s="121">
        <f>SUM(X27,AZ27)</f>
        <v>92370</v>
      </c>
      <c r="CC27" s="121">
        <f>SUM(Y27,BA27)</f>
        <v>178133</v>
      </c>
      <c r="CD27" s="121">
        <f>SUM(Z27,BB27)</f>
        <v>13267</v>
      </c>
      <c r="CE27" s="121">
        <f>SUM(AA27,BC27)</f>
        <v>7132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569773</v>
      </c>
    </row>
    <row r="28" spans="1:87" s="136" customFormat="1" ht="13.5" customHeight="1" x14ac:dyDescent="0.15">
      <c r="A28" s="119" t="s">
        <v>11</v>
      </c>
      <c r="B28" s="120" t="s">
        <v>383</v>
      </c>
      <c r="C28" s="119" t="s">
        <v>384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2213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201649</v>
      </c>
      <c r="AC28" s="121">
        <v>0</v>
      </c>
      <c r="AD28" s="121">
        <v>126</v>
      </c>
      <c r="AE28" s="121">
        <f>+SUM(D28,L28,AD28)</f>
        <v>126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34031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2213</v>
      </c>
      <c r="BP28" s="121">
        <f>SUM(L28,AN28)</f>
        <v>0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0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235680</v>
      </c>
      <c r="CG28" s="121">
        <f>SUM(AC28,BE28)</f>
        <v>0</v>
      </c>
      <c r="CH28" s="121">
        <f>SUM(AD28,BF28)</f>
        <v>126</v>
      </c>
      <c r="CI28" s="121">
        <f>SUM(AE28,BG28)</f>
        <v>126</v>
      </c>
    </row>
    <row r="29" spans="1:87" s="136" customFormat="1" ht="13.5" customHeight="1" x14ac:dyDescent="0.15">
      <c r="A29" s="119" t="s">
        <v>11</v>
      </c>
      <c r="B29" s="120" t="s">
        <v>385</v>
      </c>
      <c r="C29" s="119" t="s">
        <v>386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474809</v>
      </c>
      <c r="L29" s="121">
        <f>+SUM(M29,R29,V29,W29,AC29)</f>
        <v>31623</v>
      </c>
      <c r="M29" s="121">
        <f>+SUM(N29:Q29)</f>
        <v>5328</v>
      </c>
      <c r="N29" s="121">
        <v>5328</v>
      </c>
      <c r="O29" s="121">
        <v>0</v>
      </c>
      <c r="P29" s="121">
        <v>0</v>
      </c>
      <c r="Q29" s="121">
        <v>0</v>
      </c>
      <c r="R29" s="121">
        <f>+SUM(S29:U29)</f>
        <v>6605</v>
      </c>
      <c r="S29" s="121">
        <v>6537</v>
      </c>
      <c r="T29" s="121">
        <v>68</v>
      </c>
      <c r="U29" s="121">
        <v>0</v>
      </c>
      <c r="V29" s="121">
        <v>0</v>
      </c>
      <c r="W29" s="121">
        <f>+SUM(X29:AA29)</f>
        <v>19690</v>
      </c>
      <c r="X29" s="121">
        <v>18890</v>
      </c>
      <c r="Y29" s="121">
        <v>0</v>
      </c>
      <c r="Z29" s="121">
        <v>0</v>
      </c>
      <c r="AA29" s="121">
        <v>800</v>
      </c>
      <c r="AB29" s="121">
        <v>64747</v>
      </c>
      <c r="AC29" s="121">
        <v>0</v>
      </c>
      <c r="AD29" s="121">
        <v>0</v>
      </c>
      <c r="AE29" s="121">
        <f>+SUM(D29,L29,AD29)</f>
        <v>31623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125650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18775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600459</v>
      </c>
      <c r="BP29" s="121">
        <f>SUM(L29,AN29)</f>
        <v>31623</v>
      </c>
      <c r="BQ29" s="121">
        <f>SUM(M29,AO29)</f>
        <v>5328</v>
      </c>
      <c r="BR29" s="121">
        <f>SUM(N29,AP29)</f>
        <v>5328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6605</v>
      </c>
      <c r="BW29" s="121">
        <f>SUM(S29,AU29)</f>
        <v>6537</v>
      </c>
      <c r="BX29" s="121">
        <f>SUM(T29,AV29)</f>
        <v>68</v>
      </c>
      <c r="BY29" s="121">
        <f>SUM(U29,AW29)</f>
        <v>0</v>
      </c>
      <c r="BZ29" s="121">
        <f>SUM(V29,AX29)</f>
        <v>0</v>
      </c>
      <c r="CA29" s="121">
        <f>SUM(W29,AY29)</f>
        <v>19690</v>
      </c>
      <c r="CB29" s="121">
        <f>SUM(X29,AZ29)</f>
        <v>18890</v>
      </c>
      <c r="CC29" s="121">
        <f>SUM(Y29,BA29)</f>
        <v>0</v>
      </c>
      <c r="CD29" s="121">
        <f>SUM(Z29,BB29)</f>
        <v>0</v>
      </c>
      <c r="CE29" s="121">
        <f>SUM(AA29,BC29)</f>
        <v>800</v>
      </c>
      <c r="CF29" s="121">
        <f>SUM(AB29,BD29)</f>
        <v>83522</v>
      </c>
      <c r="CG29" s="121">
        <f>SUM(AC29,BE29)</f>
        <v>0</v>
      </c>
      <c r="CH29" s="121">
        <f>SUM(AD29,BF29)</f>
        <v>0</v>
      </c>
      <c r="CI29" s="121">
        <f>SUM(AE29,BG29)</f>
        <v>31623</v>
      </c>
    </row>
    <row r="30" spans="1:87" s="136" customFormat="1" ht="13.5" customHeight="1" x14ac:dyDescent="0.15">
      <c r="A30" s="119" t="s">
        <v>11</v>
      </c>
      <c r="B30" s="120" t="s">
        <v>387</v>
      </c>
      <c r="C30" s="119" t="s">
        <v>388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1099559</v>
      </c>
      <c r="L30" s="121">
        <f>+SUM(M30,R30,V30,W30,AC30)</f>
        <v>99913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99913</v>
      </c>
      <c r="X30" s="121">
        <v>95919</v>
      </c>
      <c r="Y30" s="121">
        <v>574</v>
      </c>
      <c r="Z30" s="121">
        <v>0</v>
      </c>
      <c r="AA30" s="121">
        <v>3420</v>
      </c>
      <c r="AB30" s="121">
        <v>149940</v>
      </c>
      <c r="AC30" s="121">
        <v>0</v>
      </c>
      <c r="AD30" s="121">
        <v>0</v>
      </c>
      <c r="AE30" s="121">
        <f>+SUM(D30,L30,AD30)</f>
        <v>99913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174514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26077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1274073</v>
      </c>
      <c r="BP30" s="121">
        <f>SUM(L30,AN30)</f>
        <v>99913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99913</v>
      </c>
      <c r="CB30" s="121">
        <f>SUM(X30,AZ30)</f>
        <v>95919</v>
      </c>
      <c r="CC30" s="121">
        <f>SUM(Y30,BA30)</f>
        <v>574</v>
      </c>
      <c r="CD30" s="121">
        <f>SUM(Z30,BB30)</f>
        <v>0</v>
      </c>
      <c r="CE30" s="121">
        <f>SUM(AA30,BC30)</f>
        <v>3420</v>
      </c>
      <c r="CF30" s="121">
        <f>SUM(AB30,BD30)</f>
        <v>176017</v>
      </c>
      <c r="CG30" s="121">
        <f>SUM(AC30,BE30)</f>
        <v>0</v>
      </c>
      <c r="CH30" s="121">
        <f>SUM(AD30,BF30)</f>
        <v>0</v>
      </c>
      <c r="CI30" s="121">
        <f>SUM(AE30,BG30)</f>
        <v>99913</v>
      </c>
    </row>
    <row r="31" spans="1:87" s="136" customFormat="1" ht="13.5" customHeight="1" x14ac:dyDescent="0.15">
      <c r="A31" s="119" t="s">
        <v>11</v>
      </c>
      <c r="B31" s="120" t="s">
        <v>389</v>
      </c>
      <c r="C31" s="119" t="s">
        <v>390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96986</v>
      </c>
      <c r="L31" s="121">
        <f>+SUM(M31,R31,V31,W31,AC31)</f>
        <v>205033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21265</v>
      </c>
      <c r="S31" s="121">
        <v>19496</v>
      </c>
      <c r="T31" s="121">
        <v>1769</v>
      </c>
      <c r="U31" s="121">
        <v>0</v>
      </c>
      <c r="V31" s="121">
        <v>0</v>
      </c>
      <c r="W31" s="121">
        <f>+SUM(X31:AA31)</f>
        <v>183553</v>
      </c>
      <c r="X31" s="121">
        <v>125059</v>
      </c>
      <c r="Y31" s="121">
        <v>20684</v>
      </c>
      <c r="Z31" s="121">
        <v>0</v>
      </c>
      <c r="AA31" s="121">
        <v>37810</v>
      </c>
      <c r="AB31" s="121">
        <v>245440</v>
      </c>
      <c r="AC31" s="121">
        <v>215</v>
      </c>
      <c r="AD31" s="121">
        <v>4447</v>
      </c>
      <c r="AE31" s="121">
        <f>+SUM(D31,L31,AD31)</f>
        <v>209480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73714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96986</v>
      </c>
      <c r="BP31" s="121">
        <f>SUM(L31,AN31)</f>
        <v>205033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21265</v>
      </c>
      <c r="BW31" s="121">
        <f>SUM(S31,AU31)</f>
        <v>19496</v>
      </c>
      <c r="BX31" s="121">
        <f>SUM(T31,AV31)</f>
        <v>1769</v>
      </c>
      <c r="BY31" s="121">
        <f>SUM(U31,AW31)</f>
        <v>0</v>
      </c>
      <c r="BZ31" s="121">
        <f>SUM(V31,AX31)</f>
        <v>0</v>
      </c>
      <c r="CA31" s="121">
        <f>SUM(W31,AY31)</f>
        <v>183553</v>
      </c>
      <c r="CB31" s="121">
        <f>SUM(X31,AZ31)</f>
        <v>125059</v>
      </c>
      <c r="CC31" s="121">
        <f>SUM(Y31,BA31)</f>
        <v>20684</v>
      </c>
      <c r="CD31" s="121">
        <f>SUM(Z31,BB31)</f>
        <v>0</v>
      </c>
      <c r="CE31" s="121">
        <f>SUM(AA31,BC31)</f>
        <v>37810</v>
      </c>
      <c r="CF31" s="121">
        <f>SUM(AB31,BD31)</f>
        <v>319154</v>
      </c>
      <c r="CG31" s="121">
        <f>SUM(AC31,BE31)</f>
        <v>215</v>
      </c>
      <c r="CH31" s="121">
        <f>SUM(AD31,BF31)</f>
        <v>4447</v>
      </c>
      <c r="CI31" s="121">
        <f>SUM(AE31,BG31)</f>
        <v>209480</v>
      </c>
    </row>
    <row r="32" spans="1:87" s="136" customFormat="1" ht="13.5" customHeight="1" x14ac:dyDescent="0.15">
      <c r="A32" s="119" t="s">
        <v>11</v>
      </c>
      <c r="B32" s="120" t="s">
        <v>391</v>
      </c>
      <c r="C32" s="119" t="s">
        <v>392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47969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47969</v>
      </c>
      <c r="X32" s="121">
        <v>47969</v>
      </c>
      <c r="Y32" s="121">
        <v>0</v>
      </c>
      <c r="Z32" s="121">
        <v>0</v>
      </c>
      <c r="AA32" s="121">
        <v>0</v>
      </c>
      <c r="AB32" s="121">
        <v>126864</v>
      </c>
      <c r="AC32" s="121">
        <v>0</v>
      </c>
      <c r="AD32" s="121">
        <v>0</v>
      </c>
      <c r="AE32" s="121">
        <f>+SUM(D32,L32,AD32)</f>
        <v>47969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55990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47969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47969</v>
      </c>
      <c r="CB32" s="121">
        <f>SUM(X32,AZ32)</f>
        <v>47969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182854</v>
      </c>
      <c r="CG32" s="121">
        <f>SUM(AC32,BE32)</f>
        <v>0</v>
      </c>
      <c r="CH32" s="121">
        <f>SUM(AD32,BF32)</f>
        <v>0</v>
      </c>
      <c r="CI32" s="121">
        <f>SUM(AE32,BG32)</f>
        <v>47969</v>
      </c>
    </row>
    <row r="33" spans="1:87" s="136" customFormat="1" ht="13.5" customHeight="1" x14ac:dyDescent="0.15">
      <c r="A33" s="119" t="s">
        <v>11</v>
      </c>
      <c r="B33" s="120" t="s">
        <v>349</v>
      </c>
      <c r="C33" s="119" t="s">
        <v>350</v>
      </c>
      <c r="D33" s="121">
        <f>+SUM(E33,J33)</f>
        <v>414447</v>
      </c>
      <c r="E33" s="121">
        <f>+SUM(F33:I33)</f>
        <v>381379</v>
      </c>
      <c r="F33" s="121">
        <v>0</v>
      </c>
      <c r="G33" s="121">
        <v>198000</v>
      </c>
      <c r="H33" s="121">
        <v>183379</v>
      </c>
      <c r="I33" s="121">
        <v>0</v>
      </c>
      <c r="J33" s="121">
        <v>33068</v>
      </c>
      <c r="K33" s="121">
        <v>0</v>
      </c>
      <c r="L33" s="121">
        <f>+SUM(M33,R33,V33,W33,AC33)</f>
        <v>833014</v>
      </c>
      <c r="M33" s="121">
        <f>+SUM(N33:Q33)</f>
        <v>60552</v>
      </c>
      <c r="N33" s="121">
        <v>60552</v>
      </c>
      <c r="O33" s="121">
        <v>0</v>
      </c>
      <c r="P33" s="121">
        <v>0</v>
      </c>
      <c r="Q33" s="121">
        <v>0</v>
      </c>
      <c r="R33" s="121">
        <f>+SUM(S33:U33)</f>
        <v>451922</v>
      </c>
      <c r="S33" s="121">
        <v>0</v>
      </c>
      <c r="T33" s="121">
        <v>426291</v>
      </c>
      <c r="U33" s="121">
        <v>25631</v>
      </c>
      <c r="V33" s="121">
        <v>299097</v>
      </c>
      <c r="W33" s="121">
        <f>+SUM(X33:AA33)</f>
        <v>21443</v>
      </c>
      <c r="X33" s="121">
        <v>21443</v>
      </c>
      <c r="Y33" s="121">
        <v>0</v>
      </c>
      <c r="Z33" s="121">
        <v>0</v>
      </c>
      <c r="AA33" s="121">
        <v>0</v>
      </c>
      <c r="AB33" s="121">
        <v>0</v>
      </c>
      <c r="AC33" s="121">
        <v>0</v>
      </c>
      <c r="AD33" s="121">
        <v>28016</v>
      </c>
      <c r="AE33" s="121">
        <f>+SUM(D33,L33,AD33)</f>
        <v>1275477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299219</v>
      </c>
      <c r="AO33" s="121">
        <f>+SUM(AP33:AS33)</f>
        <v>16099</v>
      </c>
      <c r="AP33" s="121">
        <v>16099</v>
      </c>
      <c r="AQ33" s="121">
        <v>0</v>
      </c>
      <c r="AR33" s="121">
        <v>0</v>
      </c>
      <c r="AS33" s="121">
        <v>0</v>
      </c>
      <c r="AT33" s="121">
        <f>+SUM(AU33:AW33)</f>
        <v>175676</v>
      </c>
      <c r="AU33" s="121">
        <v>0</v>
      </c>
      <c r="AV33" s="121">
        <v>175676</v>
      </c>
      <c r="AW33" s="121">
        <v>0</v>
      </c>
      <c r="AX33" s="121">
        <v>0</v>
      </c>
      <c r="AY33" s="121">
        <f>+SUM(AZ33:BC33)</f>
        <v>107444</v>
      </c>
      <c r="AZ33" s="121">
        <v>0</v>
      </c>
      <c r="BA33" s="121">
        <v>94459</v>
      </c>
      <c r="BB33" s="121">
        <v>12985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299219</v>
      </c>
      <c r="BH33" s="121">
        <f>SUM(D33,AF33)</f>
        <v>414447</v>
      </c>
      <c r="BI33" s="121">
        <f>SUM(E33,AG33)</f>
        <v>381379</v>
      </c>
      <c r="BJ33" s="121">
        <f>SUM(F33,AH33)</f>
        <v>0</v>
      </c>
      <c r="BK33" s="121">
        <f>SUM(G33,AI33)</f>
        <v>198000</v>
      </c>
      <c r="BL33" s="121">
        <f>SUM(H33,AJ33)</f>
        <v>183379</v>
      </c>
      <c r="BM33" s="121">
        <f>SUM(I33,AK33)</f>
        <v>0</v>
      </c>
      <c r="BN33" s="121">
        <f>SUM(J33,AL33)</f>
        <v>33068</v>
      </c>
      <c r="BO33" s="121">
        <f>SUM(K33,AM33)</f>
        <v>0</v>
      </c>
      <c r="BP33" s="121">
        <f>SUM(L33,AN33)</f>
        <v>1132233</v>
      </c>
      <c r="BQ33" s="121">
        <f>SUM(M33,AO33)</f>
        <v>76651</v>
      </c>
      <c r="BR33" s="121">
        <f>SUM(N33,AP33)</f>
        <v>76651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627598</v>
      </c>
      <c r="BW33" s="121">
        <f>SUM(S33,AU33)</f>
        <v>0</v>
      </c>
      <c r="BX33" s="121">
        <f>SUM(T33,AV33)</f>
        <v>601967</v>
      </c>
      <c r="BY33" s="121">
        <f>SUM(U33,AW33)</f>
        <v>25631</v>
      </c>
      <c r="BZ33" s="121">
        <f>SUM(V33,AX33)</f>
        <v>299097</v>
      </c>
      <c r="CA33" s="121">
        <f>SUM(W33,AY33)</f>
        <v>128887</v>
      </c>
      <c r="CB33" s="121">
        <f>SUM(X33,AZ33)</f>
        <v>21443</v>
      </c>
      <c r="CC33" s="121">
        <f>SUM(Y33,BA33)</f>
        <v>94459</v>
      </c>
      <c r="CD33" s="121">
        <f>SUM(Z33,BB33)</f>
        <v>12985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28016</v>
      </c>
      <c r="CI33" s="121">
        <f>SUM(AE33,BG33)</f>
        <v>1574696</v>
      </c>
    </row>
    <row r="34" spans="1:87" s="136" customFormat="1" ht="13.5" customHeight="1" x14ac:dyDescent="0.15">
      <c r="A34" s="119" t="s">
        <v>11</v>
      </c>
      <c r="B34" s="120" t="s">
        <v>331</v>
      </c>
      <c r="C34" s="119" t="s">
        <v>332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0</v>
      </c>
      <c r="AC34" s="121">
        <v>0</v>
      </c>
      <c r="AD34" s="121">
        <v>0</v>
      </c>
      <c r="AE34" s="121">
        <f>+SUM(D34,L34,AD34)</f>
        <v>0</v>
      </c>
      <c r="AF34" s="121">
        <f>+SUM(AG34,AL34)</f>
        <v>2970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2970</v>
      </c>
      <c r="AM34" s="121">
        <v>0</v>
      </c>
      <c r="AN34" s="121">
        <f>+SUM(AO34,AT34,AX34,AY34,BE34)</f>
        <v>229540</v>
      </c>
      <c r="AO34" s="121">
        <f>+SUM(AP34:AS34)</f>
        <v>44526</v>
      </c>
      <c r="AP34" s="121">
        <v>44526</v>
      </c>
      <c r="AQ34" s="121">
        <v>0</v>
      </c>
      <c r="AR34" s="121">
        <v>0</v>
      </c>
      <c r="AS34" s="121">
        <v>0</v>
      </c>
      <c r="AT34" s="121">
        <f>+SUM(AU34:AW34)</f>
        <v>107932</v>
      </c>
      <c r="AU34" s="121">
        <v>0</v>
      </c>
      <c r="AV34" s="121">
        <v>107932</v>
      </c>
      <c r="AW34" s="121">
        <v>0</v>
      </c>
      <c r="AX34" s="121">
        <v>0</v>
      </c>
      <c r="AY34" s="121">
        <f>+SUM(AZ34:BC34)</f>
        <v>77082</v>
      </c>
      <c r="AZ34" s="121">
        <v>0</v>
      </c>
      <c r="BA34" s="121">
        <v>50742</v>
      </c>
      <c r="BB34" s="121">
        <v>2919</v>
      </c>
      <c r="BC34" s="121">
        <v>23421</v>
      </c>
      <c r="BD34" s="121">
        <v>0</v>
      </c>
      <c r="BE34" s="121">
        <v>0</v>
      </c>
      <c r="BF34" s="121">
        <v>0</v>
      </c>
      <c r="BG34" s="121">
        <f>+SUM(BF34,AN34,AF34)</f>
        <v>232510</v>
      </c>
      <c r="BH34" s="121">
        <f>SUM(D34,AF34)</f>
        <v>2970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2970</v>
      </c>
      <c r="BO34" s="121">
        <f>SUM(K34,AM34)</f>
        <v>0</v>
      </c>
      <c r="BP34" s="121">
        <f>SUM(L34,AN34)</f>
        <v>229540</v>
      </c>
      <c r="BQ34" s="121">
        <f>SUM(M34,AO34)</f>
        <v>44526</v>
      </c>
      <c r="BR34" s="121">
        <f>SUM(N34,AP34)</f>
        <v>44526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107932</v>
      </c>
      <c r="BW34" s="121">
        <f>SUM(S34,AU34)</f>
        <v>0</v>
      </c>
      <c r="BX34" s="121">
        <f>SUM(T34,AV34)</f>
        <v>107932</v>
      </c>
      <c r="BY34" s="121">
        <f>SUM(U34,AW34)</f>
        <v>0</v>
      </c>
      <c r="BZ34" s="121">
        <f>SUM(V34,AX34)</f>
        <v>0</v>
      </c>
      <c r="CA34" s="121">
        <f>SUM(W34,AY34)</f>
        <v>77082</v>
      </c>
      <c r="CB34" s="121">
        <f>SUM(X34,AZ34)</f>
        <v>0</v>
      </c>
      <c r="CC34" s="121">
        <f>SUM(Y34,BA34)</f>
        <v>50742</v>
      </c>
      <c r="CD34" s="121">
        <f>SUM(Z34,BB34)</f>
        <v>2919</v>
      </c>
      <c r="CE34" s="121">
        <f>SUM(AA34,BC34)</f>
        <v>23421</v>
      </c>
      <c r="CF34" s="121">
        <f>SUM(AB34,BD34)</f>
        <v>0</v>
      </c>
      <c r="CG34" s="121">
        <f>SUM(AC34,BE34)</f>
        <v>0</v>
      </c>
      <c r="CH34" s="121">
        <f>SUM(AD34,BF34)</f>
        <v>0</v>
      </c>
      <c r="CI34" s="121">
        <f>SUM(AE34,BG34)</f>
        <v>232510</v>
      </c>
    </row>
    <row r="35" spans="1:87" s="136" customFormat="1" ht="13.5" customHeight="1" x14ac:dyDescent="0.15">
      <c r="A35" s="119" t="s">
        <v>11</v>
      </c>
      <c r="B35" s="120" t="s">
        <v>370</v>
      </c>
      <c r="C35" s="119" t="s">
        <v>371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168072</v>
      </c>
      <c r="M35" s="121">
        <f>+SUM(N35:Q35)</f>
        <v>32161</v>
      </c>
      <c r="N35" s="121">
        <v>2517</v>
      </c>
      <c r="O35" s="121">
        <v>29644</v>
      </c>
      <c r="P35" s="121">
        <v>0</v>
      </c>
      <c r="Q35" s="121">
        <v>0</v>
      </c>
      <c r="R35" s="121">
        <f>+SUM(S35:U35)</f>
        <v>135911</v>
      </c>
      <c r="S35" s="121">
        <v>127872</v>
      </c>
      <c r="T35" s="121">
        <v>8039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0</v>
      </c>
      <c r="AC35" s="121">
        <v>0</v>
      </c>
      <c r="AD35" s="121">
        <v>91249</v>
      </c>
      <c r="AE35" s="121">
        <f>+SUM(D35,L35,AD35)</f>
        <v>259321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0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168072</v>
      </c>
      <c r="BQ35" s="121">
        <f>SUM(M35,AO35)</f>
        <v>32161</v>
      </c>
      <c r="BR35" s="121">
        <f>SUM(N35,AP35)</f>
        <v>2517</v>
      </c>
      <c r="BS35" s="121">
        <f>SUM(O35,AQ35)</f>
        <v>29644</v>
      </c>
      <c r="BT35" s="121">
        <f>SUM(P35,AR35)</f>
        <v>0</v>
      </c>
      <c r="BU35" s="121">
        <f>SUM(Q35,AS35)</f>
        <v>0</v>
      </c>
      <c r="BV35" s="121">
        <f>SUM(R35,AT35)</f>
        <v>135911</v>
      </c>
      <c r="BW35" s="121">
        <f>SUM(S35,AU35)</f>
        <v>127872</v>
      </c>
      <c r="BX35" s="121">
        <f>SUM(T35,AV35)</f>
        <v>8039</v>
      </c>
      <c r="BY35" s="121">
        <f>SUM(U35,AW35)</f>
        <v>0</v>
      </c>
      <c r="BZ35" s="121">
        <f>SUM(V35,AX35)</f>
        <v>0</v>
      </c>
      <c r="CA35" s="121">
        <f>SUM(W35,AY35)</f>
        <v>0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91249</v>
      </c>
      <c r="CI35" s="121">
        <f>SUM(AE35,BG35)</f>
        <v>259321</v>
      </c>
    </row>
    <row r="36" spans="1:87" s="136" customFormat="1" ht="13.5" customHeight="1" x14ac:dyDescent="0.15">
      <c r="A36" s="119" t="s">
        <v>11</v>
      </c>
      <c r="B36" s="120" t="s">
        <v>345</v>
      </c>
      <c r="C36" s="119" t="s">
        <v>346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739153</v>
      </c>
      <c r="M36" s="121">
        <f>+SUM(N36:Q36)</f>
        <v>57148</v>
      </c>
      <c r="N36" s="121">
        <v>31928</v>
      </c>
      <c r="O36" s="121">
        <v>0</v>
      </c>
      <c r="P36" s="121">
        <v>25220</v>
      </c>
      <c r="Q36" s="121">
        <v>0</v>
      </c>
      <c r="R36" s="121">
        <f>+SUM(S36:U36)</f>
        <v>39701</v>
      </c>
      <c r="S36" s="121">
        <v>0</v>
      </c>
      <c r="T36" s="121">
        <v>30387</v>
      </c>
      <c r="U36" s="121">
        <v>9314</v>
      </c>
      <c r="V36" s="121">
        <v>0</v>
      </c>
      <c r="W36" s="121">
        <f>+SUM(X36:AA36)</f>
        <v>642304</v>
      </c>
      <c r="X36" s="121">
        <v>0</v>
      </c>
      <c r="Y36" s="121">
        <v>623300</v>
      </c>
      <c r="Z36" s="121">
        <v>19004</v>
      </c>
      <c r="AA36" s="121">
        <v>0</v>
      </c>
      <c r="AB36" s="121">
        <v>0</v>
      </c>
      <c r="AC36" s="121">
        <v>0</v>
      </c>
      <c r="AD36" s="121">
        <v>311279</v>
      </c>
      <c r="AE36" s="121">
        <f>+SUM(D36,L36,AD36)</f>
        <v>1050432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517318</v>
      </c>
      <c r="AO36" s="121">
        <f>+SUM(AP36:AS36)</f>
        <v>133519</v>
      </c>
      <c r="AP36" s="121">
        <v>34165</v>
      </c>
      <c r="AQ36" s="121">
        <v>99354</v>
      </c>
      <c r="AR36" s="121">
        <v>0</v>
      </c>
      <c r="AS36" s="121">
        <v>0</v>
      </c>
      <c r="AT36" s="121">
        <f>+SUM(AU36:AW36)</f>
        <v>142785</v>
      </c>
      <c r="AU36" s="121">
        <v>8921</v>
      </c>
      <c r="AV36" s="121">
        <v>133864</v>
      </c>
      <c r="AW36" s="121">
        <v>0</v>
      </c>
      <c r="AX36" s="121">
        <v>7316</v>
      </c>
      <c r="AY36" s="121">
        <f>+SUM(AZ36:BC36)</f>
        <v>233698</v>
      </c>
      <c r="AZ36" s="121">
        <v>136429</v>
      </c>
      <c r="BA36" s="121">
        <v>94196</v>
      </c>
      <c r="BB36" s="121">
        <v>0</v>
      </c>
      <c r="BC36" s="121">
        <v>3073</v>
      </c>
      <c r="BD36" s="121">
        <v>0</v>
      </c>
      <c r="BE36" s="121">
        <v>0</v>
      </c>
      <c r="BF36" s="121">
        <v>9680</v>
      </c>
      <c r="BG36" s="121">
        <f>+SUM(BF36,AN36,AF36)</f>
        <v>526998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1256471</v>
      </c>
      <c r="BQ36" s="121">
        <f>SUM(M36,AO36)</f>
        <v>190667</v>
      </c>
      <c r="BR36" s="121">
        <f>SUM(N36,AP36)</f>
        <v>66093</v>
      </c>
      <c r="BS36" s="121">
        <f>SUM(O36,AQ36)</f>
        <v>99354</v>
      </c>
      <c r="BT36" s="121">
        <f>SUM(P36,AR36)</f>
        <v>25220</v>
      </c>
      <c r="BU36" s="121">
        <f>SUM(Q36,AS36)</f>
        <v>0</v>
      </c>
      <c r="BV36" s="121">
        <f>SUM(R36,AT36)</f>
        <v>182486</v>
      </c>
      <c r="BW36" s="121">
        <f>SUM(S36,AU36)</f>
        <v>8921</v>
      </c>
      <c r="BX36" s="121">
        <f>SUM(T36,AV36)</f>
        <v>164251</v>
      </c>
      <c r="BY36" s="121">
        <f>SUM(U36,AW36)</f>
        <v>9314</v>
      </c>
      <c r="BZ36" s="121">
        <f>SUM(V36,AX36)</f>
        <v>7316</v>
      </c>
      <c r="CA36" s="121">
        <f>SUM(W36,AY36)</f>
        <v>876002</v>
      </c>
      <c r="CB36" s="121">
        <f>SUM(X36,AZ36)</f>
        <v>136429</v>
      </c>
      <c r="CC36" s="121">
        <f>SUM(Y36,BA36)</f>
        <v>717496</v>
      </c>
      <c r="CD36" s="121">
        <f>SUM(Z36,BB36)</f>
        <v>19004</v>
      </c>
      <c r="CE36" s="121">
        <f>SUM(AA36,BC36)</f>
        <v>3073</v>
      </c>
      <c r="CF36" s="121">
        <f>SUM(AB36,BD36)</f>
        <v>0</v>
      </c>
      <c r="CG36" s="121">
        <f>SUM(AC36,BE36)</f>
        <v>0</v>
      </c>
      <c r="CH36" s="121">
        <f>SUM(AD36,BF36)</f>
        <v>320959</v>
      </c>
      <c r="CI36" s="121">
        <f>SUM(AE36,BG36)</f>
        <v>1577430</v>
      </c>
    </row>
    <row r="37" spans="1:87" s="136" customFormat="1" ht="13.5" customHeight="1" x14ac:dyDescent="0.15">
      <c r="A37" s="119" t="s">
        <v>11</v>
      </c>
      <c r="B37" s="120" t="s">
        <v>361</v>
      </c>
      <c r="C37" s="119" t="s">
        <v>362</v>
      </c>
      <c r="D37" s="121">
        <f>+SUM(E37,J37)</f>
        <v>2548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2548</v>
      </c>
      <c r="K37" s="121">
        <v>0</v>
      </c>
      <c r="L37" s="121">
        <f>+SUM(M37,R37,V37,W37,AC37)</f>
        <v>331472</v>
      </c>
      <c r="M37" s="121">
        <f>+SUM(N37:Q37)</f>
        <v>83701</v>
      </c>
      <c r="N37" s="121">
        <v>83701</v>
      </c>
      <c r="O37" s="121">
        <v>0</v>
      </c>
      <c r="P37" s="121">
        <v>0</v>
      </c>
      <c r="Q37" s="121">
        <v>0</v>
      </c>
      <c r="R37" s="121">
        <f>+SUM(S37:U37)</f>
        <v>158680</v>
      </c>
      <c r="S37" s="121">
        <v>0</v>
      </c>
      <c r="T37" s="121">
        <v>158680</v>
      </c>
      <c r="U37" s="121">
        <v>0</v>
      </c>
      <c r="V37" s="121">
        <v>0</v>
      </c>
      <c r="W37" s="121">
        <f>+SUM(X37:AA37)</f>
        <v>89091</v>
      </c>
      <c r="X37" s="121">
        <v>0</v>
      </c>
      <c r="Y37" s="121">
        <v>45082</v>
      </c>
      <c r="Z37" s="121">
        <v>43727</v>
      </c>
      <c r="AA37" s="121">
        <v>282</v>
      </c>
      <c r="AB37" s="121">
        <v>0</v>
      </c>
      <c r="AC37" s="121">
        <v>0</v>
      </c>
      <c r="AD37" s="121">
        <v>13395</v>
      </c>
      <c r="AE37" s="121">
        <f>+SUM(D37,L37,AD37)</f>
        <v>347415</v>
      </c>
      <c r="AF37" s="121">
        <f>+SUM(AG37,AL37)</f>
        <v>2547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2547</v>
      </c>
      <c r="AM37" s="121">
        <v>0</v>
      </c>
      <c r="AN37" s="121">
        <f>+SUM(AO37,AT37,AX37,AY37,BE37)</f>
        <v>131221</v>
      </c>
      <c r="AO37" s="121">
        <f>+SUM(AP37:AS37)</f>
        <v>30940</v>
      </c>
      <c r="AP37" s="121">
        <v>30940</v>
      </c>
      <c r="AQ37" s="121">
        <v>0</v>
      </c>
      <c r="AR37" s="121">
        <v>0</v>
      </c>
      <c r="AS37" s="121">
        <v>0</v>
      </c>
      <c r="AT37" s="121">
        <f>+SUM(AU37:AW37)</f>
        <v>65712</v>
      </c>
      <c r="AU37" s="121">
        <v>0</v>
      </c>
      <c r="AV37" s="121">
        <v>65712</v>
      </c>
      <c r="AW37" s="121">
        <v>0</v>
      </c>
      <c r="AX37" s="121">
        <v>0</v>
      </c>
      <c r="AY37" s="121">
        <f>+SUM(AZ37:BC37)</f>
        <v>34569</v>
      </c>
      <c r="AZ37" s="121">
        <v>0</v>
      </c>
      <c r="BA37" s="121">
        <v>31731</v>
      </c>
      <c r="BB37" s="121">
        <v>2446</v>
      </c>
      <c r="BC37" s="121">
        <v>392</v>
      </c>
      <c r="BD37" s="121">
        <v>0</v>
      </c>
      <c r="BE37" s="121">
        <v>0</v>
      </c>
      <c r="BF37" s="121">
        <v>13431</v>
      </c>
      <c r="BG37" s="121">
        <f>+SUM(BF37,AN37,AF37)</f>
        <v>147199</v>
      </c>
      <c r="BH37" s="121">
        <f>SUM(D37,AF37)</f>
        <v>5095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5095</v>
      </c>
      <c r="BO37" s="121">
        <f>SUM(K37,AM37)</f>
        <v>0</v>
      </c>
      <c r="BP37" s="121">
        <f>SUM(L37,AN37)</f>
        <v>462693</v>
      </c>
      <c r="BQ37" s="121">
        <f>SUM(M37,AO37)</f>
        <v>114641</v>
      </c>
      <c r="BR37" s="121">
        <f>SUM(N37,AP37)</f>
        <v>114641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224392</v>
      </c>
      <c r="BW37" s="121">
        <f>SUM(S37,AU37)</f>
        <v>0</v>
      </c>
      <c r="BX37" s="121">
        <f>SUM(T37,AV37)</f>
        <v>224392</v>
      </c>
      <c r="BY37" s="121">
        <f>SUM(U37,AW37)</f>
        <v>0</v>
      </c>
      <c r="BZ37" s="121">
        <f>SUM(V37,AX37)</f>
        <v>0</v>
      </c>
      <c r="CA37" s="121">
        <f>SUM(W37,AY37)</f>
        <v>123660</v>
      </c>
      <c r="CB37" s="121">
        <f>SUM(X37,AZ37)</f>
        <v>0</v>
      </c>
      <c r="CC37" s="121">
        <f>SUM(Y37,BA37)</f>
        <v>76813</v>
      </c>
      <c r="CD37" s="121">
        <f>SUM(Z37,BB37)</f>
        <v>46173</v>
      </c>
      <c r="CE37" s="121">
        <f>SUM(AA37,BC37)</f>
        <v>674</v>
      </c>
      <c r="CF37" s="121">
        <f>SUM(AB37,BD37)</f>
        <v>0</v>
      </c>
      <c r="CG37" s="121">
        <f>SUM(AC37,BE37)</f>
        <v>0</v>
      </c>
      <c r="CH37" s="121">
        <f>SUM(AD37,BF37)</f>
        <v>26826</v>
      </c>
      <c r="CI37" s="121">
        <f>SUM(AE37,BG37)</f>
        <v>494614</v>
      </c>
    </row>
    <row r="38" spans="1:87" s="136" customFormat="1" ht="13.5" customHeight="1" x14ac:dyDescent="0.15">
      <c r="A38" s="119" t="s">
        <v>11</v>
      </c>
      <c r="B38" s="120" t="s">
        <v>353</v>
      </c>
      <c r="C38" s="119" t="s">
        <v>354</v>
      </c>
      <c r="D38" s="121">
        <f>+SUM(E38,J38)</f>
        <v>5893162</v>
      </c>
      <c r="E38" s="121">
        <f>+SUM(F38:I38)</f>
        <v>5893162</v>
      </c>
      <c r="F38" s="121">
        <v>0</v>
      </c>
      <c r="G38" s="121">
        <v>5893162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815796</v>
      </c>
      <c r="M38" s="121">
        <f>+SUM(N38:Q38)</f>
        <v>37475</v>
      </c>
      <c r="N38" s="121">
        <v>16063</v>
      </c>
      <c r="O38" s="121">
        <v>0</v>
      </c>
      <c r="P38" s="121">
        <v>21412</v>
      </c>
      <c r="Q38" s="121">
        <v>0</v>
      </c>
      <c r="R38" s="121">
        <f>+SUM(S38:U38)</f>
        <v>59743</v>
      </c>
      <c r="S38" s="121">
        <v>0</v>
      </c>
      <c r="T38" s="121">
        <v>59743</v>
      </c>
      <c r="U38" s="121">
        <v>0</v>
      </c>
      <c r="V38" s="121">
        <v>0</v>
      </c>
      <c r="W38" s="121">
        <f>+SUM(X38:AA38)</f>
        <v>718578</v>
      </c>
      <c r="X38" s="121">
        <v>0</v>
      </c>
      <c r="Y38" s="121">
        <v>610887</v>
      </c>
      <c r="Z38" s="121">
        <v>107691</v>
      </c>
      <c r="AA38" s="121">
        <v>0</v>
      </c>
      <c r="AB38" s="121">
        <v>0</v>
      </c>
      <c r="AC38" s="121">
        <v>0</v>
      </c>
      <c r="AD38" s="121">
        <v>0</v>
      </c>
      <c r="AE38" s="121">
        <f>+SUM(D38,L38,AD38)</f>
        <v>6708958</v>
      </c>
      <c r="AF38" s="121">
        <f>+SUM(AG38,AL38)</f>
        <v>952641</v>
      </c>
      <c r="AG38" s="121">
        <f>+SUM(AH38:AK38)</f>
        <v>952641</v>
      </c>
      <c r="AH38" s="121">
        <v>0</v>
      </c>
      <c r="AI38" s="121">
        <v>952641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145497</v>
      </c>
      <c r="AO38" s="121">
        <f>+SUM(AP38:AS38)</f>
        <v>9152</v>
      </c>
      <c r="AP38" s="121">
        <v>9152</v>
      </c>
      <c r="AQ38" s="121">
        <v>0</v>
      </c>
      <c r="AR38" s="121">
        <v>0</v>
      </c>
      <c r="AS38" s="121">
        <v>0</v>
      </c>
      <c r="AT38" s="121">
        <f>+SUM(AU38:AW38)</f>
        <v>50552</v>
      </c>
      <c r="AU38" s="121">
        <v>0</v>
      </c>
      <c r="AV38" s="121">
        <v>50552</v>
      </c>
      <c r="AW38" s="121">
        <v>0</v>
      </c>
      <c r="AX38" s="121">
        <v>0</v>
      </c>
      <c r="AY38" s="121">
        <f>+SUM(AZ38:BC38)</f>
        <v>85793</v>
      </c>
      <c r="AZ38" s="121">
        <v>0</v>
      </c>
      <c r="BA38" s="121">
        <v>84849</v>
      </c>
      <c r="BB38" s="121">
        <v>944</v>
      </c>
      <c r="BC38" s="121">
        <v>0</v>
      </c>
      <c r="BD38" s="121">
        <v>0</v>
      </c>
      <c r="BE38" s="121">
        <v>0</v>
      </c>
      <c r="BF38" s="121">
        <v>0</v>
      </c>
      <c r="BG38" s="121">
        <f>+SUM(BF38,AN38,AF38)</f>
        <v>1098138</v>
      </c>
      <c r="BH38" s="121">
        <f>SUM(D38,AF38)</f>
        <v>6845803</v>
      </c>
      <c r="BI38" s="121">
        <f>SUM(E38,AG38)</f>
        <v>6845803</v>
      </c>
      <c r="BJ38" s="121">
        <f>SUM(F38,AH38)</f>
        <v>0</v>
      </c>
      <c r="BK38" s="121">
        <f>SUM(G38,AI38)</f>
        <v>6845803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961293</v>
      </c>
      <c r="BQ38" s="121">
        <f>SUM(M38,AO38)</f>
        <v>46627</v>
      </c>
      <c r="BR38" s="121">
        <f>SUM(N38,AP38)</f>
        <v>25215</v>
      </c>
      <c r="BS38" s="121">
        <f>SUM(O38,AQ38)</f>
        <v>0</v>
      </c>
      <c r="BT38" s="121">
        <f>SUM(P38,AR38)</f>
        <v>21412</v>
      </c>
      <c r="BU38" s="121">
        <f>SUM(Q38,AS38)</f>
        <v>0</v>
      </c>
      <c r="BV38" s="121">
        <f>SUM(R38,AT38)</f>
        <v>110295</v>
      </c>
      <c r="BW38" s="121">
        <f>SUM(S38,AU38)</f>
        <v>0</v>
      </c>
      <c r="BX38" s="121">
        <f>SUM(T38,AV38)</f>
        <v>110295</v>
      </c>
      <c r="BY38" s="121">
        <f>SUM(U38,AW38)</f>
        <v>0</v>
      </c>
      <c r="BZ38" s="121">
        <f>SUM(V38,AX38)</f>
        <v>0</v>
      </c>
      <c r="CA38" s="121">
        <f>SUM(W38,AY38)</f>
        <v>804371</v>
      </c>
      <c r="CB38" s="121">
        <f>SUM(X38,AZ38)</f>
        <v>0</v>
      </c>
      <c r="CC38" s="121">
        <f>SUM(Y38,BA38)</f>
        <v>695736</v>
      </c>
      <c r="CD38" s="121">
        <f>SUM(Z38,BB38)</f>
        <v>108635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0</v>
      </c>
      <c r="CI38" s="121">
        <f>SUM(AE38,BG38)</f>
        <v>7807096</v>
      </c>
    </row>
    <row r="39" spans="1:87" s="136" customFormat="1" ht="13.5" customHeight="1" x14ac:dyDescent="0.15">
      <c r="A39" s="119" t="s">
        <v>11</v>
      </c>
      <c r="B39" s="120" t="s">
        <v>341</v>
      </c>
      <c r="C39" s="119" t="s">
        <v>342</v>
      </c>
      <c r="D39" s="121">
        <f>+SUM(E39,J39)</f>
        <v>22466</v>
      </c>
      <c r="E39" s="121">
        <f>+SUM(F39:I39)</f>
        <v>17226</v>
      </c>
      <c r="F39" s="121">
        <v>0</v>
      </c>
      <c r="G39" s="121">
        <v>17226</v>
      </c>
      <c r="H39" s="121">
        <v>0</v>
      </c>
      <c r="I39" s="121">
        <v>0</v>
      </c>
      <c r="J39" s="121">
        <v>5240</v>
      </c>
      <c r="K39" s="121">
        <v>0</v>
      </c>
      <c r="L39" s="121">
        <f>+SUM(M39,R39,V39,W39,AC39)</f>
        <v>2111671</v>
      </c>
      <c r="M39" s="121">
        <f>+SUM(N39:Q39)</f>
        <v>66114</v>
      </c>
      <c r="N39" s="121">
        <v>61045</v>
      </c>
      <c r="O39" s="121">
        <v>0</v>
      </c>
      <c r="P39" s="121">
        <v>5069</v>
      </c>
      <c r="Q39" s="121">
        <v>0</v>
      </c>
      <c r="R39" s="121">
        <f>+SUM(S39:U39)</f>
        <v>408056</v>
      </c>
      <c r="S39" s="121">
        <v>0</v>
      </c>
      <c r="T39" s="121">
        <v>408056</v>
      </c>
      <c r="U39" s="121">
        <v>0</v>
      </c>
      <c r="V39" s="121">
        <v>0</v>
      </c>
      <c r="W39" s="121">
        <f>+SUM(X39:AA39)</f>
        <v>1634971</v>
      </c>
      <c r="X39" s="121">
        <v>1518</v>
      </c>
      <c r="Y39" s="121">
        <v>1584474</v>
      </c>
      <c r="Z39" s="121">
        <v>37918</v>
      </c>
      <c r="AA39" s="121">
        <v>11061</v>
      </c>
      <c r="AB39" s="121">
        <v>0</v>
      </c>
      <c r="AC39" s="121">
        <v>2530</v>
      </c>
      <c r="AD39" s="121">
        <v>0</v>
      </c>
      <c r="AE39" s="121">
        <f>+SUM(D39,L39,AD39)</f>
        <v>2134137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366194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366194</v>
      </c>
      <c r="AZ39" s="121">
        <v>0</v>
      </c>
      <c r="BA39" s="121">
        <v>365659</v>
      </c>
      <c r="BB39" s="121">
        <v>0</v>
      </c>
      <c r="BC39" s="121">
        <v>535</v>
      </c>
      <c r="BD39" s="121">
        <v>0</v>
      </c>
      <c r="BE39" s="121">
        <v>0</v>
      </c>
      <c r="BF39" s="121">
        <v>0</v>
      </c>
      <c r="BG39" s="121">
        <f>+SUM(BF39,AN39,AF39)</f>
        <v>366194</v>
      </c>
      <c r="BH39" s="121">
        <f>SUM(D39,AF39)</f>
        <v>22466</v>
      </c>
      <c r="BI39" s="121">
        <f>SUM(E39,AG39)</f>
        <v>17226</v>
      </c>
      <c r="BJ39" s="121">
        <f>SUM(F39,AH39)</f>
        <v>0</v>
      </c>
      <c r="BK39" s="121">
        <f>SUM(G39,AI39)</f>
        <v>17226</v>
      </c>
      <c r="BL39" s="121">
        <f>SUM(H39,AJ39)</f>
        <v>0</v>
      </c>
      <c r="BM39" s="121">
        <f>SUM(I39,AK39)</f>
        <v>0</v>
      </c>
      <c r="BN39" s="121">
        <f>SUM(J39,AL39)</f>
        <v>5240</v>
      </c>
      <c r="BO39" s="121">
        <f>SUM(K39,AM39)</f>
        <v>0</v>
      </c>
      <c r="BP39" s="121">
        <f>SUM(L39,AN39)</f>
        <v>2477865</v>
      </c>
      <c r="BQ39" s="121">
        <f>SUM(M39,AO39)</f>
        <v>66114</v>
      </c>
      <c r="BR39" s="121">
        <f>SUM(N39,AP39)</f>
        <v>61045</v>
      </c>
      <c r="BS39" s="121">
        <f>SUM(O39,AQ39)</f>
        <v>0</v>
      </c>
      <c r="BT39" s="121">
        <f>SUM(P39,AR39)</f>
        <v>5069</v>
      </c>
      <c r="BU39" s="121">
        <f>SUM(Q39,AS39)</f>
        <v>0</v>
      </c>
      <c r="BV39" s="121">
        <f>SUM(R39,AT39)</f>
        <v>408056</v>
      </c>
      <c r="BW39" s="121">
        <f>SUM(S39,AU39)</f>
        <v>0</v>
      </c>
      <c r="BX39" s="121">
        <f>SUM(T39,AV39)</f>
        <v>408056</v>
      </c>
      <c r="BY39" s="121">
        <f>SUM(U39,AW39)</f>
        <v>0</v>
      </c>
      <c r="BZ39" s="121">
        <f>SUM(V39,AX39)</f>
        <v>0</v>
      </c>
      <c r="CA39" s="121">
        <f>SUM(W39,AY39)</f>
        <v>2001165</v>
      </c>
      <c r="CB39" s="121">
        <f>SUM(X39,AZ39)</f>
        <v>1518</v>
      </c>
      <c r="CC39" s="121">
        <f>SUM(Y39,BA39)</f>
        <v>1950133</v>
      </c>
      <c r="CD39" s="121">
        <f>SUM(Z39,BB39)</f>
        <v>37918</v>
      </c>
      <c r="CE39" s="121">
        <f>SUM(AA39,BC39)</f>
        <v>11596</v>
      </c>
      <c r="CF39" s="121">
        <f>SUM(AB39,BD39)</f>
        <v>0</v>
      </c>
      <c r="CG39" s="121">
        <f>SUM(AC39,BE39)</f>
        <v>2530</v>
      </c>
      <c r="CH39" s="121">
        <f>SUM(AD39,BF39)</f>
        <v>0</v>
      </c>
      <c r="CI39" s="121">
        <f>SUM(AE39,BG39)</f>
        <v>2500331</v>
      </c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9">
    <sortCondition ref="A8:A39"/>
    <sortCondition ref="B8:B39"/>
    <sortCondition ref="C8:C3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38" man="1"/>
    <brk id="67" min="1" max="3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279</v>
      </c>
      <c r="D7" s="140">
        <f>SUM(L7,T7,AB7,AJ7,AR7,AZ7)</f>
        <v>5318322</v>
      </c>
      <c r="E7" s="140">
        <f>SUM(M7,U7,AC7,AK7,AS7,BA7)</f>
        <v>3962099</v>
      </c>
      <c r="F7" s="140">
        <f>SUM(D7:E7)</f>
        <v>9280421</v>
      </c>
      <c r="G7" s="140">
        <f>SUM(O7,W7,AE7,AM7,AU7,BC7)</f>
        <v>701025</v>
      </c>
      <c r="H7" s="140">
        <f>SUM(P7,X7,AF7,AN7,AV7,BD7)</f>
        <v>1368179</v>
      </c>
      <c r="I7" s="140">
        <f>SUM(G7:H7)</f>
        <v>2069204</v>
      </c>
      <c r="J7" s="141">
        <f>COUNTIF(J$8:J$207,"&lt;&gt;")</f>
        <v>20</v>
      </c>
      <c r="K7" s="141">
        <f>COUNTIF(K$8:K$207,"&lt;&gt;")</f>
        <v>20</v>
      </c>
      <c r="L7" s="140">
        <f>SUM(L$8:L$207)</f>
        <v>5318322</v>
      </c>
      <c r="M7" s="140">
        <f>SUM(M$8:M$207)</f>
        <v>3770243</v>
      </c>
      <c r="N7" s="140">
        <f>IF(AND(L7&lt;&gt;"",M7&lt;&gt;""),SUM(L7:M7),"")</f>
        <v>9088565</v>
      </c>
      <c r="O7" s="140">
        <f>SUM(O$8:O$207)</f>
        <v>701025</v>
      </c>
      <c r="P7" s="140">
        <f>SUM(P$8:P$207)</f>
        <v>1249340</v>
      </c>
      <c r="Q7" s="140">
        <f>IF(AND(O7&lt;&gt;"",P7&lt;&gt;""),SUM(O7:P7),"")</f>
        <v>1950365</v>
      </c>
      <c r="R7" s="141">
        <f>COUNTIF(R$8:R$207,"&lt;&gt;")</f>
        <v>4</v>
      </c>
      <c r="S7" s="141">
        <f>COUNTIF(S$8:S$207,"&lt;&gt;")</f>
        <v>4</v>
      </c>
      <c r="T7" s="140">
        <f>SUM(T$8:T$207)</f>
        <v>0</v>
      </c>
      <c r="U7" s="140">
        <f>SUM(U$8:U$207)</f>
        <v>191856</v>
      </c>
      <c r="V7" s="140">
        <f>IF(AND(T7&lt;&gt;"",U7&lt;&gt;""),SUM(T7:U7),"")</f>
        <v>191856</v>
      </c>
      <c r="W7" s="140">
        <f>SUM(W$8:W$207)</f>
        <v>0</v>
      </c>
      <c r="X7" s="140">
        <f>SUM(X$8:X$207)</f>
        <v>118839</v>
      </c>
      <c r="Y7" s="140">
        <f>IF(AND(W7&lt;&gt;"",X7&lt;&gt;""),SUM(W7:X7),"")</f>
        <v>118839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11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11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11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790</v>
      </c>
      <c r="H10" s="121">
        <f>SUM(P10,X10,AF10,AN10,AV10,BD10)</f>
        <v>67284</v>
      </c>
      <c r="I10" s="121">
        <f>SUM(G10:H10)</f>
        <v>68074</v>
      </c>
      <c r="J10" s="120" t="s">
        <v>331</v>
      </c>
      <c r="K10" s="119" t="s">
        <v>332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790</v>
      </c>
      <c r="P10" s="121">
        <v>67284</v>
      </c>
      <c r="Q10" s="121">
        <f>IF(AND(O10&lt;&gt;"",P10&lt;&gt;""),SUM(O10:P10),"")</f>
        <v>68074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11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2180</v>
      </c>
      <c r="H11" s="121">
        <f>SUM(P11,X11,AF11,AN11,AV11,BD11)</f>
        <v>162256</v>
      </c>
      <c r="I11" s="121">
        <f>SUM(G11:H11)</f>
        <v>164436</v>
      </c>
      <c r="J11" s="120" t="s">
        <v>331</v>
      </c>
      <c r="K11" s="119" t="s">
        <v>332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2180</v>
      </c>
      <c r="P11" s="121">
        <v>162256</v>
      </c>
      <c r="Q11" s="121">
        <f>IF(AND(O11&lt;&gt;"",P11&lt;&gt;""),SUM(O11:P11),"")</f>
        <v>164436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11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11</v>
      </c>
      <c r="B13" s="120" t="s">
        <v>337</v>
      </c>
      <c r="C13" s="119" t="s">
        <v>338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11</v>
      </c>
      <c r="B14" s="120" t="s">
        <v>339</v>
      </c>
      <c r="C14" s="119" t="s">
        <v>340</v>
      </c>
      <c r="D14" s="121">
        <f>SUM(L14,T14,AB14,AJ14,AR14,AZ14)</f>
        <v>17003</v>
      </c>
      <c r="E14" s="121">
        <f>SUM(M14,U14,AC14,AK14,AS14,BA14)</f>
        <v>1161024</v>
      </c>
      <c r="F14" s="121">
        <f>SUM(D14:E14)</f>
        <v>1178027</v>
      </c>
      <c r="G14" s="121">
        <f>SUM(O14,W14,AE14,AM14,AU14,BC14)</f>
        <v>0</v>
      </c>
      <c r="H14" s="121">
        <f>SUM(P14,X14,AF14,AN14,AV14,BD14)</f>
        <v>208582</v>
      </c>
      <c r="I14" s="121">
        <f>SUM(G14:H14)</f>
        <v>208582</v>
      </c>
      <c r="J14" s="120" t="s">
        <v>341</v>
      </c>
      <c r="K14" s="119" t="s">
        <v>342</v>
      </c>
      <c r="L14" s="121">
        <v>17003</v>
      </c>
      <c r="M14" s="121">
        <v>1161024</v>
      </c>
      <c r="N14" s="121">
        <f>IF(AND(L14&lt;&gt;"",M14&lt;&gt;""),SUM(L14:M14),"")</f>
        <v>1178027</v>
      </c>
      <c r="O14" s="121">
        <v>0</v>
      </c>
      <c r="P14" s="121">
        <v>208582</v>
      </c>
      <c r="Q14" s="121">
        <f>IF(AND(O14&lt;&gt;"",P14&lt;&gt;""),SUM(O14:P14),"")</f>
        <v>208582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11</v>
      </c>
      <c r="B15" s="120" t="s">
        <v>343</v>
      </c>
      <c r="C15" s="119" t="s">
        <v>344</v>
      </c>
      <c r="D15" s="121">
        <f>SUM(L15,T15,AB15,AJ15,AR15,AZ15)</f>
        <v>0</v>
      </c>
      <c r="E15" s="121">
        <f>SUM(M15,U15,AC15,AK15,AS15,BA15)</f>
        <v>346871</v>
      </c>
      <c r="F15" s="121">
        <f>SUM(D15:E15)</f>
        <v>346871</v>
      </c>
      <c r="G15" s="121">
        <f>SUM(O15,W15,AE15,AM15,AU15,BC15)</f>
        <v>0</v>
      </c>
      <c r="H15" s="121">
        <f>SUM(P15,X15,AF15,AN15,AV15,BD15)</f>
        <v>92565</v>
      </c>
      <c r="I15" s="121">
        <f>SUM(G15:H15)</f>
        <v>92565</v>
      </c>
      <c r="J15" s="120" t="s">
        <v>345</v>
      </c>
      <c r="K15" s="119" t="s">
        <v>346</v>
      </c>
      <c r="L15" s="121">
        <v>0</v>
      </c>
      <c r="M15" s="121">
        <v>346871</v>
      </c>
      <c r="N15" s="121">
        <f>IF(AND(L15&lt;&gt;"",M15&lt;&gt;""),SUM(L15:M15),"")</f>
        <v>346871</v>
      </c>
      <c r="O15" s="121">
        <v>0</v>
      </c>
      <c r="P15" s="121">
        <v>92565</v>
      </c>
      <c r="Q15" s="121">
        <f>IF(AND(O15&lt;&gt;"",P15&lt;&gt;""),SUM(O15:P15),"")</f>
        <v>92565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11</v>
      </c>
      <c r="B16" s="120" t="s">
        <v>347</v>
      </c>
      <c r="C16" s="119" t="s">
        <v>348</v>
      </c>
      <c r="D16" s="121">
        <f>SUM(L16,T16,AB16,AJ16,AR16,AZ16)</f>
        <v>200847</v>
      </c>
      <c r="E16" s="121">
        <f>SUM(M16,U16,AC16,AK16,AS16,BA16)</f>
        <v>421967</v>
      </c>
      <c r="F16" s="121">
        <f>SUM(D16:E16)</f>
        <v>622814</v>
      </c>
      <c r="G16" s="121">
        <f>SUM(O16,W16,AE16,AM16,AU16,BC16)</f>
        <v>0</v>
      </c>
      <c r="H16" s="121">
        <f>SUM(P16,X16,AF16,AN16,AV16,BD16)</f>
        <v>86872</v>
      </c>
      <c r="I16" s="121">
        <f>SUM(G16:H16)</f>
        <v>86872</v>
      </c>
      <c r="J16" s="120" t="s">
        <v>349</v>
      </c>
      <c r="K16" s="119" t="s">
        <v>350</v>
      </c>
      <c r="L16" s="121">
        <v>200847</v>
      </c>
      <c r="M16" s="121">
        <v>421967</v>
      </c>
      <c r="N16" s="121">
        <f>IF(AND(L16&lt;&gt;"",M16&lt;&gt;""),SUM(L16:M16),"")</f>
        <v>622814</v>
      </c>
      <c r="O16" s="121">
        <v>0</v>
      </c>
      <c r="P16" s="121">
        <v>86872</v>
      </c>
      <c r="Q16" s="121">
        <f>IF(AND(O16&lt;&gt;"",P16&lt;&gt;""),SUM(O16:P16),"")</f>
        <v>86872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11</v>
      </c>
      <c r="B17" s="120" t="s">
        <v>351</v>
      </c>
      <c r="C17" s="119" t="s">
        <v>352</v>
      </c>
      <c r="D17" s="121">
        <f>SUM(L17,T17,AB17,AJ17,AR17,AZ17)</f>
        <v>1524388</v>
      </c>
      <c r="E17" s="121">
        <f>SUM(M17,U17,AC17,AK17,AS17,BA17)</f>
        <v>207871</v>
      </c>
      <c r="F17" s="121">
        <f>SUM(D17:E17)</f>
        <v>1732259</v>
      </c>
      <c r="G17" s="121">
        <f>SUM(O17,W17,AE17,AM17,AU17,BC17)</f>
        <v>181494</v>
      </c>
      <c r="H17" s="121">
        <f>SUM(P17,X17,AF17,AN17,AV17,BD17)</f>
        <v>27120</v>
      </c>
      <c r="I17" s="121">
        <f>SUM(G17:H17)</f>
        <v>208614</v>
      </c>
      <c r="J17" s="120" t="s">
        <v>353</v>
      </c>
      <c r="K17" s="119" t="s">
        <v>354</v>
      </c>
      <c r="L17" s="121">
        <v>1524388</v>
      </c>
      <c r="M17" s="121">
        <v>207871</v>
      </c>
      <c r="N17" s="121">
        <f>IF(AND(L17&lt;&gt;"",M17&lt;&gt;""),SUM(L17:M17),"")</f>
        <v>1732259</v>
      </c>
      <c r="O17" s="121">
        <v>181494</v>
      </c>
      <c r="P17" s="121">
        <v>27120</v>
      </c>
      <c r="Q17" s="121">
        <f>IF(AND(O17&lt;&gt;"",P17&lt;&gt;""),SUM(O17:P17),"")</f>
        <v>208614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11</v>
      </c>
      <c r="B18" s="120" t="s">
        <v>355</v>
      </c>
      <c r="C18" s="119" t="s">
        <v>356</v>
      </c>
      <c r="D18" s="121">
        <f>SUM(L18,T18,AB18,AJ18,AR18,AZ18)</f>
        <v>0</v>
      </c>
      <c r="E18" s="121">
        <f>SUM(M18,U18,AC18,AK18,AS18,BA18)</f>
        <v>11842</v>
      </c>
      <c r="F18" s="121">
        <f>SUM(D18:E18)</f>
        <v>11842</v>
      </c>
      <c r="G18" s="121">
        <f>SUM(O18,W18,AE18,AM18,AU18,BC18)</f>
        <v>0</v>
      </c>
      <c r="H18" s="121">
        <f>SUM(P18,X18,AF18,AN18,AV18,BD18)</f>
        <v>126283</v>
      </c>
      <c r="I18" s="121">
        <f>SUM(G18:H18)</f>
        <v>126283</v>
      </c>
      <c r="J18" s="120" t="s">
        <v>349</v>
      </c>
      <c r="K18" s="119" t="s">
        <v>350</v>
      </c>
      <c r="L18" s="121">
        <v>0</v>
      </c>
      <c r="M18" s="121">
        <v>11842</v>
      </c>
      <c r="N18" s="121">
        <f>IF(AND(L18&lt;&gt;"",M18&lt;&gt;""),SUM(L18:M18),"")</f>
        <v>11842</v>
      </c>
      <c r="O18" s="121">
        <v>0</v>
      </c>
      <c r="P18" s="121">
        <v>126283</v>
      </c>
      <c r="Q18" s="121">
        <f>IF(AND(O18&lt;&gt;"",P18&lt;&gt;""),SUM(O18:P18),"")</f>
        <v>126283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11</v>
      </c>
      <c r="B19" s="120" t="s">
        <v>357</v>
      </c>
      <c r="C19" s="119" t="s">
        <v>358</v>
      </c>
      <c r="D19" s="121">
        <f>SUM(L19,T19,AB19,AJ19,AR19,AZ19)</f>
        <v>1899238</v>
      </c>
      <c r="E19" s="121">
        <f>SUM(M19,U19,AC19,AK19,AS19,BA19)</f>
        <v>258987</v>
      </c>
      <c r="F19" s="121">
        <f>SUM(D19:E19)</f>
        <v>2158225</v>
      </c>
      <c r="G19" s="121">
        <f>SUM(O19,W19,AE19,AM19,AU19,BC19)</f>
        <v>216397</v>
      </c>
      <c r="H19" s="121">
        <f>SUM(P19,X19,AF19,AN19,AV19,BD19)</f>
        <v>32335</v>
      </c>
      <c r="I19" s="121">
        <f>SUM(G19:H19)</f>
        <v>248732</v>
      </c>
      <c r="J19" s="120" t="s">
        <v>353</v>
      </c>
      <c r="K19" s="119" t="s">
        <v>354</v>
      </c>
      <c r="L19" s="121">
        <v>1899238</v>
      </c>
      <c r="M19" s="121">
        <v>258987</v>
      </c>
      <c r="N19" s="121">
        <f>IF(AND(L19&lt;&gt;"",M19&lt;&gt;""),SUM(L19:M19),"")</f>
        <v>2158225</v>
      </c>
      <c r="O19" s="121">
        <v>216397</v>
      </c>
      <c r="P19" s="121">
        <v>32335</v>
      </c>
      <c r="Q19" s="121">
        <f>IF(AND(O19&lt;&gt;"",P19&lt;&gt;""),SUM(O19:P19),"")</f>
        <v>248732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11</v>
      </c>
      <c r="B20" s="120" t="s">
        <v>359</v>
      </c>
      <c r="C20" s="119" t="s">
        <v>360</v>
      </c>
      <c r="D20" s="121">
        <f>SUM(L20,T20,AB20,AJ20,AR20,AZ20)</f>
        <v>0</v>
      </c>
      <c r="E20" s="121">
        <f>SUM(M20,U20,AC20,AK20,AS20,BA20)</f>
        <v>193661</v>
      </c>
      <c r="F20" s="121">
        <f>SUM(D20:E20)</f>
        <v>193661</v>
      </c>
      <c r="G20" s="121">
        <f>SUM(O20,W20,AE20,AM20,AU20,BC20)</f>
        <v>0</v>
      </c>
      <c r="H20" s="121">
        <f>SUM(P20,X20,AF20,AN20,AV20,BD20)</f>
        <v>87722</v>
      </c>
      <c r="I20" s="121">
        <f>SUM(G20:H20)</f>
        <v>87722</v>
      </c>
      <c r="J20" s="120" t="s">
        <v>361</v>
      </c>
      <c r="K20" s="119" t="s">
        <v>362</v>
      </c>
      <c r="L20" s="121">
        <v>0</v>
      </c>
      <c r="M20" s="121">
        <v>193661</v>
      </c>
      <c r="N20" s="121">
        <f>IF(AND(L20&lt;&gt;"",M20&lt;&gt;""),SUM(L20:M20),"")</f>
        <v>193661</v>
      </c>
      <c r="O20" s="121">
        <v>0</v>
      </c>
      <c r="P20" s="121">
        <v>87722</v>
      </c>
      <c r="Q20" s="121">
        <f>IF(AND(O20&lt;&gt;"",P20&lt;&gt;""),SUM(O20:P20),"")</f>
        <v>87722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11</v>
      </c>
      <c r="B21" s="120" t="s">
        <v>363</v>
      </c>
      <c r="C21" s="119" t="s">
        <v>364</v>
      </c>
      <c r="D21" s="121">
        <f>SUM(L21,T21,AB21,AJ21,AR21,AZ21)</f>
        <v>3279</v>
      </c>
      <c r="E21" s="121">
        <f>SUM(M21,U21,AC21,AK21,AS21,BA21)</f>
        <v>242194</v>
      </c>
      <c r="F21" s="121">
        <f>SUM(D21:E21)</f>
        <v>245473</v>
      </c>
      <c r="G21" s="121">
        <f>SUM(O21,W21,AE21,AM21,AU21,BC21)</f>
        <v>0</v>
      </c>
      <c r="H21" s="121">
        <f>SUM(P21,X21,AF21,AN21,AV21,BD21)</f>
        <v>73558</v>
      </c>
      <c r="I21" s="121">
        <f>SUM(G21:H21)</f>
        <v>73558</v>
      </c>
      <c r="J21" s="120" t="s">
        <v>341</v>
      </c>
      <c r="K21" s="119" t="s">
        <v>342</v>
      </c>
      <c r="L21" s="121">
        <v>3279</v>
      </c>
      <c r="M21" s="121">
        <v>242194</v>
      </c>
      <c r="N21" s="121">
        <f>IF(AND(L21&lt;&gt;"",M21&lt;&gt;""),SUM(L21:M21),"")</f>
        <v>245473</v>
      </c>
      <c r="O21" s="121">
        <v>0</v>
      </c>
      <c r="P21" s="121">
        <v>73558</v>
      </c>
      <c r="Q21" s="121">
        <f>IF(AND(O21&lt;&gt;"",P21&lt;&gt;""),SUM(O21:P21),"")</f>
        <v>73558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11</v>
      </c>
      <c r="B22" s="120" t="s">
        <v>365</v>
      </c>
      <c r="C22" s="119" t="s">
        <v>366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45651</v>
      </c>
      <c r="I22" s="121">
        <f>SUM(G22:H22)</f>
        <v>45651</v>
      </c>
      <c r="J22" s="120" t="s">
        <v>341</v>
      </c>
      <c r="K22" s="119" t="s">
        <v>367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45651</v>
      </c>
      <c r="Q22" s="121">
        <f>IF(AND(O22&lt;&gt;"",P22&lt;&gt;""),SUM(O22:P22),"")</f>
        <v>45651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11</v>
      </c>
      <c r="B23" s="120" t="s">
        <v>368</v>
      </c>
      <c r="C23" s="119" t="s">
        <v>369</v>
      </c>
      <c r="D23" s="121">
        <f>SUM(L23,T23,AB23,AJ23,AR23,AZ23)</f>
        <v>0</v>
      </c>
      <c r="E23" s="121">
        <f>SUM(M23,U23,AC23,AK23,AS23,BA23)</f>
        <v>116037</v>
      </c>
      <c r="F23" s="121">
        <f>SUM(D23:E23)</f>
        <v>116037</v>
      </c>
      <c r="G23" s="121">
        <f>SUM(O23,W23,AE23,AM23,AU23,BC23)</f>
        <v>0</v>
      </c>
      <c r="H23" s="121">
        <f>SUM(P23,X23,AF23,AN23,AV23,BD23)</f>
        <v>52912</v>
      </c>
      <c r="I23" s="121">
        <f>SUM(G23:H23)</f>
        <v>52912</v>
      </c>
      <c r="J23" s="120" t="s">
        <v>370</v>
      </c>
      <c r="K23" s="119" t="s">
        <v>371</v>
      </c>
      <c r="L23" s="121">
        <v>0</v>
      </c>
      <c r="M23" s="121">
        <v>40567</v>
      </c>
      <c r="N23" s="121">
        <f>IF(AND(L23&lt;&gt;"",M23&lt;&gt;""),SUM(L23:M23),"")</f>
        <v>40567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345</v>
      </c>
      <c r="S23" s="119" t="s">
        <v>346</v>
      </c>
      <c r="T23" s="121">
        <v>0</v>
      </c>
      <c r="U23" s="121">
        <v>75470</v>
      </c>
      <c r="V23" s="121">
        <f>IF(AND(T23&lt;&gt;"",U23&lt;&gt;""),SUM(T23:U23),"")</f>
        <v>75470</v>
      </c>
      <c r="W23" s="121">
        <v>0</v>
      </c>
      <c r="X23" s="121">
        <v>52912</v>
      </c>
      <c r="Y23" s="121">
        <f>IF(AND(W23&lt;&gt;"",X23&lt;&gt;""),SUM(W23:X23),"")</f>
        <v>52912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11</v>
      </c>
      <c r="B24" s="120" t="s">
        <v>372</v>
      </c>
      <c r="C24" s="119" t="s">
        <v>373</v>
      </c>
      <c r="D24" s="121">
        <f>SUM(L24,T24,AB24,AJ24,AR24,AZ24)</f>
        <v>0</v>
      </c>
      <c r="E24" s="121">
        <f>SUM(M24,U24,AC24,AK24,AS24,BA24)</f>
        <v>70476</v>
      </c>
      <c r="F24" s="121">
        <f>SUM(D24:E24)</f>
        <v>70476</v>
      </c>
      <c r="G24" s="121">
        <f>SUM(O24,W24,AE24,AM24,AU24,BC24)</f>
        <v>0</v>
      </c>
      <c r="H24" s="121">
        <f>SUM(P24,X24,AF24,AN24,AV24,BD24)</f>
        <v>27238</v>
      </c>
      <c r="I24" s="121">
        <f>SUM(G24:H24)</f>
        <v>27238</v>
      </c>
      <c r="J24" s="120" t="s">
        <v>370</v>
      </c>
      <c r="K24" s="119" t="s">
        <v>374</v>
      </c>
      <c r="L24" s="121">
        <v>0</v>
      </c>
      <c r="M24" s="121">
        <v>29477</v>
      </c>
      <c r="N24" s="121">
        <f>IF(AND(L24&lt;&gt;"",M24&lt;&gt;""),SUM(L24:M24),"")</f>
        <v>29477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345</v>
      </c>
      <c r="S24" s="119" t="s">
        <v>346</v>
      </c>
      <c r="T24" s="121">
        <v>0</v>
      </c>
      <c r="U24" s="121">
        <v>40999</v>
      </c>
      <c r="V24" s="121">
        <f>IF(AND(T24&lt;&gt;"",U24&lt;&gt;""),SUM(T24:U24),"")</f>
        <v>40999</v>
      </c>
      <c r="W24" s="121">
        <v>0</v>
      </c>
      <c r="X24" s="121">
        <v>27238</v>
      </c>
      <c r="Y24" s="121">
        <f>IF(AND(W24&lt;&gt;"",X24&lt;&gt;""),SUM(W24:X24),"")</f>
        <v>27238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11</v>
      </c>
      <c r="B25" s="120" t="s">
        <v>375</v>
      </c>
      <c r="C25" s="119" t="s">
        <v>376</v>
      </c>
      <c r="D25" s="121">
        <f>SUM(L25,T25,AB25,AJ25,AR25,AZ25)</f>
        <v>0</v>
      </c>
      <c r="E25" s="121">
        <f>SUM(M25,U25,AC25,AK25,AS25,BA25)</f>
        <v>63035</v>
      </c>
      <c r="F25" s="121">
        <f>SUM(D25:E25)</f>
        <v>63035</v>
      </c>
      <c r="G25" s="121">
        <f>SUM(O25,W25,AE25,AM25,AU25,BC25)</f>
        <v>0</v>
      </c>
      <c r="H25" s="121">
        <f>SUM(P25,X25,AF25,AN25,AV25,BD25)</f>
        <v>30525</v>
      </c>
      <c r="I25" s="121">
        <f>SUM(G25:H25)</f>
        <v>30525</v>
      </c>
      <c r="J25" s="120" t="s">
        <v>345</v>
      </c>
      <c r="K25" s="119" t="s">
        <v>377</v>
      </c>
      <c r="L25" s="121">
        <v>0</v>
      </c>
      <c r="M25" s="121">
        <v>37154</v>
      </c>
      <c r="N25" s="121">
        <f>IF(AND(L25&lt;&gt;"",M25&lt;&gt;""),SUM(L25:M25),"")</f>
        <v>37154</v>
      </c>
      <c r="O25" s="121">
        <v>0</v>
      </c>
      <c r="P25" s="121">
        <v>30525</v>
      </c>
      <c r="Q25" s="121">
        <f>IF(AND(O25&lt;&gt;"",P25&lt;&gt;""),SUM(O25:P25),"")</f>
        <v>30525</v>
      </c>
      <c r="R25" s="120" t="s">
        <v>370</v>
      </c>
      <c r="S25" s="119" t="s">
        <v>371</v>
      </c>
      <c r="T25" s="121">
        <v>0</v>
      </c>
      <c r="U25" s="121">
        <v>25881</v>
      </c>
      <c r="V25" s="121">
        <f>IF(AND(T25&lt;&gt;"",U25&lt;&gt;""),SUM(T25:U25),"")</f>
        <v>25881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11</v>
      </c>
      <c r="B26" s="120" t="s">
        <v>378</v>
      </c>
      <c r="C26" s="119" t="s">
        <v>379</v>
      </c>
      <c r="D26" s="121">
        <f>SUM(L26,T26,AB26,AJ26,AR26,AZ26)</f>
        <v>0</v>
      </c>
      <c r="E26" s="121">
        <f>SUM(M26,U26,AC26,AK26,AS26,BA26)</f>
        <v>79494</v>
      </c>
      <c r="F26" s="121">
        <f>SUM(D26:E26)</f>
        <v>79494</v>
      </c>
      <c r="G26" s="121">
        <f>SUM(O26,W26,AE26,AM26,AU26,BC26)</f>
        <v>0</v>
      </c>
      <c r="H26" s="121">
        <f>SUM(P26,X26,AF26,AN26,AV26,BD26)</f>
        <v>38689</v>
      </c>
      <c r="I26" s="121">
        <f>SUM(G26:H26)</f>
        <v>38689</v>
      </c>
      <c r="J26" s="120" t="s">
        <v>370</v>
      </c>
      <c r="K26" s="119" t="s">
        <v>380</v>
      </c>
      <c r="L26" s="121">
        <v>0</v>
      </c>
      <c r="M26" s="121">
        <v>29988</v>
      </c>
      <c r="N26" s="121">
        <f>IF(AND(L26&lt;&gt;"",M26&lt;&gt;""),SUM(L26:M26),"")</f>
        <v>29988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345</v>
      </c>
      <c r="S26" s="119" t="s">
        <v>346</v>
      </c>
      <c r="T26" s="121">
        <v>0</v>
      </c>
      <c r="U26" s="121">
        <v>49506</v>
      </c>
      <c r="V26" s="121">
        <f>IF(AND(T26&lt;&gt;"",U26&lt;&gt;""),SUM(T26:U26),"")</f>
        <v>49506</v>
      </c>
      <c r="W26" s="121">
        <v>0</v>
      </c>
      <c r="X26" s="121">
        <v>38689</v>
      </c>
      <c r="Y26" s="121">
        <f>IF(AND(W26&lt;&gt;"",X26&lt;&gt;""),SUM(W26:X26),"")</f>
        <v>38689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11</v>
      </c>
      <c r="B27" s="120" t="s">
        <v>381</v>
      </c>
      <c r="C27" s="119" t="s">
        <v>382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11</v>
      </c>
      <c r="B28" s="120" t="s">
        <v>383</v>
      </c>
      <c r="C28" s="119" t="s">
        <v>384</v>
      </c>
      <c r="D28" s="121">
        <f>SUM(L28,T28,AB28,AJ28,AR28,AZ28)</f>
        <v>2213</v>
      </c>
      <c r="E28" s="121">
        <f>SUM(M28,U28,AC28,AK28,AS28,BA28)</f>
        <v>201649</v>
      </c>
      <c r="F28" s="121">
        <f>SUM(D28:E28)</f>
        <v>203862</v>
      </c>
      <c r="G28" s="121">
        <f>SUM(O28,W28,AE28,AM28,AU28,BC28)</f>
        <v>0</v>
      </c>
      <c r="H28" s="121">
        <f>SUM(P28,X28,AF28,AN28,AV28,BD28)</f>
        <v>34031</v>
      </c>
      <c r="I28" s="121">
        <f>SUM(G28:H28)</f>
        <v>34031</v>
      </c>
      <c r="J28" s="120" t="s">
        <v>341</v>
      </c>
      <c r="K28" s="119" t="s">
        <v>342</v>
      </c>
      <c r="L28" s="121">
        <v>2213</v>
      </c>
      <c r="M28" s="121">
        <v>201649</v>
      </c>
      <c r="N28" s="121">
        <f>IF(AND(L28&lt;&gt;"",M28&lt;&gt;""),SUM(L28:M28),"")</f>
        <v>203862</v>
      </c>
      <c r="O28" s="121">
        <v>0</v>
      </c>
      <c r="P28" s="121">
        <v>34031</v>
      </c>
      <c r="Q28" s="121">
        <f>IF(AND(O28&lt;&gt;"",P28&lt;&gt;""),SUM(O28:P28),"")</f>
        <v>34031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11</v>
      </c>
      <c r="B29" s="120" t="s">
        <v>385</v>
      </c>
      <c r="C29" s="119" t="s">
        <v>386</v>
      </c>
      <c r="D29" s="121">
        <f>SUM(L29,T29,AB29,AJ29,AR29,AZ29)</f>
        <v>474809</v>
      </c>
      <c r="E29" s="121">
        <f>SUM(M29,U29,AC29,AK29,AS29,BA29)</f>
        <v>64747</v>
      </c>
      <c r="F29" s="121">
        <f>SUM(D29:E29)</f>
        <v>539556</v>
      </c>
      <c r="G29" s="121">
        <f>SUM(O29,W29,AE29,AM29,AU29,BC29)</f>
        <v>125650</v>
      </c>
      <c r="H29" s="121">
        <f>SUM(P29,X29,AF29,AN29,AV29,BD29)</f>
        <v>18775</v>
      </c>
      <c r="I29" s="121">
        <f>SUM(G29:H29)</f>
        <v>144425</v>
      </c>
      <c r="J29" s="120" t="s">
        <v>353</v>
      </c>
      <c r="K29" s="119" t="s">
        <v>354</v>
      </c>
      <c r="L29" s="121">
        <v>474809</v>
      </c>
      <c r="M29" s="121">
        <v>64747</v>
      </c>
      <c r="N29" s="121">
        <f>IF(AND(L29&lt;&gt;"",M29&lt;&gt;""),SUM(L29:M29),"")</f>
        <v>539556</v>
      </c>
      <c r="O29" s="121">
        <v>125650</v>
      </c>
      <c r="P29" s="121">
        <v>18775</v>
      </c>
      <c r="Q29" s="121">
        <f>IF(AND(O29&lt;&gt;"",P29&lt;&gt;""),SUM(O29:P29),"")</f>
        <v>144425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11</v>
      </c>
      <c r="B30" s="120" t="s">
        <v>387</v>
      </c>
      <c r="C30" s="119" t="s">
        <v>388</v>
      </c>
      <c r="D30" s="121">
        <f>SUM(L30,T30,AB30,AJ30,AR30,AZ30)</f>
        <v>1099559</v>
      </c>
      <c r="E30" s="121">
        <f>SUM(M30,U30,AC30,AK30,AS30,BA30)</f>
        <v>149940</v>
      </c>
      <c r="F30" s="121">
        <f>SUM(D30:E30)</f>
        <v>1249499</v>
      </c>
      <c r="G30" s="121">
        <f>SUM(O30,W30,AE30,AM30,AU30,BC30)</f>
        <v>174514</v>
      </c>
      <c r="H30" s="121">
        <f>SUM(P30,X30,AF30,AN30,AV30,BD30)</f>
        <v>26077</v>
      </c>
      <c r="I30" s="121">
        <f>SUM(G30:H30)</f>
        <v>200591</v>
      </c>
      <c r="J30" s="120" t="s">
        <v>353</v>
      </c>
      <c r="K30" s="119" t="s">
        <v>354</v>
      </c>
      <c r="L30" s="121">
        <v>1099559</v>
      </c>
      <c r="M30" s="121">
        <v>149940</v>
      </c>
      <c r="N30" s="121">
        <f>IF(AND(L30&lt;&gt;"",M30&lt;&gt;""),SUM(L30:M30),"")</f>
        <v>1249499</v>
      </c>
      <c r="O30" s="121">
        <v>174514</v>
      </c>
      <c r="P30" s="121">
        <v>26077</v>
      </c>
      <c r="Q30" s="121">
        <f>IF(AND(O30&lt;&gt;"",P30&lt;&gt;""),SUM(O30:P30),"")</f>
        <v>200591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11</v>
      </c>
      <c r="B31" s="120" t="s">
        <v>389</v>
      </c>
      <c r="C31" s="119" t="s">
        <v>390</v>
      </c>
      <c r="D31" s="121">
        <f>SUM(L31,T31,AB31,AJ31,AR31,AZ31)</f>
        <v>96986</v>
      </c>
      <c r="E31" s="121">
        <f>SUM(M31,U31,AC31,AK31,AS31,BA31)</f>
        <v>245440</v>
      </c>
      <c r="F31" s="121">
        <f>SUM(D31:E31)</f>
        <v>342426</v>
      </c>
      <c r="G31" s="121">
        <f>SUM(O31,W31,AE31,AM31,AU31,BC31)</f>
        <v>0</v>
      </c>
      <c r="H31" s="121">
        <f>SUM(P31,X31,AF31,AN31,AV31,BD31)</f>
        <v>73714</v>
      </c>
      <c r="I31" s="121">
        <f>SUM(G31:H31)</f>
        <v>73714</v>
      </c>
      <c r="J31" s="120" t="s">
        <v>349</v>
      </c>
      <c r="K31" s="119" t="s">
        <v>350</v>
      </c>
      <c r="L31" s="121">
        <v>96986</v>
      </c>
      <c r="M31" s="121">
        <v>245440</v>
      </c>
      <c r="N31" s="121">
        <f>IF(AND(L31&lt;&gt;"",M31&lt;&gt;""),SUM(L31:M31),"")</f>
        <v>342426</v>
      </c>
      <c r="O31" s="121">
        <v>0</v>
      </c>
      <c r="P31" s="121">
        <v>73714</v>
      </c>
      <c r="Q31" s="121">
        <f>IF(AND(O31&lt;&gt;"",P31&lt;&gt;""),SUM(O31:P31),"")</f>
        <v>73714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11</v>
      </c>
      <c r="B32" s="120" t="s">
        <v>391</v>
      </c>
      <c r="C32" s="119" t="s">
        <v>392</v>
      </c>
      <c r="D32" s="121">
        <f>SUM(L32,T32,AB32,AJ32,AR32,AZ32)</f>
        <v>0</v>
      </c>
      <c r="E32" s="121">
        <f>SUM(M32,U32,AC32,AK32,AS32,BA32)</f>
        <v>126864</v>
      </c>
      <c r="F32" s="121">
        <f>SUM(D32:E32)</f>
        <v>126864</v>
      </c>
      <c r="G32" s="121">
        <f>SUM(O32,W32,AE32,AM32,AU32,BC32)</f>
        <v>0</v>
      </c>
      <c r="H32" s="121">
        <f>SUM(P32,X32,AF32,AN32,AV32,BD32)</f>
        <v>55990</v>
      </c>
      <c r="I32" s="121">
        <f>SUM(G32:H32)</f>
        <v>55990</v>
      </c>
      <c r="J32" s="120" t="s">
        <v>361</v>
      </c>
      <c r="K32" s="119" t="s">
        <v>362</v>
      </c>
      <c r="L32" s="121">
        <v>0</v>
      </c>
      <c r="M32" s="121">
        <v>126864</v>
      </c>
      <c r="N32" s="121">
        <f>IF(AND(L32&lt;&gt;"",M32&lt;&gt;""),SUM(L32:M32),"")</f>
        <v>126864</v>
      </c>
      <c r="O32" s="121">
        <v>0</v>
      </c>
      <c r="P32" s="121">
        <v>55990</v>
      </c>
      <c r="Q32" s="121">
        <f>IF(AND(O32&lt;&gt;"",P32&lt;&gt;""),SUM(O32:P32),"")</f>
        <v>55990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2">
    <sortCondition ref="A8:A32"/>
    <sortCondition ref="B8:B32"/>
    <sortCondition ref="C8:C3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31" man="1"/>
    <brk id="17" min="1" max="31" man="1"/>
    <brk id="25" min="1" max="31" man="1"/>
    <brk id="33" min="1" max="31" man="1"/>
    <brk id="41" min="1" max="31" man="1"/>
    <brk id="49" min="1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33</v>
      </c>
      <c r="D7" s="140">
        <f>SUM(H7,L7,P7,T7,X7,AB7,AF7,AJ7,AN7,AR7,AV7,AZ7,BD7,BH7,BL7,BP7,BT7,BX7,CB7,CF7,CJ7,CN7,CR7,CV7,CZ7,DD7,DH7,DL7,DP7,DT7)</f>
        <v>9280421</v>
      </c>
      <c r="E7" s="140">
        <f>SUM(I7,M7,Q7,U7,Y7,AC7,AG7,AK7,AO7,AS7,AW7,BA7,BE7,BI7,BM7,BQ7,BU7,BY7,CC7,CG7,CK7,CO7,CS7,CW7,DA7,DE7,DI7,DM7,DQ7,DU7)</f>
        <v>2069204</v>
      </c>
      <c r="F7" s="141">
        <f>COUNTIF(F$8:F$57,"&lt;&gt;")</f>
        <v>7</v>
      </c>
      <c r="G7" s="141">
        <f>COUNTIF(G$8:G$57,"&lt;&gt;")</f>
        <v>7</v>
      </c>
      <c r="H7" s="140">
        <f>SUM(H$8:H$57)</f>
        <v>4114199</v>
      </c>
      <c r="I7" s="140">
        <f>SUM(I$8:I$57)</f>
        <v>848791</v>
      </c>
      <c r="J7" s="141">
        <f>COUNTIF(J$8:J$57,"&lt;&gt;")</f>
        <v>7</v>
      </c>
      <c r="K7" s="141">
        <f>COUNTIF(K$8:K$57,"&lt;&gt;")</f>
        <v>7</v>
      </c>
      <c r="L7" s="140">
        <f>SUM(L$8:L$57)</f>
        <v>2647351</v>
      </c>
      <c r="M7" s="140">
        <f>SUM(M$8:M$57)</f>
        <v>625549</v>
      </c>
      <c r="N7" s="141">
        <f>COUNTIF(N$8:N$57,"&lt;&gt;")</f>
        <v>5</v>
      </c>
      <c r="O7" s="141">
        <f>COUNTIF(O$8:O$57,"&lt;&gt;")</f>
        <v>5</v>
      </c>
      <c r="P7" s="140">
        <f>SUM(P$8:P$57)</f>
        <v>948862</v>
      </c>
      <c r="Q7" s="140">
        <f>SUM(Q$8:Q$57)</f>
        <v>291028</v>
      </c>
      <c r="R7" s="141">
        <f>COUNTIF(R$8:R$57,"&lt;&gt;")</f>
        <v>4</v>
      </c>
      <c r="S7" s="141">
        <f>COUNTIF(S$8:S$57,"&lt;&gt;")</f>
        <v>4</v>
      </c>
      <c r="T7" s="140">
        <f>SUM(T$8:T$57)</f>
        <v>1520503</v>
      </c>
      <c r="U7" s="140">
        <f>SUM(U$8:U$57)</f>
        <v>265147</v>
      </c>
      <c r="V7" s="141">
        <f>COUNTIF(V$8:V$57,"&lt;&gt;")</f>
        <v>1</v>
      </c>
      <c r="W7" s="141">
        <f>COUNTIF(W$8:W$57,"&lt;&gt;")</f>
        <v>1</v>
      </c>
      <c r="X7" s="140">
        <f>SUM(X$8:X$57)</f>
        <v>49506</v>
      </c>
      <c r="Y7" s="140">
        <f>SUM(Y$8:Y$57)</f>
        <v>38689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11</v>
      </c>
      <c r="B8" s="120" t="s">
        <v>349</v>
      </c>
      <c r="C8" s="119" t="s">
        <v>350</v>
      </c>
      <c r="D8" s="121">
        <f>SUM(H8,L8,P8,T8,X8,AB8,AF8,AJ8,AN8,AR8,AV8,AZ8,BD8,BH8,BL8,BP8,BT8,BX8,CB8,CF8,CJ8,CN8,CR8,CV8,CZ8,DD8,DH8,DL8,DP8,DT8)</f>
        <v>977082</v>
      </c>
      <c r="E8" s="121">
        <f>SUM(I8,M8,Q8,U8,Y8,AC8,AG8,AK8,AO8,AS8,AW8,BA8,BE8,BI8,BM8,BQ8,BU8,BY8,CC8,CG8,CK8,CO8,CS8,CW8,DA8,DE8,DI8,DM8,DQ8,DU8)</f>
        <v>286869</v>
      </c>
      <c r="F8" s="120" t="s">
        <v>347</v>
      </c>
      <c r="G8" s="119" t="s">
        <v>348</v>
      </c>
      <c r="H8" s="121">
        <v>622814</v>
      </c>
      <c r="I8" s="121">
        <v>86872</v>
      </c>
      <c r="J8" s="120" t="s">
        <v>355</v>
      </c>
      <c r="K8" s="119" t="s">
        <v>356</v>
      </c>
      <c r="L8" s="121">
        <v>11842</v>
      </c>
      <c r="M8" s="121">
        <v>126283</v>
      </c>
      <c r="N8" s="120" t="s">
        <v>389</v>
      </c>
      <c r="O8" s="119" t="s">
        <v>390</v>
      </c>
      <c r="P8" s="121">
        <v>342426</v>
      </c>
      <c r="Q8" s="121">
        <v>73714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11</v>
      </c>
      <c r="B9" s="120" t="s">
        <v>331</v>
      </c>
      <c r="C9" s="119" t="s">
        <v>332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232510</v>
      </c>
      <c r="F9" s="120" t="s">
        <v>333</v>
      </c>
      <c r="G9" s="119" t="s">
        <v>334</v>
      </c>
      <c r="H9" s="121">
        <v>0</v>
      </c>
      <c r="I9" s="121">
        <v>164436</v>
      </c>
      <c r="J9" s="120" t="s">
        <v>329</v>
      </c>
      <c r="K9" s="119" t="s">
        <v>330</v>
      </c>
      <c r="L9" s="121">
        <v>0</v>
      </c>
      <c r="M9" s="121">
        <v>68074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11</v>
      </c>
      <c r="B10" s="120" t="s">
        <v>370</v>
      </c>
      <c r="C10" s="119" t="s">
        <v>371</v>
      </c>
      <c r="D10" s="121">
        <f>SUM(H10,L10,P10,T10,X10,AB10,AF10,AJ10,AN10,AR10,AV10,AZ10,BD10,BH10,BL10,BP10,BT10,BX10,CB10,CF10,CJ10,CN10,CR10,CV10,CZ10,DD10,DH10,DL10,DP10,DT10)</f>
        <v>125913</v>
      </c>
      <c r="E10" s="121">
        <f>SUM(I10,M10,Q10,U10,Y10,AC10,AG10,AK10,AO10,AS10,AW10,BA10,BE10,BI10,BM10,BQ10,BU10,BY10,CC10,CG10,CK10,CO10,CS10,CW10,DA10,DE10,DI10,DM10,DQ10,DU10)</f>
        <v>0</v>
      </c>
      <c r="F10" s="120" t="s">
        <v>368</v>
      </c>
      <c r="G10" s="119" t="s">
        <v>369</v>
      </c>
      <c r="H10" s="121">
        <v>40567</v>
      </c>
      <c r="I10" s="121">
        <v>0</v>
      </c>
      <c r="J10" s="120" t="s">
        <v>372</v>
      </c>
      <c r="K10" s="119" t="s">
        <v>373</v>
      </c>
      <c r="L10" s="121">
        <v>29477</v>
      </c>
      <c r="M10" s="121">
        <v>0</v>
      </c>
      <c r="N10" s="120" t="s">
        <v>375</v>
      </c>
      <c r="O10" s="119" t="s">
        <v>376</v>
      </c>
      <c r="P10" s="121">
        <v>25881</v>
      </c>
      <c r="Q10" s="121">
        <v>0</v>
      </c>
      <c r="R10" s="120" t="s">
        <v>378</v>
      </c>
      <c r="S10" s="119" t="s">
        <v>379</v>
      </c>
      <c r="T10" s="121">
        <v>29988</v>
      </c>
      <c r="U10" s="121">
        <v>0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11</v>
      </c>
      <c r="B11" s="120" t="s">
        <v>345</v>
      </c>
      <c r="C11" s="119" t="s">
        <v>346</v>
      </c>
      <c r="D11" s="121">
        <f>SUM(H11,L11,P11,T11,X11,AB11,AF11,AJ11,AN11,AR11,AV11,AZ11,BD11,BH11,BL11,BP11,BT11,BX11,CB11,CF11,CJ11,CN11,CR11,CV11,CZ11,DD11,DH11,DL11,DP11,DT11)</f>
        <v>550000</v>
      </c>
      <c r="E11" s="121">
        <f>SUM(I11,M11,Q11,U11,Y11,AC11,AG11,AK11,AO11,AS11,AW11,BA11,BE11,BI11,BM11,BQ11,BU11,BY11,CC11,CG11,CK11,CO11,CS11,CW11,DA11,DE11,DI11,DM11,DQ11,DU11)</f>
        <v>241929</v>
      </c>
      <c r="F11" s="120" t="s">
        <v>343</v>
      </c>
      <c r="G11" s="119" t="s">
        <v>344</v>
      </c>
      <c r="H11" s="121">
        <v>346871</v>
      </c>
      <c r="I11" s="121">
        <v>92565</v>
      </c>
      <c r="J11" s="120" t="s">
        <v>368</v>
      </c>
      <c r="K11" s="119" t="s">
        <v>369</v>
      </c>
      <c r="L11" s="121">
        <v>75470</v>
      </c>
      <c r="M11" s="121">
        <v>52912</v>
      </c>
      <c r="N11" s="120" t="s">
        <v>372</v>
      </c>
      <c r="O11" s="119" t="s">
        <v>373</v>
      </c>
      <c r="P11" s="121">
        <v>40999</v>
      </c>
      <c r="Q11" s="121">
        <v>27238</v>
      </c>
      <c r="R11" s="120" t="s">
        <v>375</v>
      </c>
      <c r="S11" s="119" t="s">
        <v>376</v>
      </c>
      <c r="T11" s="121">
        <v>37154</v>
      </c>
      <c r="U11" s="121">
        <v>30525</v>
      </c>
      <c r="V11" s="120" t="s">
        <v>378</v>
      </c>
      <c r="W11" s="119" t="s">
        <v>379</v>
      </c>
      <c r="X11" s="121">
        <v>49506</v>
      </c>
      <c r="Y11" s="121">
        <v>38689</v>
      </c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11</v>
      </c>
      <c r="B12" s="120" t="s">
        <v>361</v>
      </c>
      <c r="C12" s="119" t="s">
        <v>362</v>
      </c>
      <c r="D12" s="121">
        <f>SUM(H12,L12,P12,T12,X12,AB12,AF12,AJ12,AN12,AR12,AV12,AZ12,BD12,BH12,BL12,BP12,BT12,BX12,CB12,CF12,CJ12,CN12,CR12,CV12,CZ12,DD12,DH12,DL12,DP12,DT12)</f>
        <v>320525</v>
      </c>
      <c r="E12" s="121">
        <f>SUM(I12,M12,Q12,U12,Y12,AC12,AG12,AK12,AO12,AS12,AW12,BA12,BE12,BI12,BM12,BQ12,BU12,BY12,CC12,CG12,CK12,CO12,CS12,CW12,DA12,DE12,DI12,DM12,DQ12,DU12)</f>
        <v>143712</v>
      </c>
      <c r="F12" s="120" t="s">
        <v>359</v>
      </c>
      <c r="G12" s="119" t="s">
        <v>360</v>
      </c>
      <c r="H12" s="121">
        <v>193661</v>
      </c>
      <c r="I12" s="121">
        <v>87722</v>
      </c>
      <c r="J12" s="120" t="s">
        <v>391</v>
      </c>
      <c r="K12" s="119" t="s">
        <v>392</v>
      </c>
      <c r="L12" s="121">
        <v>126864</v>
      </c>
      <c r="M12" s="121">
        <v>55990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11</v>
      </c>
      <c r="B13" s="120" t="s">
        <v>353</v>
      </c>
      <c r="C13" s="119" t="s">
        <v>354</v>
      </c>
      <c r="D13" s="121">
        <f>SUM(H13,L13,P13,T13,X13,AB13,AF13,AJ13,AN13,AR13,AV13,AZ13,BD13,BH13,BL13,BP13,BT13,BX13,CB13,CF13,CJ13,CN13,CR13,CV13,CZ13,DD13,DH13,DL13,DP13,DT13)</f>
        <v>5679539</v>
      </c>
      <c r="E13" s="121">
        <f>SUM(I13,M13,Q13,U13,Y13,AC13,AG13,AK13,AO13,AS13,AW13,BA13,BE13,BI13,BM13,BQ13,BU13,BY13,CC13,CG13,CK13,CO13,CS13,CW13,DA13,DE13,DI13,DM13,DQ13,DU13)</f>
        <v>802362</v>
      </c>
      <c r="F13" s="120" t="s">
        <v>351</v>
      </c>
      <c r="G13" s="119" t="s">
        <v>352</v>
      </c>
      <c r="H13" s="121">
        <v>1732259</v>
      </c>
      <c r="I13" s="121">
        <v>208614</v>
      </c>
      <c r="J13" s="120" t="s">
        <v>357</v>
      </c>
      <c r="K13" s="119" t="s">
        <v>358</v>
      </c>
      <c r="L13" s="121">
        <v>2158225</v>
      </c>
      <c r="M13" s="121">
        <v>248732</v>
      </c>
      <c r="N13" s="120" t="s">
        <v>385</v>
      </c>
      <c r="O13" s="119" t="s">
        <v>386</v>
      </c>
      <c r="P13" s="121">
        <v>539556</v>
      </c>
      <c r="Q13" s="121">
        <v>144425</v>
      </c>
      <c r="R13" s="120" t="s">
        <v>387</v>
      </c>
      <c r="S13" s="119" t="s">
        <v>388</v>
      </c>
      <c r="T13" s="121">
        <v>1249499</v>
      </c>
      <c r="U13" s="121">
        <v>200591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11</v>
      </c>
      <c r="B14" s="120" t="s">
        <v>341</v>
      </c>
      <c r="C14" s="119" t="s">
        <v>342</v>
      </c>
      <c r="D14" s="121">
        <f>SUM(H14,L14,P14,T14,X14,AB14,AF14,AJ14,AN14,AR14,AV14,AZ14,BD14,BH14,BL14,BP14,BT14,BX14,CB14,CF14,CJ14,CN14,CR14,CV14,CZ14,DD14,DH14,DL14,DP14,DT14)</f>
        <v>1627362</v>
      </c>
      <c r="E14" s="121">
        <f>SUM(I14,M14,Q14,U14,Y14,AC14,AG14,AK14,AO14,AS14,AW14,BA14,BE14,BI14,BM14,BQ14,BU14,BY14,CC14,CG14,CK14,CO14,CS14,CW14,DA14,DE14,DI14,DM14,DQ14,DU14)</f>
        <v>361822</v>
      </c>
      <c r="F14" s="120" t="s">
        <v>339</v>
      </c>
      <c r="G14" s="119" t="s">
        <v>340</v>
      </c>
      <c r="H14" s="121">
        <v>1178027</v>
      </c>
      <c r="I14" s="121">
        <v>208582</v>
      </c>
      <c r="J14" s="120" t="s">
        <v>363</v>
      </c>
      <c r="K14" s="119" t="s">
        <v>364</v>
      </c>
      <c r="L14" s="121">
        <v>245473</v>
      </c>
      <c r="M14" s="121">
        <v>73558</v>
      </c>
      <c r="N14" s="120" t="s">
        <v>365</v>
      </c>
      <c r="O14" s="119" t="s">
        <v>366</v>
      </c>
      <c r="P14" s="121">
        <v>0</v>
      </c>
      <c r="Q14" s="121">
        <v>45651</v>
      </c>
      <c r="R14" s="120" t="s">
        <v>383</v>
      </c>
      <c r="S14" s="119" t="s">
        <v>384</v>
      </c>
      <c r="T14" s="121">
        <v>203862</v>
      </c>
      <c r="U14" s="121">
        <v>34031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09000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09201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09202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09203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09204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09205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09206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09208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09209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09210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09211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09213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09214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09215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09216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09301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09342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09343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09344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09345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09361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09364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09384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09386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09407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09411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09806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09808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09821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09833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09841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09850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09852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2015-10-13T05:25:08Z</cp:lastPrinted>
  <dcterms:created xsi:type="dcterms:W3CDTF">2008-01-24T06:28:57Z</dcterms:created>
  <dcterms:modified xsi:type="dcterms:W3CDTF">2021-01-05T04:43:03Z</dcterms:modified>
</cp:coreProperties>
</file>