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組合分担金内訳!$A$6:$BE$65</definedName>
    <definedName name="_xlnm._FilterDatabase" localSheetId="3" hidden="1">'廃棄物事業経費（歳出）'!$A$6:$CI$78</definedName>
    <definedName name="_xlnm._FilterDatabase" localSheetId="2" hidden="1">'廃棄物事業経費（歳入）'!$A$6:$AE$78</definedName>
    <definedName name="_xlnm._FilterDatabase" localSheetId="0" hidden="1">'廃棄物事業経費（市町村）'!$A$6:$DJ$65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組合分担金内訳!$2:$66</definedName>
    <definedName name="_xlnm.Print_Area" localSheetId="3">'廃棄物事業経費（歳出）'!$2:$79</definedName>
    <definedName name="_xlnm.Print_Area" localSheetId="2">'廃棄物事業経費（歳入）'!$2:$79</definedName>
    <definedName name="_xlnm.Print_Area" localSheetId="0">'廃棄物事業経費（市町村）'!$2:$66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I11" i="5"/>
  <c r="I17" i="5"/>
  <c r="I23" i="5"/>
  <c r="I29" i="5"/>
  <c r="I35" i="5"/>
  <c r="I41" i="5"/>
  <c r="I47" i="5"/>
  <c r="I53" i="5"/>
  <c r="I59" i="5"/>
  <c r="I65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H43" i="5"/>
  <c r="H44" i="5"/>
  <c r="H45" i="5"/>
  <c r="H46" i="5"/>
  <c r="H47" i="5"/>
  <c r="H48" i="5"/>
  <c r="I48" i="5" s="1"/>
  <c r="H49" i="5"/>
  <c r="H50" i="5"/>
  <c r="H51" i="5"/>
  <c r="H52" i="5"/>
  <c r="H53" i="5"/>
  <c r="H54" i="5"/>
  <c r="I54" i="5" s="1"/>
  <c r="H55" i="5"/>
  <c r="H56" i="5"/>
  <c r="H57" i="5"/>
  <c r="H58" i="5"/>
  <c r="H59" i="5"/>
  <c r="H60" i="5"/>
  <c r="I60" i="5" s="1"/>
  <c r="H61" i="5"/>
  <c r="H62" i="5"/>
  <c r="H63" i="5"/>
  <c r="H64" i="5"/>
  <c r="H65" i="5"/>
  <c r="H66" i="5"/>
  <c r="I66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G49" i="5"/>
  <c r="I49" i="5" s="1"/>
  <c r="G50" i="5"/>
  <c r="I50" i="5" s="1"/>
  <c r="G51" i="5"/>
  <c r="I51" i="5" s="1"/>
  <c r="G52" i="5"/>
  <c r="I52" i="5" s="1"/>
  <c r="G53" i="5"/>
  <c r="G54" i="5"/>
  <c r="G55" i="5"/>
  <c r="I55" i="5" s="1"/>
  <c r="G56" i="5"/>
  <c r="I56" i="5" s="1"/>
  <c r="G57" i="5"/>
  <c r="I57" i="5" s="1"/>
  <c r="G58" i="5"/>
  <c r="I58" i="5" s="1"/>
  <c r="G59" i="5"/>
  <c r="G60" i="5"/>
  <c r="G61" i="5"/>
  <c r="I61" i="5" s="1"/>
  <c r="G62" i="5"/>
  <c r="I62" i="5" s="1"/>
  <c r="G63" i="5"/>
  <c r="I63" i="5" s="1"/>
  <c r="G64" i="5"/>
  <c r="I64" i="5" s="1"/>
  <c r="G65" i="5"/>
  <c r="G66" i="5"/>
  <c r="F8" i="5"/>
  <c r="F14" i="5"/>
  <c r="F20" i="5"/>
  <c r="F26" i="5"/>
  <c r="F32" i="5"/>
  <c r="F38" i="5"/>
  <c r="F44" i="5"/>
  <c r="F50" i="5"/>
  <c r="F56" i="5"/>
  <c r="F62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E43" i="5"/>
  <c r="E44" i="5"/>
  <c r="E45" i="5"/>
  <c r="F45" i="5" s="1"/>
  <c r="E46" i="5"/>
  <c r="E47" i="5"/>
  <c r="E48" i="5"/>
  <c r="E49" i="5"/>
  <c r="E50" i="5"/>
  <c r="E51" i="5"/>
  <c r="F51" i="5" s="1"/>
  <c r="E52" i="5"/>
  <c r="E53" i="5"/>
  <c r="E54" i="5"/>
  <c r="E55" i="5"/>
  <c r="E56" i="5"/>
  <c r="E57" i="5"/>
  <c r="F57" i="5" s="1"/>
  <c r="E58" i="5"/>
  <c r="E59" i="5"/>
  <c r="E60" i="5"/>
  <c r="E61" i="5"/>
  <c r="E62" i="5"/>
  <c r="E63" i="5"/>
  <c r="F63" i="5" s="1"/>
  <c r="E64" i="5"/>
  <c r="E65" i="5"/>
  <c r="E66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D49" i="5"/>
  <c r="F49" i="5" s="1"/>
  <c r="D50" i="5"/>
  <c r="D51" i="5"/>
  <c r="D52" i="5"/>
  <c r="F52" i="5" s="1"/>
  <c r="D53" i="5"/>
  <c r="F53" i="5" s="1"/>
  <c r="D54" i="5"/>
  <c r="F54" i="5" s="1"/>
  <c r="D55" i="5"/>
  <c r="F55" i="5" s="1"/>
  <c r="D56" i="5"/>
  <c r="D57" i="5"/>
  <c r="D58" i="5"/>
  <c r="F58" i="5" s="1"/>
  <c r="D59" i="5"/>
  <c r="F59" i="5" s="1"/>
  <c r="D60" i="5"/>
  <c r="F60" i="5" s="1"/>
  <c r="D61" i="5"/>
  <c r="F61" i="5" s="1"/>
  <c r="D62" i="5"/>
  <c r="D63" i="5"/>
  <c r="D64" i="5"/>
  <c r="F64" i="5" s="1"/>
  <c r="D65" i="5"/>
  <c r="F65" i="5" s="1"/>
  <c r="D66" i="5"/>
  <c r="F6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I12" i="4"/>
  <c r="BI14" i="4"/>
  <c r="BI21" i="4"/>
  <c r="BI26" i="4"/>
  <c r="BI33" i="4"/>
  <c r="BI3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N8" i="4"/>
  <c r="BG8" i="4" s="1"/>
  <c r="AN9" i="4"/>
  <c r="BG9" i="4" s="1"/>
  <c r="AN10" i="4"/>
  <c r="BG10" i="4" s="1"/>
  <c r="AN11" i="4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AN48" i="4"/>
  <c r="BG48" i="4" s="1"/>
  <c r="AN49" i="4"/>
  <c r="BG49" i="4" s="1"/>
  <c r="AN50" i="4"/>
  <c r="BG50" i="4" s="1"/>
  <c r="AN51" i="4"/>
  <c r="BG51" i="4" s="1"/>
  <c r="AN52" i="4"/>
  <c r="BG52" i="4" s="1"/>
  <c r="AN53" i="4"/>
  <c r="AN54" i="4"/>
  <c r="BG54" i="4" s="1"/>
  <c r="AN55" i="4"/>
  <c r="BG55" i="4" s="1"/>
  <c r="AN56" i="4"/>
  <c r="BG56" i="4" s="1"/>
  <c r="AN57" i="4"/>
  <c r="BG57" i="4" s="1"/>
  <c r="AN58" i="4"/>
  <c r="BG58" i="4" s="1"/>
  <c r="AN59" i="4"/>
  <c r="AN60" i="4"/>
  <c r="BG60" i="4" s="1"/>
  <c r="AN61" i="4"/>
  <c r="BG61" i="4" s="1"/>
  <c r="AN62" i="4"/>
  <c r="BG62" i="4" s="1"/>
  <c r="AN63" i="4"/>
  <c r="BG63" i="4" s="1"/>
  <c r="AN64" i="4"/>
  <c r="BG64" i="4" s="1"/>
  <c r="AN65" i="4"/>
  <c r="AN66" i="4"/>
  <c r="BG66" i="4" s="1"/>
  <c r="AN67" i="4"/>
  <c r="BG67" i="4" s="1"/>
  <c r="AN68" i="4"/>
  <c r="BG68" i="4" s="1"/>
  <c r="AN69" i="4"/>
  <c r="BG69" i="4" s="1"/>
  <c r="AN70" i="4"/>
  <c r="BG70" i="4" s="1"/>
  <c r="AN71" i="4"/>
  <c r="AN72" i="4"/>
  <c r="BG72" i="4" s="1"/>
  <c r="AN73" i="4"/>
  <c r="BG73" i="4" s="1"/>
  <c r="AN74" i="4"/>
  <c r="BG74" i="4" s="1"/>
  <c r="AN75" i="4"/>
  <c r="BG75" i="4" s="1"/>
  <c r="AN76" i="4"/>
  <c r="BG76" i="4" s="1"/>
  <c r="AN77" i="4"/>
  <c r="AN78" i="4"/>
  <c r="BG78" i="4" s="1"/>
  <c r="AN79" i="4"/>
  <c r="BG7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BQ77" i="4" s="1"/>
  <c r="M78" i="4"/>
  <c r="BQ78" i="4" s="1"/>
  <c r="M79" i="4"/>
  <c r="BQ7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BP78" i="4" s="1"/>
  <c r="L79" i="4"/>
  <c r="BP79" i="4" s="1"/>
  <c r="E8" i="4"/>
  <c r="BI8" i="4" s="1"/>
  <c r="E9" i="4"/>
  <c r="BI9" i="4" s="1"/>
  <c r="E10" i="4"/>
  <c r="BI10" i="4" s="1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BI34" i="4" s="1"/>
  <c r="E35" i="4"/>
  <c r="BI35" i="4" s="1"/>
  <c r="E36" i="4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BI60" i="4" s="1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BI79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AE25" i="4" s="1"/>
  <c r="CI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AE31" i="4" s="1"/>
  <c r="CI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D40" i="4"/>
  <c r="BH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BH46" i="4" s="1"/>
  <c r="D47" i="4"/>
  <c r="BH47" i="4" s="1"/>
  <c r="D48" i="4"/>
  <c r="BH48" i="4" s="1"/>
  <c r="D49" i="4"/>
  <c r="BH49" i="4" s="1"/>
  <c r="D50" i="4"/>
  <c r="BH50" i="4" s="1"/>
  <c r="D51" i="4"/>
  <c r="BH51" i="4" s="1"/>
  <c r="D52" i="4"/>
  <c r="BH52" i="4" s="1"/>
  <c r="D53" i="4"/>
  <c r="BH53" i="4" s="1"/>
  <c r="D54" i="4"/>
  <c r="BH54" i="4" s="1"/>
  <c r="D55" i="4"/>
  <c r="BH55" i="4" s="1"/>
  <c r="D56" i="4"/>
  <c r="BH56" i="4" s="1"/>
  <c r="D57" i="4"/>
  <c r="BH57" i="4" s="1"/>
  <c r="D58" i="4"/>
  <c r="BH58" i="4" s="1"/>
  <c r="D59" i="4"/>
  <c r="BH59" i="4" s="1"/>
  <c r="D60" i="4"/>
  <c r="BH60" i="4" s="1"/>
  <c r="D61" i="4"/>
  <c r="AE61" i="4" s="1"/>
  <c r="CI61" i="4" s="1"/>
  <c r="D62" i="4"/>
  <c r="BH62" i="4" s="1"/>
  <c r="D63" i="4"/>
  <c r="BH63" i="4" s="1"/>
  <c r="D64" i="4"/>
  <c r="BH64" i="4" s="1"/>
  <c r="D65" i="4"/>
  <c r="BH65" i="4" s="1"/>
  <c r="D66" i="4"/>
  <c r="BH66" i="4" s="1"/>
  <c r="D67" i="4"/>
  <c r="AE67" i="4" s="1"/>
  <c r="CI67" i="4" s="1"/>
  <c r="D68" i="4"/>
  <c r="BH68" i="4" s="1"/>
  <c r="D69" i="4"/>
  <c r="BH69" i="4" s="1"/>
  <c r="D70" i="4"/>
  <c r="BH70" i="4" s="1"/>
  <c r="D71" i="4"/>
  <c r="BH71" i="4" s="1"/>
  <c r="D72" i="4"/>
  <c r="BH72" i="4" s="1"/>
  <c r="D73" i="4"/>
  <c r="BH73" i="4" s="1"/>
  <c r="D74" i="4"/>
  <c r="BH74" i="4" s="1"/>
  <c r="D75" i="4"/>
  <c r="BH75" i="4" s="1"/>
  <c r="D76" i="4"/>
  <c r="BH76" i="4" s="1"/>
  <c r="D77" i="4"/>
  <c r="BH77" i="4" s="1"/>
  <c r="D78" i="4"/>
  <c r="BH78" i="4" s="1"/>
  <c r="D79" i="4"/>
  <c r="BH7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W57" i="3" s="1"/>
  <c r="E58" i="3"/>
  <c r="W58" i="3" s="1"/>
  <c r="E59" i="3"/>
  <c r="W59" i="3" s="1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W71" i="3" s="1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50" i="3"/>
  <c r="V50" i="3" s="1"/>
  <c r="D51" i="3"/>
  <c r="V51" i="3" s="1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V67" i="3" s="1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V75" i="3" s="1"/>
  <c r="D76" i="3"/>
  <c r="V76" i="3" s="1"/>
  <c r="D77" i="3"/>
  <c r="V77" i="3" s="1"/>
  <c r="D78" i="3"/>
  <c r="V78" i="3" s="1"/>
  <c r="D79" i="3"/>
  <c r="V7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9" i="2"/>
  <c r="CW11" i="2"/>
  <c r="CW15" i="2"/>
  <c r="CW1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1" i="2"/>
  <c r="CJ17" i="2"/>
  <c r="BZ8" i="2"/>
  <c r="DB8" i="2" s="1"/>
  <c r="BZ9" i="2"/>
  <c r="DB9" i="2" s="1"/>
  <c r="BZ10" i="2"/>
  <c r="DB10" i="2" s="1"/>
  <c r="BZ11" i="2"/>
  <c r="BZ12" i="2"/>
  <c r="DB12" i="2" s="1"/>
  <c r="BZ13" i="2"/>
  <c r="BZ14" i="2"/>
  <c r="DB14" i="2" s="1"/>
  <c r="BZ15" i="2"/>
  <c r="DB15" i="2" s="1"/>
  <c r="BZ16" i="2"/>
  <c r="BZ17" i="2"/>
  <c r="BZ18" i="2"/>
  <c r="DB18" i="2" s="1"/>
  <c r="BZ19" i="2"/>
  <c r="DB19" i="2" s="1"/>
  <c r="BZ20" i="2"/>
  <c r="DB20" i="2" s="1"/>
  <c r="BU8" i="2"/>
  <c r="CW8" i="2" s="1"/>
  <c r="BU9" i="2"/>
  <c r="BU10" i="2"/>
  <c r="BU11" i="2"/>
  <c r="BU12" i="2"/>
  <c r="BU13" i="2"/>
  <c r="CW13" i="2" s="1"/>
  <c r="BU14" i="2"/>
  <c r="CW14" i="2" s="1"/>
  <c r="BU15" i="2"/>
  <c r="BU16" i="2"/>
  <c r="BU17" i="2"/>
  <c r="BU18" i="2"/>
  <c r="BU19" i="2"/>
  <c r="CW19" i="2" s="1"/>
  <c r="BU20" i="2"/>
  <c r="CW20" i="2" s="1"/>
  <c r="BP8" i="2"/>
  <c r="CR8" i="2" s="1"/>
  <c r="BP9" i="2"/>
  <c r="CR9" i="2" s="1"/>
  <c r="BP10" i="2"/>
  <c r="BO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BO16" i="2" s="1"/>
  <c r="BP17" i="2"/>
  <c r="CR17" i="2" s="1"/>
  <c r="BP18" i="2"/>
  <c r="CR18" i="2" s="1"/>
  <c r="BP19" i="2"/>
  <c r="CR19" i="2" s="1"/>
  <c r="BP20" i="2"/>
  <c r="CR20" i="2" s="1"/>
  <c r="BO9" i="2"/>
  <c r="CQ9" i="2" s="1"/>
  <c r="BO11" i="2"/>
  <c r="BO15" i="2"/>
  <c r="BO17" i="2"/>
  <c r="BH8" i="2"/>
  <c r="BG8" i="2" s="1"/>
  <c r="CI8" i="2" s="1"/>
  <c r="BH9" i="2"/>
  <c r="BH10" i="2"/>
  <c r="CJ10" i="2" s="1"/>
  <c r="BH11" i="2"/>
  <c r="BH12" i="2"/>
  <c r="CJ12" i="2" s="1"/>
  <c r="BH13" i="2"/>
  <c r="BH14" i="2"/>
  <c r="BG14" i="2" s="1"/>
  <c r="CI14" i="2" s="1"/>
  <c r="BH15" i="2"/>
  <c r="BH16" i="2"/>
  <c r="CJ16" i="2" s="1"/>
  <c r="BH17" i="2"/>
  <c r="BH18" i="2"/>
  <c r="CJ18" i="2" s="1"/>
  <c r="BH19" i="2"/>
  <c r="BH20" i="2"/>
  <c r="BG20" i="2" s="1"/>
  <c r="CI20" i="2" s="1"/>
  <c r="BG9" i="2"/>
  <c r="BG11" i="2"/>
  <c r="CI11" i="2" s="1"/>
  <c r="BG13" i="2"/>
  <c r="BG15" i="2"/>
  <c r="BG17" i="2"/>
  <c r="BG19" i="2"/>
  <c r="AX8" i="2"/>
  <c r="AX9" i="2"/>
  <c r="AX10" i="2"/>
  <c r="AX11" i="2"/>
  <c r="AX12" i="2"/>
  <c r="AX13" i="2"/>
  <c r="AX14" i="2"/>
  <c r="AX15" i="2"/>
  <c r="AX16" i="2"/>
  <c r="AX17" i="2"/>
  <c r="DB17" i="2" s="1"/>
  <c r="AX18" i="2"/>
  <c r="AX19" i="2"/>
  <c r="AX20" i="2"/>
  <c r="AS8" i="2"/>
  <c r="AS9" i="2"/>
  <c r="AS10" i="2"/>
  <c r="CW10" i="2" s="1"/>
  <c r="AS11" i="2"/>
  <c r="AS12" i="2"/>
  <c r="CW12" i="2" s="1"/>
  <c r="AS13" i="2"/>
  <c r="AS14" i="2"/>
  <c r="AS15" i="2"/>
  <c r="AS16" i="2"/>
  <c r="CW16" i="2" s="1"/>
  <c r="AS17" i="2"/>
  <c r="AS18" i="2"/>
  <c r="CW18" i="2" s="1"/>
  <c r="AS19" i="2"/>
  <c r="AS20" i="2"/>
  <c r="AN8" i="2"/>
  <c r="AN9" i="2"/>
  <c r="AM9" i="2" s="1"/>
  <c r="AN10" i="2"/>
  <c r="AN11" i="2"/>
  <c r="AM11" i="2" s="1"/>
  <c r="AN12" i="2"/>
  <c r="AN13" i="2"/>
  <c r="AM13" i="2" s="1"/>
  <c r="AN14" i="2"/>
  <c r="AN15" i="2"/>
  <c r="AM15" i="2" s="1"/>
  <c r="AN16" i="2"/>
  <c r="AN17" i="2"/>
  <c r="AM17" i="2" s="1"/>
  <c r="AN18" i="2"/>
  <c r="AN19" i="2"/>
  <c r="AM19" i="2" s="1"/>
  <c r="AN20" i="2"/>
  <c r="AM8" i="2"/>
  <c r="AM10" i="2"/>
  <c r="BF10" i="2" s="1"/>
  <c r="AM14" i="2"/>
  <c r="AM16" i="2"/>
  <c r="BF16" i="2" s="1"/>
  <c r="AM20" i="2"/>
  <c r="AF8" i="2"/>
  <c r="AF9" i="2"/>
  <c r="AE9" i="2" s="1"/>
  <c r="AF10" i="2"/>
  <c r="AF11" i="2"/>
  <c r="AE11" i="2" s="1"/>
  <c r="AF12" i="2"/>
  <c r="AF13" i="2"/>
  <c r="AE13" i="2" s="1"/>
  <c r="AF14" i="2"/>
  <c r="AF15" i="2"/>
  <c r="AE15" i="2" s="1"/>
  <c r="AF16" i="2"/>
  <c r="AF17" i="2"/>
  <c r="AE17" i="2" s="1"/>
  <c r="AF18" i="2"/>
  <c r="AF19" i="2"/>
  <c r="AE19" i="2" s="1"/>
  <c r="AF20" i="2"/>
  <c r="AE8" i="2"/>
  <c r="BF8" i="2" s="1"/>
  <c r="AE10" i="2"/>
  <c r="AE12" i="2"/>
  <c r="AE14" i="2"/>
  <c r="BF14" i="2" s="1"/>
  <c r="AE16" i="2"/>
  <c r="AE18" i="2"/>
  <c r="AE20" i="2"/>
  <c r="BF20" i="2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2" i="2"/>
  <c r="W13" i="2"/>
  <c r="W18" i="2"/>
  <c r="W19" i="2"/>
  <c r="V11" i="2"/>
  <c r="V17" i="2"/>
  <c r="N8" i="2"/>
  <c r="M8" i="2" s="1"/>
  <c r="N9" i="2"/>
  <c r="N10" i="2"/>
  <c r="M10" i="2" s="1"/>
  <c r="N11" i="2"/>
  <c r="W11" i="2" s="1"/>
  <c r="N12" i="2"/>
  <c r="M12" i="2" s="1"/>
  <c r="N13" i="2"/>
  <c r="N14" i="2"/>
  <c r="M14" i="2" s="1"/>
  <c r="N15" i="2"/>
  <c r="N16" i="2"/>
  <c r="M16" i="2" s="1"/>
  <c r="N17" i="2"/>
  <c r="W17" i="2" s="1"/>
  <c r="N18" i="2"/>
  <c r="M18" i="2" s="1"/>
  <c r="N19" i="2"/>
  <c r="N20" i="2"/>
  <c r="M20" i="2" s="1"/>
  <c r="M9" i="2"/>
  <c r="V9" i="2" s="1"/>
  <c r="M11" i="2"/>
  <c r="M13" i="2"/>
  <c r="M15" i="2"/>
  <c r="V15" i="2" s="1"/>
  <c r="M17" i="2"/>
  <c r="M19" i="2"/>
  <c r="E8" i="2"/>
  <c r="D8" i="2" s="1"/>
  <c r="E9" i="2"/>
  <c r="W9" i="2" s="1"/>
  <c r="E10" i="2"/>
  <c r="D10" i="2" s="1"/>
  <c r="E11" i="2"/>
  <c r="E12" i="2"/>
  <c r="D12" i="2" s="1"/>
  <c r="E13" i="2"/>
  <c r="E14" i="2"/>
  <c r="D14" i="2" s="1"/>
  <c r="E15" i="2"/>
  <c r="W15" i="2" s="1"/>
  <c r="E16" i="2"/>
  <c r="D16" i="2" s="1"/>
  <c r="E17" i="2"/>
  <c r="E18" i="2"/>
  <c r="D18" i="2" s="1"/>
  <c r="E19" i="2"/>
  <c r="E20" i="2"/>
  <c r="D20" i="2" s="1"/>
  <c r="D9" i="2"/>
  <c r="D11" i="2"/>
  <c r="D13" i="2"/>
  <c r="V13" i="2" s="1"/>
  <c r="D15" i="2"/>
  <c r="D17" i="2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B5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J9" i="1"/>
  <c r="CJ15" i="1"/>
  <c r="CJ21" i="1"/>
  <c r="CJ27" i="1"/>
  <c r="CJ33" i="1"/>
  <c r="CJ39" i="1"/>
  <c r="CJ45" i="1"/>
  <c r="CJ51" i="1"/>
  <c r="CJ57" i="1"/>
  <c r="CJ63" i="1"/>
  <c r="CH17" i="1"/>
  <c r="CH35" i="1"/>
  <c r="CH53" i="1"/>
  <c r="BZ8" i="1"/>
  <c r="DB8" i="1" s="1"/>
  <c r="BZ9" i="1"/>
  <c r="BZ10" i="1"/>
  <c r="BZ11" i="1"/>
  <c r="BZ12" i="1"/>
  <c r="BZ13" i="1"/>
  <c r="BZ14" i="1"/>
  <c r="DB14" i="1" s="1"/>
  <c r="BZ15" i="1"/>
  <c r="BZ16" i="1"/>
  <c r="BZ17" i="1"/>
  <c r="BZ18" i="1"/>
  <c r="BZ19" i="1"/>
  <c r="BZ20" i="1"/>
  <c r="DB20" i="1" s="1"/>
  <c r="BZ21" i="1"/>
  <c r="BZ22" i="1"/>
  <c r="BZ23" i="1"/>
  <c r="BZ24" i="1"/>
  <c r="BZ25" i="1"/>
  <c r="BZ26" i="1"/>
  <c r="DB26" i="1" s="1"/>
  <c r="BZ27" i="1"/>
  <c r="BZ28" i="1"/>
  <c r="BZ29" i="1"/>
  <c r="BZ30" i="1"/>
  <c r="BZ31" i="1"/>
  <c r="BZ32" i="1"/>
  <c r="DB32" i="1" s="1"/>
  <c r="BZ33" i="1"/>
  <c r="BZ34" i="1"/>
  <c r="BZ35" i="1"/>
  <c r="BZ36" i="1"/>
  <c r="BZ37" i="1"/>
  <c r="BZ38" i="1"/>
  <c r="DB38" i="1" s="1"/>
  <c r="BZ39" i="1"/>
  <c r="BZ40" i="1"/>
  <c r="BZ41" i="1"/>
  <c r="BZ42" i="1"/>
  <c r="BZ43" i="1"/>
  <c r="BZ44" i="1"/>
  <c r="DB44" i="1" s="1"/>
  <c r="BZ45" i="1"/>
  <c r="BZ46" i="1"/>
  <c r="BZ47" i="1"/>
  <c r="BZ48" i="1"/>
  <c r="BZ49" i="1"/>
  <c r="BZ50" i="1"/>
  <c r="BZ51" i="1"/>
  <c r="BZ52" i="1"/>
  <c r="BZ53" i="1"/>
  <c r="BZ54" i="1"/>
  <c r="BZ55" i="1"/>
  <c r="BZ56" i="1"/>
  <c r="DB56" i="1" s="1"/>
  <c r="BZ57" i="1"/>
  <c r="BZ58" i="1"/>
  <c r="BZ59" i="1"/>
  <c r="BZ60" i="1"/>
  <c r="BZ61" i="1"/>
  <c r="BZ62" i="1"/>
  <c r="DB62" i="1" s="1"/>
  <c r="BZ63" i="1"/>
  <c r="BZ64" i="1"/>
  <c r="BZ65" i="1"/>
  <c r="BZ66" i="1"/>
  <c r="BU8" i="1"/>
  <c r="BU9" i="1"/>
  <c r="CW9" i="1" s="1"/>
  <c r="BU10" i="1"/>
  <c r="BU11" i="1"/>
  <c r="BU12" i="1"/>
  <c r="BU13" i="1"/>
  <c r="BO13" i="1" s="1"/>
  <c r="CH13" i="1" s="1"/>
  <c r="DJ13" i="1" s="1"/>
  <c r="BU14" i="1"/>
  <c r="BU15" i="1"/>
  <c r="CW15" i="1" s="1"/>
  <c r="BU16" i="1"/>
  <c r="BU17" i="1"/>
  <c r="BU18" i="1"/>
  <c r="BU19" i="1"/>
  <c r="BU20" i="1"/>
  <c r="BU21" i="1"/>
  <c r="CW21" i="1" s="1"/>
  <c r="BU22" i="1"/>
  <c r="BU23" i="1"/>
  <c r="BU24" i="1"/>
  <c r="BU25" i="1"/>
  <c r="BU26" i="1"/>
  <c r="BU27" i="1"/>
  <c r="CW27" i="1" s="1"/>
  <c r="BU28" i="1"/>
  <c r="BU29" i="1"/>
  <c r="BU30" i="1"/>
  <c r="BU31" i="1"/>
  <c r="BO31" i="1" s="1"/>
  <c r="CH31" i="1" s="1"/>
  <c r="DJ31" i="1" s="1"/>
  <c r="BU32" i="1"/>
  <c r="BU33" i="1"/>
  <c r="CW33" i="1" s="1"/>
  <c r="BU34" i="1"/>
  <c r="BU35" i="1"/>
  <c r="BU36" i="1"/>
  <c r="BU37" i="1"/>
  <c r="BU38" i="1"/>
  <c r="BU39" i="1"/>
  <c r="CW39" i="1" s="1"/>
  <c r="BU40" i="1"/>
  <c r="BU41" i="1"/>
  <c r="BU42" i="1"/>
  <c r="BU43" i="1"/>
  <c r="BU44" i="1"/>
  <c r="BU45" i="1"/>
  <c r="CW45" i="1" s="1"/>
  <c r="BU46" i="1"/>
  <c r="BU47" i="1"/>
  <c r="BU48" i="1"/>
  <c r="BU49" i="1"/>
  <c r="BO49" i="1" s="1"/>
  <c r="BU50" i="1"/>
  <c r="BU51" i="1"/>
  <c r="CW51" i="1" s="1"/>
  <c r="BU52" i="1"/>
  <c r="BU53" i="1"/>
  <c r="BU54" i="1"/>
  <c r="BU55" i="1"/>
  <c r="BU56" i="1"/>
  <c r="BU57" i="1"/>
  <c r="CW57" i="1" s="1"/>
  <c r="BU58" i="1"/>
  <c r="BU59" i="1"/>
  <c r="BU60" i="1"/>
  <c r="BU61" i="1"/>
  <c r="BU62" i="1"/>
  <c r="BU63" i="1"/>
  <c r="CW63" i="1" s="1"/>
  <c r="BU64" i="1"/>
  <c r="BU65" i="1"/>
  <c r="BU66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O9" i="1"/>
  <c r="BO11" i="1"/>
  <c r="CH11" i="1" s="1"/>
  <c r="BO15" i="1"/>
  <c r="BO17" i="1"/>
  <c r="BO21" i="1"/>
  <c r="BO23" i="1"/>
  <c r="BO27" i="1"/>
  <c r="BO29" i="1"/>
  <c r="CH29" i="1" s="1"/>
  <c r="BO33" i="1"/>
  <c r="BO35" i="1"/>
  <c r="BO39" i="1"/>
  <c r="BO41" i="1"/>
  <c r="CH41" i="1" s="1"/>
  <c r="BO45" i="1"/>
  <c r="BO47" i="1"/>
  <c r="CH47" i="1" s="1"/>
  <c r="BO51" i="1"/>
  <c r="BO53" i="1"/>
  <c r="BO57" i="1"/>
  <c r="BO59" i="1"/>
  <c r="CH59" i="1" s="1"/>
  <c r="BO63" i="1"/>
  <c r="BO65" i="1"/>
  <c r="CH65" i="1" s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G37" i="1" s="1"/>
  <c r="CI37" i="1" s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G61" i="1" s="1"/>
  <c r="CI61" i="1" s="1"/>
  <c r="BH62" i="1"/>
  <c r="BH63" i="1"/>
  <c r="BH64" i="1"/>
  <c r="BH65" i="1"/>
  <c r="BH66" i="1"/>
  <c r="BG8" i="1"/>
  <c r="BG9" i="1"/>
  <c r="BG11" i="1"/>
  <c r="BG13" i="1"/>
  <c r="CI13" i="1" s="1"/>
  <c r="BG14" i="1"/>
  <c r="BG15" i="1"/>
  <c r="BG17" i="1"/>
  <c r="BG19" i="1"/>
  <c r="BG20" i="1"/>
  <c r="BG21" i="1"/>
  <c r="CI21" i="1" s="1"/>
  <c r="BG23" i="1"/>
  <c r="BG25" i="1"/>
  <c r="BG26" i="1"/>
  <c r="BG27" i="1"/>
  <c r="BG29" i="1"/>
  <c r="BG31" i="1"/>
  <c r="BG32" i="1"/>
  <c r="BG33" i="1"/>
  <c r="BG35" i="1"/>
  <c r="BG38" i="1"/>
  <c r="BG39" i="1"/>
  <c r="CI39" i="1" s="1"/>
  <c r="BG41" i="1"/>
  <c r="BG44" i="1"/>
  <c r="BG45" i="1"/>
  <c r="BG47" i="1"/>
  <c r="BG50" i="1"/>
  <c r="BG51" i="1"/>
  <c r="CI51" i="1" s="1"/>
  <c r="BG53" i="1"/>
  <c r="BG55" i="1"/>
  <c r="BG56" i="1"/>
  <c r="BG57" i="1"/>
  <c r="BG59" i="1"/>
  <c r="BG62" i="1"/>
  <c r="BG63" i="1"/>
  <c r="BG65" i="1"/>
  <c r="BF14" i="1"/>
  <c r="BF21" i="1"/>
  <c r="BF57" i="1"/>
  <c r="AX8" i="1"/>
  <c r="AX9" i="1"/>
  <c r="AM9" i="1" s="1"/>
  <c r="BF9" i="1" s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M39" i="1" s="1"/>
  <c r="BF39" i="1" s="1"/>
  <c r="AX40" i="1"/>
  <c r="AX41" i="1"/>
  <c r="AX42" i="1"/>
  <c r="AX43" i="1"/>
  <c r="AX44" i="1"/>
  <c r="AX45" i="1"/>
  <c r="AM45" i="1" s="1"/>
  <c r="BF45" i="1" s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S8" i="1"/>
  <c r="AS9" i="1"/>
  <c r="AS10" i="1"/>
  <c r="AM10" i="1" s="1"/>
  <c r="AS11" i="1"/>
  <c r="AS12" i="1"/>
  <c r="AS13" i="1"/>
  <c r="AS14" i="1"/>
  <c r="AS15" i="1"/>
  <c r="AS16" i="1"/>
  <c r="AM16" i="1" s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M28" i="1" s="1"/>
  <c r="AS29" i="1"/>
  <c r="AS30" i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AM42" i="1" s="1"/>
  <c r="BF42" i="1" s="1"/>
  <c r="AS43" i="1"/>
  <c r="AS44" i="1"/>
  <c r="AS45" i="1"/>
  <c r="AS46" i="1"/>
  <c r="AM46" i="1" s="1"/>
  <c r="AS47" i="1"/>
  <c r="AS48" i="1"/>
  <c r="AS49" i="1"/>
  <c r="AS50" i="1"/>
  <c r="AS51" i="1"/>
  <c r="AS52" i="1"/>
  <c r="AM52" i="1" s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N8" i="1"/>
  <c r="AN9" i="1"/>
  <c r="AN10" i="1"/>
  <c r="AN11" i="1"/>
  <c r="AN12" i="1"/>
  <c r="AN13" i="1"/>
  <c r="AM13" i="1" s="1"/>
  <c r="BF13" i="1" s="1"/>
  <c r="AN14" i="1"/>
  <c r="AN15" i="1"/>
  <c r="AN16" i="1"/>
  <c r="AN17" i="1"/>
  <c r="AN18" i="1"/>
  <c r="CR18" i="1" s="1"/>
  <c r="AN19" i="1"/>
  <c r="AN20" i="1"/>
  <c r="AN21" i="1"/>
  <c r="AN22" i="1"/>
  <c r="AN23" i="1"/>
  <c r="AN24" i="1"/>
  <c r="AM24" i="1" s="1"/>
  <c r="BF24" i="1" s="1"/>
  <c r="AN25" i="1"/>
  <c r="CR25" i="1" s="1"/>
  <c r="AN26" i="1"/>
  <c r="AN27" i="1"/>
  <c r="AN28" i="1"/>
  <c r="AN29" i="1"/>
  <c r="AN30" i="1"/>
  <c r="CR30" i="1" s="1"/>
  <c r="AN31" i="1"/>
  <c r="AM31" i="1" s="1"/>
  <c r="BF31" i="1" s="1"/>
  <c r="AN32" i="1"/>
  <c r="AM32" i="1" s="1"/>
  <c r="BF32" i="1" s="1"/>
  <c r="AN33" i="1"/>
  <c r="AN34" i="1"/>
  <c r="AN35" i="1"/>
  <c r="AN36" i="1"/>
  <c r="AN37" i="1"/>
  <c r="CR37" i="1" s="1"/>
  <c r="AN38" i="1"/>
  <c r="AN39" i="1"/>
  <c r="AN40" i="1"/>
  <c r="AN41" i="1"/>
  <c r="AN42" i="1"/>
  <c r="CR42" i="1" s="1"/>
  <c r="AN43" i="1"/>
  <c r="AM43" i="1" s="1"/>
  <c r="BF43" i="1" s="1"/>
  <c r="AN44" i="1"/>
  <c r="AN45" i="1"/>
  <c r="AN46" i="1"/>
  <c r="AN47" i="1"/>
  <c r="AN48" i="1"/>
  <c r="AN49" i="1"/>
  <c r="AM49" i="1" s="1"/>
  <c r="BF49" i="1" s="1"/>
  <c r="AN50" i="1"/>
  <c r="AN51" i="1"/>
  <c r="AN52" i="1"/>
  <c r="AN53" i="1"/>
  <c r="AN54" i="1"/>
  <c r="CR54" i="1" s="1"/>
  <c r="AN55" i="1"/>
  <c r="AN56" i="1"/>
  <c r="AN57" i="1"/>
  <c r="AN58" i="1"/>
  <c r="AN59" i="1"/>
  <c r="AN60" i="1"/>
  <c r="AM60" i="1" s="1"/>
  <c r="BF60" i="1" s="1"/>
  <c r="AN61" i="1"/>
  <c r="CR61" i="1" s="1"/>
  <c r="AN62" i="1"/>
  <c r="AN63" i="1"/>
  <c r="AN64" i="1"/>
  <c r="AN65" i="1"/>
  <c r="AN66" i="1"/>
  <c r="CR66" i="1" s="1"/>
  <c r="AM8" i="1"/>
  <c r="BF8" i="1" s="1"/>
  <c r="AM12" i="1"/>
  <c r="BF12" i="1" s="1"/>
  <c r="AM14" i="1"/>
  <c r="AM15" i="1"/>
  <c r="BF15" i="1" s="1"/>
  <c r="AM19" i="1"/>
  <c r="BF19" i="1" s="1"/>
  <c r="AM20" i="1"/>
  <c r="BF20" i="1" s="1"/>
  <c r="AM21" i="1"/>
  <c r="AM22" i="1"/>
  <c r="BF22" i="1" s="1"/>
  <c r="AM26" i="1"/>
  <c r="BF26" i="1" s="1"/>
  <c r="AM27" i="1"/>
  <c r="BF27" i="1" s="1"/>
  <c r="AM30" i="1"/>
  <c r="BF30" i="1" s="1"/>
  <c r="AM33" i="1"/>
  <c r="BF33" i="1" s="1"/>
  <c r="AM34" i="1"/>
  <c r="BF34" i="1" s="1"/>
  <c r="AM37" i="1"/>
  <c r="AM38" i="1"/>
  <c r="BF38" i="1" s="1"/>
  <c r="AM40" i="1"/>
  <c r="BF40" i="1" s="1"/>
  <c r="AM44" i="1"/>
  <c r="BF44" i="1" s="1"/>
  <c r="AM48" i="1"/>
  <c r="BF48" i="1" s="1"/>
  <c r="AM50" i="1"/>
  <c r="AM51" i="1"/>
  <c r="BF51" i="1" s="1"/>
  <c r="AM55" i="1"/>
  <c r="AM56" i="1"/>
  <c r="BF56" i="1" s="1"/>
  <c r="AM57" i="1"/>
  <c r="AM58" i="1"/>
  <c r="AM62" i="1"/>
  <c r="BF62" i="1" s="1"/>
  <c r="AM63" i="1"/>
  <c r="BF63" i="1" s="1"/>
  <c r="AM64" i="1"/>
  <c r="AM66" i="1"/>
  <c r="BF66" i="1" s="1"/>
  <c r="AF8" i="1"/>
  <c r="AF9" i="1"/>
  <c r="AF10" i="1"/>
  <c r="AE10" i="1" s="1"/>
  <c r="AF11" i="1"/>
  <c r="CJ11" i="1" s="1"/>
  <c r="AF12" i="1"/>
  <c r="AF13" i="1"/>
  <c r="AE13" i="1" s="1"/>
  <c r="AF14" i="1"/>
  <c r="AF15" i="1"/>
  <c r="AF16" i="1"/>
  <c r="AE16" i="1" s="1"/>
  <c r="AF17" i="1"/>
  <c r="CJ17" i="1" s="1"/>
  <c r="AF18" i="1"/>
  <c r="AF19" i="1"/>
  <c r="AE19" i="1" s="1"/>
  <c r="AF20" i="1"/>
  <c r="AF21" i="1"/>
  <c r="AF22" i="1"/>
  <c r="AE22" i="1" s="1"/>
  <c r="AF23" i="1"/>
  <c r="AE23" i="1" s="1"/>
  <c r="AF24" i="1"/>
  <c r="AF25" i="1"/>
  <c r="AE25" i="1" s="1"/>
  <c r="AF26" i="1"/>
  <c r="AF27" i="1"/>
  <c r="AF28" i="1"/>
  <c r="AE28" i="1" s="1"/>
  <c r="AF29" i="1"/>
  <c r="CJ29" i="1" s="1"/>
  <c r="AF30" i="1"/>
  <c r="AF31" i="1"/>
  <c r="AE31" i="1" s="1"/>
  <c r="AF32" i="1"/>
  <c r="AE32" i="1" s="1"/>
  <c r="AF33" i="1"/>
  <c r="AF34" i="1"/>
  <c r="AE34" i="1" s="1"/>
  <c r="AF35" i="1"/>
  <c r="AE35" i="1" s="1"/>
  <c r="AF36" i="1"/>
  <c r="AF37" i="1"/>
  <c r="AE37" i="1" s="1"/>
  <c r="AF38" i="1"/>
  <c r="AF39" i="1"/>
  <c r="AF40" i="1"/>
  <c r="AF41" i="1"/>
  <c r="CJ41" i="1" s="1"/>
  <c r="AF42" i="1"/>
  <c r="AF43" i="1"/>
  <c r="AE43" i="1" s="1"/>
  <c r="AF44" i="1"/>
  <c r="AF45" i="1"/>
  <c r="AF46" i="1"/>
  <c r="AE46" i="1" s="1"/>
  <c r="AF47" i="1"/>
  <c r="CJ47" i="1" s="1"/>
  <c r="AF48" i="1"/>
  <c r="AF49" i="1"/>
  <c r="AE49" i="1" s="1"/>
  <c r="AF50" i="1"/>
  <c r="AF51" i="1"/>
  <c r="AF52" i="1"/>
  <c r="AE52" i="1" s="1"/>
  <c r="AF53" i="1"/>
  <c r="CJ53" i="1" s="1"/>
  <c r="AF54" i="1"/>
  <c r="AF55" i="1"/>
  <c r="AE55" i="1" s="1"/>
  <c r="AF56" i="1"/>
  <c r="AF57" i="1"/>
  <c r="AF58" i="1"/>
  <c r="AE58" i="1" s="1"/>
  <c r="AF59" i="1"/>
  <c r="CJ59" i="1" s="1"/>
  <c r="AF60" i="1"/>
  <c r="AF61" i="1"/>
  <c r="AE61" i="1" s="1"/>
  <c r="AF62" i="1"/>
  <c r="AF63" i="1"/>
  <c r="AF64" i="1"/>
  <c r="AE64" i="1" s="1"/>
  <c r="BF64" i="1" s="1"/>
  <c r="AF65" i="1"/>
  <c r="CJ65" i="1" s="1"/>
  <c r="AF66" i="1"/>
  <c r="AE8" i="1"/>
  <c r="AE9" i="1"/>
  <c r="AE11" i="1"/>
  <c r="AE12" i="1"/>
  <c r="AE14" i="1"/>
  <c r="AE15" i="1"/>
  <c r="AE18" i="1"/>
  <c r="AE20" i="1"/>
  <c r="AE21" i="1"/>
  <c r="AE24" i="1"/>
  <c r="AE26" i="1"/>
  <c r="AE27" i="1"/>
  <c r="AE29" i="1"/>
  <c r="AE30" i="1"/>
  <c r="AE33" i="1"/>
  <c r="AE36" i="1"/>
  <c r="AE38" i="1"/>
  <c r="AE39" i="1"/>
  <c r="AE40" i="1"/>
  <c r="AE41" i="1"/>
  <c r="AE42" i="1"/>
  <c r="AE44" i="1"/>
  <c r="AE45" i="1"/>
  <c r="AE47" i="1"/>
  <c r="AE48" i="1"/>
  <c r="AE50" i="1"/>
  <c r="BF50" i="1" s="1"/>
  <c r="AE51" i="1"/>
  <c r="AE53" i="1"/>
  <c r="AE54" i="1"/>
  <c r="AE56" i="1"/>
  <c r="AE57" i="1"/>
  <c r="AE59" i="1"/>
  <c r="AE60" i="1"/>
  <c r="AE62" i="1"/>
  <c r="AE63" i="1"/>
  <c r="AE65" i="1"/>
  <c r="AE6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W10" i="1"/>
  <c r="W13" i="1"/>
  <c r="W16" i="1"/>
  <c r="W19" i="1"/>
  <c r="W22" i="1"/>
  <c r="W25" i="1"/>
  <c r="W28" i="1"/>
  <c r="W31" i="1"/>
  <c r="W34" i="1"/>
  <c r="W37" i="1"/>
  <c r="W40" i="1"/>
  <c r="W43" i="1"/>
  <c r="W46" i="1"/>
  <c r="W49" i="1"/>
  <c r="W52" i="1"/>
  <c r="W55" i="1"/>
  <c r="W58" i="1"/>
  <c r="W61" i="1"/>
  <c r="W64" i="1"/>
  <c r="N8" i="1"/>
  <c r="N9" i="1"/>
  <c r="M9" i="1" s="1"/>
  <c r="N10" i="1"/>
  <c r="N11" i="1"/>
  <c r="N12" i="1"/>
  <c r="M12" i="1" s="1"/>
  <c r="N13" i="1"/>
  <c r="N14" i="1"/>
  <c r="N15" i="1"/>
  <c r="M15" i="1" s="1"/>
  <c r="N16" i="1"/>
  <c r="N17" i="1"/>
  <c r="N18" i="1"/>
  <c r="M18" i="1" s="1"/>
  <c r="N19" i="1"/>
  <c r="N20" i="1"/>
  <c r="N21" i="1"/>
  <c r="M21" i="1" s="1"/>
  <c r="N22" i="1"/>
  <c r="N23" i="1"/>
  <c r="N24" i="1"/>
  <c r="M24" i="1" s="1"/>
  <c r="N25" i="1"/>
  <c r="N26" i="1"/>
  <c r="N27" i="1"/>
  <c r="M27" i="1" s="1"/>
  <c r="N28" i="1"/>
  <c r="N29" i="1"/>
  <c r="N30" i="1"/>
  <c r="M30" i="1" s="1"/>
  <c r="N31" i="1"/>
  <c r="N32" i="1"/>
  <c r="N33" i="1"/>
  <c r="M33" i="1" s="1"/>
  <c r="N34" i="1"/>
  <c r="N35" i="1"/>
  <c r="N36" i="1"/>
  <c r="M36" i="1" s="1"/>
  <c r="N37" i="1"/>
  <c r="N38" i="1"/>
  <c r="N39" i="1"/>
  <c r="M39" i="1" s="1"/>
  <c r="N40" i="1"/>
  <c r="N41" i="1"/>
  <c r="N42" i="1"/>
  <c r="M42" i="1" s="1"/>
  <c r="N43" i="1"/>
  <c r="N44" i="1"/>
  <c r="N45" i="1"/>
  <c r="M45" i="1" s="1"/>
  <c r="N46" i="1"/>
  <c r="N47" i="1"/>
  <c r="N48" i="1"/>
  <c r="M48" i="1" s="1"/>
  <c r="N49" i="1"/>
  <c r="N50" i="1"/>
  <c r="N51" i="1"/>
  <c r="M51" i="1" s="1"/>
  <c r="N52" i="1"/>
  <c r="N53" i="1"/>
  <c r="N54" i="1"/>
  <c r="M54" i="1" s="1"/>
  <c r="N55" i="1"/>
  <c r="N56" i="1"/>
  <c r="N57" i="1"/>
  <c r="M57" i="1" s="1"/>
  <c r="N58" i="1"/>
  <c r="N59" i="1"/>
  <c r="N60" i="1"/>
  <c r="M60" i="1" s="1"/>
  <c r="N61" i="1"/>
  <c r="N62" i="1"/>
  <c r="N63" i="1"/>
  <c r="M63" i="1" s="1"/>
  <c r="N64" i="1"/>
  <c r="N65" i="1"/>
  <c r="N66" i="1"/>
  <c r="M66" i="1" s="1"/>
  <c r="M8" i="1"/>
  <c r="M10" i="1"/>
  <c r="M11" i="1"/>
  <c r="M13" i="1"/>
  <c r="M14" i="1"/>
  <c r="M16" i="1"/>
  <c r="M17" i="1"/>
  <c r="M19" i="1"/>
  <c r="M20" i="1"/>
  <c r="M22" i="1"/>
  <c r="M23" i="1"/>
  <c r="M25" i="1"/>
  <c r="M26" i="1"/>
  <c r="M28" i="1"/>
  <c r="M29" i="1"/>
  <c r="M31" i="1"/>
  <c r="M32" i="1"/>
  <c r="M34" i="1"/>
  <c r="M35" i="1"/>
  <c r="M37" i="1"/>
  <c r="M38" i="1"/>
  <c r="M40" i="1"/>
  <c r="M41" i="1"/>
  <c r="M43" i="1"/>
  <c r="M44" i="1"/>
  <c r="M46" i="1"/>
  <c r="M47" i="1"/>
  <c r="M49" i="1"/>
  <c r="M50" i="1"/>
  <c r="M52" i="1"/>
  <c r="M53" i="1"/>
  <c r="M55" i="1"/>
  <c r="M56" i="1"/>
  <c r="M58" i="1"/>
  <c r="M59" i="1"/>
  <c r="M61" i="1"/>
  <c r="M62" i="1"/>
  <c r="M64" i="1"/>
  <c r="M65" i="1"/>
  <c r="E8" i="1"/>
  <c r="E9" i="1"/>
  <c r="W9" i="1" s="1"/>
  <c r="E10" i="1"/>
  <c r="E11" i="1"/>
  <c r="W11" i="1" s="1"/>
  <c r="E12" i="1"/>
  <c r="W12" i="1" s="1"/>
  <c r="E13" i="1"/>
  <c r="E14" i="1"/>
  <c r="E15" i="1"/>
  <c r="W15" i="1" s="1"/>
  <c r="E16" i="1"/>
  <c r="E17" i="1"/>
  <c r="W17" i="1" s="1"/>
  <c r="E18" i="1"/>
  <c r="W18" i="1" s="1"/>
  <c r="E19" i="1"/>
  <c r="E20" i="1"/>
  <c r="E21" i="1"/>
  <c r="W21" i="1" s="1"/>
  <c r="E22" i="1"/>
  <c r="E23" i="1"/>
  <c r="W23" i="1" s="1"/>
  <c r="E24" i="1"/>
  <c r="W24" i="1" s="1"/>
  <c r="E25" i="1"/>
  <c r="E26" i="1"/>
  <c r="E27" i="1"/>
  <c r="W27" i="1" s="1"/>
  <c r="E28" i="1"/>
  <c r="E29" i="1"/>
  <c r="W29" i="1" s="1"/>
  <c r="E30" i="1"/>
  <c r="W30" i="1" s="1"/>
  <c r="E31" i="1"/>
  <c r="E32" i="1"/>
  <c r="E33" i="1"/>
  <c r="W33" i="1" s="1"/>
  <c r="E34" i="1"/>
  <c r="E35" i="1"/>
  <c r="W35" i="1" s="1"/>
  <c r="E36" i="1"/>
  <c r="W36" i="1" s="1"/>
  <c r="E37" i="1"/>
  <c r="E38" i="1"/>
  <c r="E39" i="1"/>
  <c r="W39" i="1" s="1"/>
  <c r="E40" i="1"/>
  <c r="E41" i="1"/>
  <c r="W41" i="1" s="1"/>
  <c r="E42" i="1"/>
  <c r="W42" i="1" s="1"/>
  <c r="E43" i="1"/>
  <c r="E44" i="1"/>
  <c r="E45" i="1"/>
  <c r="W45" i="1" s="1"/>
  <c r="E46" i="1"/>
  <c r="E47" i="1"/>
  <c r="W47" i="1" s="1"/>
  <c r="E48" i="1"/>
  <c r="W48" i="1" s="1"/>
  <c r="E49" i="1"/>
  <c r="E50" i="1"/>
  <c r="E51" i="1"/>
  <c r="W51" i="1" s="1"/>
  <c r="E52" i="1"/>
  <c r="E53" i="1"/>
  <c r="W53" i="1" s="1"/>
  <c r="E54" i="1"/>
  <c r="W54" i="1" s="1"/>
  <c r="E55" i="1"/>
  <c r="E56" i="1"/>
  <c r="E57" i="1"/>
  <c r="W57" i="1" s="1"/>
  <c r="E58" i="1"/>
  <c r="E59" i="1"/>
  <c r="W59" i="1" s="1"/>
  <c r="E60" i="1"/>
  <c r="W60" i="1" s="1"/>
  <c r="E61" i="1"/>
  <c r="E62" i="1"/>
  <c r="E63" i="1"/>
  <c r="W63" i="1" s="1"/>
  <c r="E64" i="1"/>
  <c r="E65" i="1"/>
  <c r="W65" i="1" s="1"/>
  <c r="E66" i="1"/>
  <c r="W66" i="1" s="1"/>
  <c r="D9" i="1"/>
  <c r="V9" i="1" s="1"/>
  <c r="D10" i="1"/>
  <c r="V10" i="1" s="1"/>
  <c r="D12" i="1"/>
  <c r="D13" i="1"/>
  <c r="V13" i="1" s="1"/>
  <c r="D15" i="1"/>
  <c r="V15" i="1" s="1"/>
  <c r="D16" i="1"/>
  <c r="V16" i="1" s="1"/>
  <c r="D18" i="1"/>
  <c r="V18" i="1" s="1"/>
  <c r="D19" i="1"/>
  <c r="D21" i="1"/>
  <c r="D22" i="1"/>
  <c r="V22" i="1" s="1"/>
  <c r="D24" i="1"/>
  <c r="V24" i="1" s="1"/>
  <c r="D25" i="1"/>
  <c r="V25" i="1" s="1"/>
  <c r="D27" i="1"/>
  <c r="V27" i="1" s="1"/>
  <c r="D28" i="1"/>
  <c r="V28" i="1" s="1"/>
  <c r="D30" i="1"/>
  <c r="D31" i="1"/>
  <c r="V31" i="1" s="1"/>
  <c r="D33" i="1"/>
  <c r="V33" i="1" s="1"/>
  <c r="D34" i="1"/>
  <c r="V34" i="1" s="1"/>
  <c r="D36" i="1"/>
  <c r="V36" i="1" s="1"/>
  <c r="D37" i="1"/>
  <c r="D39" i="1"/>
  <c r="D40" i="1"/>
  <c r="V40" i="1" s="1"/>
  <c r="D42" i="1"/>
  <c r="V42" i="1" s="1"/>
  <c r="D43" i="1"/>
  <c r="V43" i="1" s="1"/>
  <c r="D45" i="1"/>
  <c r="V45" i="1" s="1"/>
  <c r="D46" i="1"/>
  <c r="V46" i="1" s="1"/>
  <c r="D48" i="1"/>
  <c r="D49" i="1"/>
  <c r="V49" i="1" s="1"/>
  <c r="D51" i="1"/>
  <c r="V51" i="1" s="1"/>
  <c r="D52" i="1"/>
  <c r="V52" i="1" s="1"/>
  <c r="D54" i="1"/>
  <c r="V54" i="1" s="1"/>
  <c r="D55" i="1"/>
  <c r="D57" i="1"/>
  <c r="D58" i="1"/>
  <c r="V58" i="1" s="1"/>
  <c r="D60" i="1"/>
  <c r="V60" i="1" s="1"/>
  <c r="D61" i="1"/>
  <c r="V61" i="1" s="1"/>
  <c r="D63" i="1"/>
  <c r="V63" i="1" s="1"/>
  <c r="D64" i="1"/>
  <c r="V64" i="1" s="1"/>
  <c r="D66" i="1"/>
  <c r="V57" i="1" l="1"/>
  <c r="V39" i="1"/>
  <c r="V21" i="1"/>
  <c r="V12" i="1"/>
  <c r="BF52" i="1"/>
  <c r="BF46" i="1"/>
  <c r="BF28" i="1"/>
  <c r="BF16" i="1"/>
  <c r="BF10" i="1"/>
  <c r="V66" i="1"/>
  <c r="V48" i="1"/>
  <c r="V30" i="1"/>
  <c r="V55" i="1"/>
  <c r="V37" i="1"/>
  <c r="V19" i="1"/>
  <c r="W62" i="1"/>
  <c r="D62" i="1"/>
  <c r="V62" i="1" s="1"/>
  <c r="W56" i="1"/>
  <c r="D56" i="1"/>
  <c r="V56" i="1" s="1"/>
  <c r="W50" i="1"/>
  <c r="D50" i="1"/>
  <c r="V50" i="1" s="1"/>
  <c r="W44" i="1"/>
  <c r="D44" i="1"/>
  <c r="V44" i="1" s="1"/>
  <c r="W38" i="1"/>
  <c r="D38" i="1"/>
  <c r="V38" i="1" s="1"/>
  <c r="W32" i="1"/>
  <c r="D32" i="1"/>
  <c r="V32" i="1" s="1"/>
  <c r="W26" i="1"/>
  <c r="D26" i="1"/>
  <c r="V26" i="1" s="1"/>
  <c r="W20" i="1"/>
  <c r="D20" i="1"/>
  <c r="V20" i="1" s="1"/>
  <c r="W14" i="1"/>
  <c r="D14" i="1"/>
  <c r="V14" i="1" s="1"/>
  <c r="W8" i="1"/>
  <c r="D8" i="1"/>
  <c r="V8" i="1" s="1"/>
  <c r="BF58" i="1"/>
  <c r="BF55" i="1"/>
  <c r="CI62" i="1"/>
  <c r="CI55" i="1"/>
  <c r="CI47" i="1"/>
  <c r="CI31" i="1"/>
  <c r="CJ64" i="1"/>
  <c r="CJ58" i="1"/>
  <c r="CJ52" i="1"/>
  <c r="CJ46" i="1"/>
  <c r="BG40" i="1"/>
  <c r="CI40" i="1" s="1"/>
  <c r="CJ40" i="1"/>
  <c r="BG34" i="1"/>
  <c r="CI34" i="1" s="1"/>
  <c r="CJ34" i="1"/>
  <c r="BG28" i="1"/>
  <c r="CI28" i="1" s="1"/>
  <c r="CJ28" i="1"/>
  <c r="BG22" i="1"/>
  <c r="CI22" i="1" s="1"/>
  <c r="CJ22" i="1"/>
  <c r="BG16" i="1"/>
  <c r="CI16" i="1" s="1"/>
  <c r="CJ16" i="1"/>
  <c r="BG10" i="1"/>
  <c r="CI10" i="1" s="1"/>
  <c r="CJ10" i="1"/>
  <c r="CH57" i="1"/>
  <c r="DJ57" i="1" s="1"/>
  <c r="CQ57" i="1"/>
  <c r="CH39" i="1"/>
  <c r="DJ39" i="1" s="1"/>
  <c r="CQ39" i="1"/>
  <c r="CH21" i="1"/>
  <c r="DJ21" i="1" s="1"/>
  <c r="CQ21" i="1"/>
  <c r="BF19" i="2"/>
  <c r="BF13" i="2"/>
  <c r="D65" i="1"/>
  <c r="V65" i="1" s="1"/>
  <c r="D59" i="1"/>
  <c r="V59" i="1" s="1"/>
  <c r="D53" i="1"/>
  <c r="V53" i="1" s="1"/>
  <c r="D47" i="1"/>
  <c r="V47" i="1" s="1"/>
  <c r="D41" i="1"/>
  <c r="V41" i="1" s="1"/>
  <c r="D35" i="1"/>
  <c r="V35" i="1" s="1"/>
  <c r="D29" i="1"/>
  <c r="V29" i="1" s="1"/>
  <c r="D23" i="1"/>
  <c r="V23" i="1" s="1"/>
  <c r="D17" i="1"/>
  <c r="V17" i="1" s="1"/>
  <c r="D11" i="1"/>
  <c r="V11" i="1" s="1"/>
  <c r="AE17" i="1"/>
  <c r="CI17" i="1" s="1"/>
  <c r="AM61" i="1"/>
  <c r="BF61" i="1" s="1"/>
  <c r="AM54" i="1"/>
  <c r="BF54" i="1" s="1"/>
  <c r="AM25" i="1"/>
  <c r="BF25" i="1" s="1"/>
  <c r="AM18" i="1"/>
  <c r="BF18" i="1" s="1"/>
  <c r="CI53" i="1"/>
  <c r="BG46" i="1"/>
  <c r="CI46" i="1" s="1"/>
  <c r="CI38" i="1"/>
  <c r="CI29" i="1"/>
  <c r="CI20" i="1"/>
  <c r="CI11" i="1"/>
  <c r="CR64" i="1"/>
  <c r="BO64" i="1"/>
  <c r="CR58" i="1"/>
  <c r="BO58" i="1"/>
  <c r="CR52" i="1"/>
  <c r="BO52" i="1"/>
  <c r="CR46" i="1"/>
  <c r="BO46" i="1"/>
  <c r="CR40" i="1"/>
  <c r="BO40" i="1"/>
  <c r="CR34" i="1"/>
  <c r="BO34" i="1"/>
  <c r="CR28" i="1"/>
  <c r="BO28" i="1"/>
  <c r="CR22" i="1"/>
  <c r="BO22" i="1"/>
  <c r="CR16" i="1"/>
  <c r="BO16" i="1"/>
  <c r="CR10" i="1"/>
  <c r="BO10" i="1"/>
  <c r="CJ23" i="1"/>
  <c r="CW49" i="1"/>
  <c r="CI59" i="1"/>
  <c r="BG52" i="1"/>
  <c r="CI52" i="1" s="1"/>
  <c r="CI45" i="1"/>
  <c r="CI27" i="1"/>
  <c r="CI19" i="1"/>
  <c r="CI9" i="1"/>
  <c r="CJ62" i="1"/>
  <c r="CJ56" i="1"/>
  <c r="CJ50" i="1"/>
  <c r="CJ44" i="1"/>
  <c r="CJ38" i="1"/>
  <c r="CJ32" i="1"/>
  <c r="CJ26" i="1"/>
  <c r="CJ20" i="1"/>
  <c r="CJ14" i="1"/>
  <c r="CJ8" i="1"/>
  <c r="CH51" i="1"/>
  <c r="DJ51" i="1" s="1"/>
  <c r="CQ51" i="1"/>
  <c r="CH33" i="1"/>
  <c r="DJ33" i="1" s="1"/>
  <c r="CQ33" i="1"/>
  <c r="CH15" i="1"/>
  <c r="DJ15" i="1" s="1"/>
  <c r="CQ15" i="1"/>
  <c r="CW31" i="1"/>
  <c r="BF37" i="1"/>
  <c r="CI65" i="1"/>
  <c r="BG58" i="1"/>
  <c r="CI58" i="1" s="1"/>
  <c r="CI44" i="1"/>
  <c r="CI35" i="1"/>
  <c r="CI26" i="1"/>
  <c r="CI8" i="1"/>
  <c r="CJ61" i="1"/>
  <c r="CJ55" i="1"/>
  <c r="CJ49" i="1"/>
  <c r="CJ43" i="1"/>
  <c r="CJ37" i="1"/>
  <c r="CJ31" i="1"/>
  <c r="CJ25" i="1"/>
  <c r="CJ19" i="1"/>
  <c r="CJ13" i="1"/>
  <c r="CQ65" i="1"/>
  <c r="CR62" i="1"/>
  <c r="BO62" i="1"/>
  <c r="CR56" i="1"/>
  <c r="BO56" i="1"/>
  <c r="CR50" i="1"/>
  <c r="BO50" i="1"/>
  <c r="CR44" i="1"/>
  <c r="BO44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BO61" i="1"/>
  <c r="CW61" i="1"/>
  <c r="CW55" i="1"/>
  <c r="BO55" i="1"/>
  <c r="CQ49" i="1"/>
  <c r="BO43" i="1"/>
  <c r="CW43" i="1"/>
  <c r="CW37" i="1"/>
  <c r="BO37" i="1"/>
  <c r="CQ31" i="1"/>
  <c r="BO25" i="1"/>
  <c r="CW25" i="1"/>
  <c r="CW19" i="1"/>
  <c r="BO19" i="1"/>
  <c r="CQ13" i="1"/>
  <c r="DB66" i="1"/>
  <c r="BO66" i="1"/>
  <c r="DB60" i="1"/>
  <c r="BO60" i="1"/>
  <c r="DB54" i="1"/>
  <c r="BO54" i="1"/>
  <c r="DB48" i="1"/>
  <c r="BO48" i="1"/>
  <c r="DB42" i="1"/>
  <c r="BO42" i="1"/>
  <c r="DB36" i="1"/>
  <c r="BO36" i="1"/>
  <c r="DB30" i="1"/>
  <c r="BO30" i="1"/>
  <c r="DB24" i="1"/>
  <c r="BO24" i="1"/>
  <c r="DB18" i="1"/>
  <c r="BO18" i="1"/>
  <c r="DB12" i="1"/>
  <c r="BO12" i="1"/>
  <c r="CJ35" i="1"/>
  <c r="CW13" i="1"/>
  <c r="BG64" i="1"/>
  <c r="CI64" i="1" s="1"/>
  <c r="CI57" i="1"/>
  <c r="CI50" i="1"/>
  <c r="BG43" i="1"/>
  <c r="CI43" i="1" s="1"/>
  <c r="CI33" i="1"/>
  <c r="CI25" i="1"/>
  <c r="CI15" i="1"/>
  <c r="CJ66" i="1"/>
  <c r="BG66" i="1"/>
  <c r="CI66" i="1" s="1"/>
  <c r="CJ60" i="1"/>
  <c r="BG60" i="1"/>
  <c r="CI60" i="1" s="1"/>
  <c r="CJ54" i="1"/>
  <c r="BG54" i="1"/>
  <c r="CI54" i="1" s="1"/>
  <c r="CJ48" i="1"/>
  <c r="BG48" i="1"/>
  <c r="CI48" i="1" s="1"/>
  <c r="CJ42" i="1"/>
  <c r="BG42" i="1"/>
  <c r="CI42" i="1" s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Q63" i="1"/>
  <c r="CH63" i="1"/>
  <c r="DJ63" i="1" s="1"/>
  <c r="CQ45" i="1"/>
  <c r="CH45" i="1"/>
  <c r="DJ45" i="1" s="1"/>
  <c r="CQ27" i="1"/>
  <c r="CH27" i="1"/>
  <c r="DJ27" i="1" s="1"/>
  <c r="CQ9" i="1"/>
  <c r="CH9" i="1"/>
  <c r="DJ9" i="1" s="1"/>
  <c r="CR55" i="1"/>
  <c r="CR43" i="1"/>
  <c r="CR31" i="1"/>
  <c r="CR19" i="1"/>
  <c r="CH23" i="1"/>
  <c r="DJ23" i="1" s="1"/>
  <c r="CR49" i="1"/>
  <c r="CR13" i="1"/>
  <c r="AM65" i="1"/>
  <c r="BF65" i="1" s="1"/>
  <c r="DJ65" i="1" s="1"/>
  <c r="AM59" i="1"/>
  <c r="BF59" i="1" s="1"/>
  <c r="DJ59" i="1" s="1"/>
  <c r="AM53" i="1"/>
  <c r="AM47" i="1"/>
  <c r="BF47" i="1" s="1"/>
  <c r="DJ47" i="1" s="1"/>
  <c r="AM41" i="1"/>
  <c r="AM35" i="1"/>
  <c r="BF35" i="1" s="1"/>
  <c r="DJ35" i="1" s="1"/>
  <c r="AM29" i="1"/>
  <c r="BF29" i="1" s="1"/>
  <c r="DJ29" i="1" s="1"/>
  <c r="AM23" i="1"/>
  <c r="BF23" i="1" s="1"/>
  <c r="AM17" i="1"/>
  <c r="AM11" i="1"/>
  <c r="BF11" i="1" s="1"/>
  <c r="DJ11" i="1" s="1"/>
  <c r="CI63" i="1"/>
  <c r="CI56" i="1"/>
  <c r="BG49" i="1"/>
  <c r="CI49" i="1" s="1"/>
  <c r="CI41" i="1"/>
  <c r="CI32" i="1"/>
  <c r="CI23" i="1"/>
  <c r="CI14" i="1"/>
  <c r="CR60" i="1"/>
  <c r="CR48" i="1"/>
  <c r="CR36" i="1"/>
  <c r="CR24" i="1"/>
  <c r="CR12" i="1"/>
  <c r="CW65" i="1"/>
  <c r="CW59" i="1"/>
  <c r="CW53" i="1"/>
  <c r="CW47" i="1"/>
  <c r="CW41" i="1"/>
  <c r="CW35" i="1"/>
  <c r="CW29" i="1"/>
  <c r="CW23" i="1"/>
  <c r="CW17" i="1"/>
  <c r="CW11" i="1"/>
  <c r="CR63" i="1"/>
  <c r="CR57" i="1"/>
  <c r="CR51" i="1"/>
  <c r="CR45" i="1"/>
  <c r="CR39" i="1"/>
  <c r="CR33" i="1"/>
  <c r="CR27" i="1"/>
  <c r="CR21" i="1"/>
  <c r="CR15" i="1"/>
  <c r="CR9" i="1"/>
  <c r="CW62" i="1"/>
  <c r="CW56" i="1"/>
  <c r="CW50" i="1"/>
  <c r="CW44" i="1"/>
  <c r="CW38" i="1"/>
  <c r="CW32" i="1"/>
  <c r="CW26" i="1"/>
  <c r="CW20" i="1"/>
  <c r="CW14" i="1"/>
  <c r="CW8" i="1"/>
  <c r="DB61" i="1"/>
  <c r="DB55" i="1"/>
  <c r="DB49" i="1"/>
  <c r="DB43" i="1"/>
  <c r="DB37" i="1"/>
  <c r="DB31" i="1"/>
  <c r="DB25" i="1"/>
  <c r="DB19" i="1"/>
  <c r="DB13" i="1"/>
  <c r="V20" i="2"/>
  <c r="V14" i="2"/>
  <c r="V8" i="2"/>
  <c r="CI9" i="2"/>
  <c r="BF17" i="2"/>
  <c r="BF11" i="2"/>
  <c r="CI19" i="2"/>
  <c r="CW66" i="1"/>
  <c r="CW60" i="1"/>
  <c r="CW54" i="1"/>
  <c r="CW48" i="1"/>
  <c r="CW42" i="1"/>
  <c r="CW36" i="1"/>
  <c r="CW30" i="1"/>
  <c r="CW24" i="1"/>
  <c r="CW18" i="1"/>
  <c r="CW12" i="1"/>
  <c r="DB65" i="1"/>
  <c r="DB59" i="1"/>
  <c r="DB53" i="1"/>
  <c r="DB47" i="1"/>
  <c r="DB41" i="1"/>
  <c r="DB35" i="1"/>
  <c r="DB29" i="1"/>
  <c r="DB23" i="1"/>
  <c r="DB17" i="1"/>
  <c r="DB11" i="1"/>
  <c r="V18" i="2"/>
  <c r="V12" i="2"/>
  <c r="CI17" i="2"/>
  <c r="CQ17" i="2"/>
  <c r="DB64" i="1"/>
  <c r="DB58" i="1"/>
  <c r="DB52" i="1"/>
  <c r="DB46" i="1"/>
  <c r="DB40" i="1"/>
  <c r="DB34" i="1"/>
  <c r="DB28" i="1"/>
  <c r="DB22" i="1"/>
  <c r="DB16" i="1"/>
  <c r="DB10" i="1"/>
  <c r="BF15" i="2"/>
  <c r="BF9" i="2"/>
  <c r="CI15" i="2"/>
  <c r="CQ15" i="2"/>
  <c r="CR65" i="1"/>
  <c r="CR59" i="1"/>
  <c r="CR53" i="1"/>
  <c r="CR47" i="1"/>
  <c r="CR41" i="1"/>
  <c r="CR35" i="1"/>
  <c r="CR29" i="1"/>
  <c r="CR23" i="1"/>
  <c r="CR17" i="1"/>
  <c r="CR11" i="1"/>
  <c r="CW64" i="1"/>
  <c r="CW58" i="1"/>
  <c r="CW52" i="1"/>
  <c r="CW46" i="1"/>
  <c r="CW40" i="1"/>
  <c r="CW34" i="1"/>
  <c r="CW28" i="1"/>
  <c r="CW22" i="1"/>
  <c r="CW16" i="1"/>
  <c r="CW10" i="1"/>
  <c r="DB63" i="1"/>
  <c r="DB57" i="1"/>
  <c r="DB51" i="1"/>
  <c r="DB45" i="1"/>
  <c r="DB39" i="1"/>
  <c r="DB33" i="1"/>
  <c r="DB27" i="1"/>
  <c r="DB21" i="1"/>
  <c r="DB15" i="1"/>
  <c r="DB9" i="1"/>
  <c r="V16" i="2"/>
  <c r="V10" i="2"/>
  <c r="CI13" i="2"/>
  <c r="CQ11" i="2"/>
  <c r="CQ16" i="2"/>
  <c r="CH16" i="2"/>
  <c r="DJ16" i="2" s="1"/>
  <c r="CQ10" i="2"/>
  <c r="W16" i="2"/>
  <c r="W10" i="2"/>
  <c r="CJ15" i="2"/>
  <c r="CJ9" i="2"/>
  <c r="CR16" i="2"/>
  <c r="CR10" i="2"/>
  <c r="AE73" i="4"/>
  <c r="CI73" i="4" s="1"/>
  <c r="AE55" i="4"/>
  <c r="CI55" i="4" s="1"/>
  <c r="AE37" i="4"/>
  <c r="CI37" i="4" s="1"/>
  <c r="AE19" i="4"/>
  <c r="CI19" i="4" s="1"/>
  <c r="BG77" i="4"/>
  <c r="BG71" i="4"/>
  <c r="BG65" i="4"/>
  <c r="BG59" i="4"/>
  <c r="BG53" i="4"/>
  <c r="BG47" i="4"/>
  <c r="BG41" i="4"/>
  <c r="BG35" i="4"/>
  <c r="BG29" i="4"/>
  <c r="BG23" i="4"/>
  <c r="BG17" i="4"/>
  <c r="BG11" i="4"/>
  <c r="BH67" i="4"/>
  <c r="BH31" i="4"/>
  <c r="BG18" i="2"/>
  <c r="CI18" i="2" s="1"/>
  <c r="BG12" i="2"/>
  <c r="CI12" i="2" s="1"/>
  <c r="BO20" i="2"/>
  <c r="BO14" i="2"/>
  <c r="BO8" i="2"/>
  <c r="DB11" i="2"/>
  <c r="CJ20" i="2"/>
  <c r="CJ14" i="2"/>
  <c r="CJ8" i="2"/>
  <c r="AE71" i="4"/>
  <c r="CI71" i="4" s="1"/>
  <c r="AE53" i="4"/>
  <c r="AE35" i="4"/>
  <c r="CI35" i="4" s="1"/>
  <c r="AE17" i="4"/>
  <c r="CI17" i="4" s="1"/>
  <c r="BH61" i="4"/>
  <c r="BH25" i="4"/>
  <c r="W20" i="2"/>
  <c r="W14" i="2"/>
  <c r="W8" i="2"/>
  <c r="AM18" i="2"/>
  <c r="BF18" i="2" s="1"/>
  <c r="AM12" i="2"/>
  <c r="BF12" i="2" s="1"/>
  <c r="BO19" i="2"/>
  <c r="BO13" i="2"/>
  <c r="CH17" i="2"/>
  <c r="CH11" i="2"/>
  <c r="DJ11" i="2" s="1"/>
  <c r="CJ19" i="2"/>
  <c r="CJ13" i="2"/>
  <c r="AE49" i="4"/>
  <c r="CI49" i="4" s="1"/>
  <c r="AE13" i="4"/>
  <c r="CI13" i="4" s="1"/>
  <c r="BG16" i="2"/>
  <c r="CI16" i="2" s="1"/>
  <c r="BG10" i="2"/>
  <c r="CI10" i="2" s="1"/>
  <c r="BO18" i="2"/>
  <c r="BO12" i="2"/>
  <c r="AE65" i="4"/>
  <c r="CI65" i="4" s="1"/>
  <c r="AE47" i="4"/>
  <c r="CI47" i="4" s="1"/>
  <c r="AE29" i="4"/>
  <c r="AE11" i="4"/>
  <c r="CI11" i="4" s="1"/>
  <c r="CH15" i="2"/>
  <c r="DJ15" i="2" s="1"/>
  <c r="CH9" i="2"/>
  <c r="DJ9" i="2" s="1"/>
  <c r="AE79" i="4"/>
  <c r="CI79" i="4" s="1"/>
  <c r="AE43" i="4"/>
  <c r="CI43" i="4" s="1"/>
  <c r="DB13" i="2"/>
  <c r="AE77" i="4"/>
  <c r="CI77" i="4" s="1"/>
  <c r="AE59" i="4"/>
  <c r="CI59" i="4" s="1"/>
  <c r="AE41" i="4"/>
  <c r="CI41" i="4" s="1"/>
  <c r="AE23" i="4"/>
  <c r="CI23" i="4" s="1"/>
  <c r="AE78" i="4"/>
  <c r="CI78" i="4" s="1"/>
  <c r="AE72" i="4"/>
  <c r="CI72" i="4" s="1"/>
  <c r="AE66" i="4"/>
  <c r="CI66" i="4" s="1"/>
  <c r="AE60" i="4"/>
  <c r="CI60" i="4" s="1"/>
  <c r="AE54" i="4"/>
  <c r="CI54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76" i="4"/>
  <c r="CI76" i="4" s="1"/>
  <c r="AE70" i="4"/>
  <c r="CI70" i="4" s="1"/>
  <c r="AE64" i="4"/>
  <c r="CI64" i="4" s="1"/>
  <c r="AE58" i="4"/>
  <c r="CI58" i="4" s="1"/>
  <c r="AE52" i="4"/>
  <c r="CI52" i="4" s="1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75" i="4"/>
  <c r="CI75" i="4" s="1"/>
  <c r="AE69" i="4"/>
  <c r="CI69" i="4" s="1"/>
  <c r="AE63" i="4"/>
  <c r="CI63" i="4" s="1"/>
  <c r="AE57" i="4"/>
  <c r="CI57" i="4" s="1"/>
  <c r="AE51" i="4"/>
  <c r="CI51" i="4" s="1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74" i="4"/>
  <c r="CI74" i="4" s="1"/>
  <c r="AE68" i="4"/>
  <c r="CI68" i="4" s="1"/>
  <c r="AE62" i="4"/>
  <c r="CI62" i="4" s="1"/>
  <c r="AE56" i="4"/>
  <c r="CI56" i="4" s="1"/>
  <c r="AE50" i="4"/>
  <c r="CI5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C1" i="8"/>
  <c r="B1" i="8"/>
  <c r="CH10" i="2" l="1"/>
  <c r="DJ10" i="2" s="1"/>
  <c r="CQ24" i="1"/>
  <c r="CH24" i="1"/>
  <c r="DJ24" i="1" s="1"/>
  <c r="CQ42" i="1"/>
  <c r="CH42" i="1"/>
  <c r="DJ42" i="1" s="1"/>
  <c r="CQ60" i="1"/>
  <c r="CH60" i="1"/>
  <c r="DJ60" i="1" s="1"/>
  <c r="CQ61" i="1"/>
  <c r="CH61" i="1"/>
  <c r="DJ61" i="1" s="1"/>
  <c r="CQ22" i="1"/>
  <c r="CH22" i="1"/>
  <c r="DJ22" i="1" s="1"/>
  <c r="CQ40" i="1"/>
  <c r="CH40" i="1"/>
  <c r="DJ40" i="1" s="1"/>
  <c r="CQ58" i="1"/>
  <c r="CH58" i="1"/>
  <c r="DJ58" i="1" s="1"/>
  <c r="CI29" i="4"/>
  <c r="DJ17" i="2"/>
  <c r="CI53" i="4"/>
  <c r="CH8" i="2"/>
  <c r="DJ8" i="2" s="1"/>
  <c r="CQ8" i="2"/>
  <c r="BF41" i="1"/>
  <c r="DJ41" i="1" s="1"/>
  <c r="CQ41" i="1"/>
  <c r="CQ43" i="1"/>
  <c r="CH43" i="1"/>
  <c r="DJ43" i="1" s="1"/>
  <c r="CQ8" i="1"/>
  <c r="CH8" i="1"/>
  <c r="DJ8" i="1" s="1"/>
  <c r="CH26" i="1"/>
  <c r="DJ26" i="1" s="1"/>
  <c r="CQ26" i="1"/>
  <c r="CH44" i="1"/>
  <c r="DJ44" i="1" s="1"/>
  <c r="CQ44" i="1"/>
  <c r="CH62" i="1"/>
  <c r="DJ62" i="1" s="1"/>
  <c r="CQ62" i="1"/>
  <c r="CQ59" i="1"/>
  <c r="CH49" i="1"/>
  <c r="DJ49" i="1" s="1"/>
  <c r="CQ12" i="1"/>
  <c r="CH12" i="1"/>
  <c r="DJ12" i="1" s="1"/>
  <c r="CQ30" i="1"/>
  <c r="CH30" i="1"/>
  <c r="DJ30" i="1" s="1"/>
  <c r="CQ48" i="1"/>
  <c r="CH48" i="1"/>
  <c r="DJ48" i="1" s="1"/>
  <c r="CQ66" i="1"/>
  <c r="CH66" i="1"/>
  <c r="DJ66" i="1" s="1"/>
  <c r="CQ25" i="1"/>
  <c r="CH25" i="1"/>
  <c r="DJ25" i="1" s="1"/>
  <c r="CQ10" i="1"/>
  <c r="CH10" i="1"/>
  <c r="DJ10" i="1" s="1"/>
  <c r="CQ28" i="1"/>
  <c r="CH28" i="1"/>
  <c r="DJ28" i="1" s="1"/>
  <c r="CQ46" i="1"/>
  <c r="CH46" i="1"/>
  <c r="DJ46" i="1" s="1"/>
  <c r="CQ64" i="1"/>
  <c r="CH64" i="1"/>
  <c r="DJ64" i="1" s="1"/>
  <c r="CQ13" i="2"/>
  <c r="CH13" i="2"/>
  <c r="DJ13" i="2" s="1"/>
  <c r="CH14" i="2"/>
  <c r="DJ14" i="2" s="1"/>
  <c r="CQ14" i="2"/>
  <c r="CQ19" i="2"/>
  <c r="CH19" i="2"/>
  <c r="DJ19" i="2" s="1"/>
  <c r="CH20" i="2"/>
  <c r="DJ20" i="2" s="1"/>
  <c r="CQ20" i="2"/>
  <c r="CQ17" i="1"/>
  <c r="BF17" i="1"/>
  <c r="DJ17" i="1" s="1"/>
  <c r="CQ53" i="1"/>
  <c r="BF53" i="1"/>
  <c r="DJ53" i="1" s="1"/>
  <c r="CQ55" i="1"/>
  <c r="CH55" i="1"/>
  <c r="DJ55" i="1" s="1"/>
  <c r="CH14" i="1"/>
  <c r="DJ14" i="1" s="1"/>
  <c r="CQ14" i="1"/>
  <c r="CH32" i="1"/>
  <c r="DJ32" i="1" s="1"/>
  <c r="CQ32" i="1"/>
  <c r="CH50" i="1"/>
  <c r="DJ50" i="1" s="1"/>
  <c r="CQ50" i="1"/>
  <c r="CQ11" i="1"/>
  <c r="CQ23" i="1"/>
  <c r="CQ35" i="1"/>
  <c r="CQ12" i="2"/>
  <c r="CH12" i="2"/>
  <c r="DJ12" i="2" s="1"/>
  <c r="CQ18" i="1"/>
  <c r="CH18" i="1"/>
  <c r="DJ18" i="1" s="1"/>
  <c r="CQ36" i="1"/>
  <c r="CH36" i="1"/>
  <c r="DJ36" i="1" s="1"/>
  <c r="CQ54" i="1"/>
  <c r="CH54" i="1"/>
  <c r="DJ54" i="1" s="1"/>
  <c r="CQ37" i="1"/>
  <c r="CH37" i="1"/>
  <c r="DJ37" i="1" s="1"/>
  <c r="CQ29" i="1"/>
  <c r="CQ16" i="1"/>
  <c r="CH16" i="1"/>
  <c r="DJ16" i="1" s="1"/>
  <c r="CQ34" i="1"/>
  <c r="CH34" i="1"/>
  <c r="DJ34" i="1" s="1"/>
  <c r="CQ52" i="1"/>
  <c r="CH52" i="1"/>
  <c r="DJ52" i="1" s="1"/>
  <c r="CQ18" i="2"/>
  <c r="CH18" i="2"/>
  <c r="DJ18" i="2" s="1"/>
  <c r="CQ19" i="1"/>
  <c r="CH19" i="1"/>
  <c r="DJ19" i="1" s="1"/>
  <c r="CH20" i="1"/>
  <c r="DJ20" i="1" s="1"/>
  <c r="CQ20" i="1"/>
  <c r="CH38" i="1"/>
  <c r="DJ38" i="1" s="1"/>
  <c r="CQ38" i="1"/>
  <c r="CH56" i="1"/>
  <c r="DJ56" i="1" s="1"/>
  <c r="CQ56" i="1"/>
  <c r="CQ47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P7" i="2" s="1"/>
  <c r="BM7" i="2"/>
  <c r="BL7" i="2"/>
  <c r="BK7" i="2"/>
  <c r="BJ7" i="2"/>
  <c r="BI7" i="2"/>
  <c r="BE7" i="2"/>
  <c r="DI7" i="2" s="1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BK7" i="4" s="1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Z7" i="1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DE7" i="2"/>
  <c r="CU7" i="2"/>
  <c r="CL7" i="2"/>
  <c r="DC7" i="2"/>
  <c r="AB7" i="1"/>
  <c r="E7" i="6" l="1"/>
  <c r="Y7" i="2"/>
  <c r="CS7" i="2"/>
  <c r="CZ7" i="2"/>
  <c r="DH7" i="2"/>
  <c r="CO7" i="2"/>
  <c r="CY7" i="2"/>
  <c r="BU7" i="2"/>
  <c r="BX7" i="4"/>
  <c r="DA7" i="2"/>
  <c r="CN7" i="2"/>
  <c r="CX7" i="2"/>
  <c r="AS7" i="2"/>
  <c r="AD7" i="2"/>
  <c r="DF7" i="2"/>
  <c r="BZ7" i="2"/>
  <c r="D7" i="6"/>
  <c r="N7" i="2"/>
  <c r="M7" i="2" s="1"/>
  <c r="Z7" i="2"/>
  <c r="BH7" i="2"/>
  <c r="BG7" i="2" s="1"/>
  <c r="AB7" i="2"/>
  <c r="CV7" i="2"/>
  <c r="E7" i="2"/>
  <c r="N7" i="5"/>
  <c r="BL7" i="4"/>
  <c r="CM7" i="1"/>
  <c r="CU7" i="1"/>
  <c r="AA7" i="3"/>
  <c r="BS7" i="4"/>
  <c r="CB7" i="4"/>
  <c r="CY7" i="1"/>
  <c r="DF7" i="1"/>
  <c r="DI7" i="1"/>
  <c r="AL7" i="5"/>
  <c r="V7" i="5"/>
  <c r="AN7" i="1"/>
  <c r="AC7" i="3"/>
  <c r="BE7" i="5"/>
  <c r="BN7" i="4"/>
  <c r="CD7" i="4"/>
  <c r="AB7" i="3"/>
  <c r="BR7" i="4"/>
  <c r="BT7" i="4"/>
  <c r="CH7" i="4"/>
  <c r="Q7" i="5"/>
  <c r="AT7" i="5"/>
  <c r="BM7" i="4"/>
  <c r="W7" i="4"/>
  <c r="AG7" i="4"/>
  <c r="AF7" i="4" s="1"/>
  <c r="AO7" i="4"/>
  <c r="BY7" i="4"/>
  <c r="CF7" i="4"/>
  <c r="Z7" i="3"/>
  <c r="N7" i="1"/>
  <c r="M7" i="1" s="1"/>
  <c r="DD7" i="1"/>
  <c r="CK7" i="1"/>
  <c r="CZ7" i="1"/>
  <c r="DG7" i="1"/>
  <c r="H7" i="5"/>
  <c r="R7" i="4"/>
  <c r="AD7" i="5"/>
  <c r="DE7" i="1"/>
  <c r="CC7" i="4"/>
  <c r="E7" i="3"/>
  <c r="D7" i="3" s="1"/>
  <c r="CS7" i="1"/>
  <c r="N7" i="3"/>
  <c r="M7" i="3" s="1"/>
  <c r="AA7" i="1"/>
  <c r="E7" i="1"/>
  <c r="D7" i="1" s="1"/>
  <c r="BJ7" i="4"/>
  <c r="BB7" i="5"/>
  <c r="AT7" i="4"/>
  <c r="AX7" i="1"/>
  <c r="BU7" i="1"/>
  <c r="CG7" i="4"/>
  <c r="CL7" i="1"/>
  <c r="CT7" i="1"/>
  <c r="DH7" i="1"/>
  <c r="BU7" i="4"/>
  <c r="CN7" i="1"/>
  <c r="CV7" i="1"/>
  <c r="CE7" i="4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BO7" i="2"/>
  <c r="CW7" i="2"/>
  <c r="W7" i="2"/>
  <c r="DB7" i="2"/>
  <c r="CJ7" i="2"/>
  <c r="BI7" i="4"/>
  <c r="D7" i="2"/>
  <c r="V7" i="2" s="1"/>
  <c r="AM7" i="2"/>
  <c r="CQ7" i="2" s="1"/>
  <c r="CH7" i="2"/>
  <c r="D7" i="4"/>
  <c r="BV7" i="4"/>
  <c r="CR7" i="1"/>
  <c r="V7" i="3"/>
  <c r="DB7" i="1"/>
  <c r="CA7" i="4"/>
  <c r="CW7" i="1"/>
  <c r="V7" i="1"/>
  <c r="W7" i="1"/>
  <c r="I7" i="5"/>
  <c r="W7" i="3"/>
  <c r="AM7" i="1"/>
  <c r="BF7" i="1" s="1"/>
  <c r="CJ7" i="1"/>
  <c r="CI7" i="1"/>
  <c r="F7" i="5"/>
  <c r="BO7" i="1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AE7" i="4"/>
  <c r="CI7" i="4" s="1"/>
  <c r="BH7" i="4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<sst xmlns="http://schemas.openxmlformats.org/spreadsheetml/2006/main" count="2827" uniqueCount="475">
  <si>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</si>
  <si>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</si>
  <si>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</si>
  <si>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</si>
  <si>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</si>
  <si>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</si>
  <si>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</si>
  <si>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</si>
  <si>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</si>
  <si>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</si>
  <si>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</si>
  <si>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</si>
  <si>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</si>
  <si>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</si>
  <si>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</si>
  <si>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</si>
  <si>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</si>
  <si>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</si>
  <si>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</si>
  <si>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</si>
  <si>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</si>
  <si>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</si>
  <si>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</si>
  <si>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</si>
  <si>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</si>
  <si>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</si>
  <si>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</si>
  <si>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</si>
  <si>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</si>
  <si>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</si>
  <si>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</si>
  <si>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</si>
  <si>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</si>
  <si>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</si>
  <si>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</si>
  <si>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</si>
  <si>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</si>
  <si>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</si>
  <si>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</si>
  <si>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</si>
  <si>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</si>
  <si>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</si>
  <si>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</si>
  <si>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</si>
  <si>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</si>
  <si>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</si>
  <si>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</si>
  <si>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</si>
  <si>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</si>
  <si>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</si>
  <si>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</si>
  <si>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</si>
  <si>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</si>
  <si>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</si>
  <si>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</si>
  <si>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</si>
  <si>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</si>
  <si>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</si>
  <si>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</si>
  <si>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</si>
  <si>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</si>
  <si>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</si>
  <si>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</si>
  <si>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</si>
  <si>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</si>
  <si>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</si>
  <si>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</si>
  <si>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</si>
  <si>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</si>
  <si>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</si>
  <si>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</si>
  <si>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</si>
  <si>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</si>
  <si>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</si>
  <si>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</si>
  <si>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</si>
  <si>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</si>
  <si>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</si>
  <si>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</si>
  <si>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</si>
  <si>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</si>
  <si>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</si>
  <si>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</si>
  <si>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</si>
  <si>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</si>
  <si>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</si>
  <si>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</si>
  <si>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</si>
  <si>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</si>
  <si>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</si>
  <si>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</si>
  <si>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</si>
  <si>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</si>
  <si>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</si>
  <si>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</si>
  <si>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</si>
  <si>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</si>
  <si>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</si>
  <si>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</si>
  <si>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</si>
  <si>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</si>
  <si>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</si>
  <si>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</si>
  <si>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</si>
  <si>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</si>
  <si>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</si>
  <si>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</si>
  <si>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</si>
  <si>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</si>
  <si>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</si>
  <si>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</si>
  <si>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</si>
  <si>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</si>
  <si>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</si>
  <si>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</si>
  <si>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</si>
  <si>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</si>
  <si>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</si>
  <si>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</si>
  <si>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</si>
  <si>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</si>
  <si>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</si>
  <si>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</si>
  <si>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</si>
  <si>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</si>
  <si>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</si>
  <si>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</si>
  <si>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</si>
  <si>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</si>
  <si>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</si>
  <si>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</si>
  <si>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</si>
  <si>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</si>
  <si>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</si>
  <si>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</si>
  <si>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</si>
  <si>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</si>
  <si>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</si>
  <si>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</si>
  <si>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</si>
  <si>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</si>
  <si>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</si>
  <si>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</si>
  <si>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</si>
  <si>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</si>
  <si>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</si>
  <si>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</si>
  <si>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</si>
  <si>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</si>
  <si>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</si>
  <si>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</si>
  <si>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</si>
  <si>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</si>
  <si>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</si>
  <si>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</si>
  <si>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</si>
  <si>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</si>
  <si>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</si>
  <si>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</si>
  <si>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</si>
  <si>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</si>
  <si>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</si>
  <si>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</si>
  <si>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</si>
  <si>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</si>
  <si>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</si>
  <si>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</si>
  <si>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</si>
  <si>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</si>
  <si>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</si>
  <si>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</si>
  <si>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</si>
  <si>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</si>
  <si>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</si>
  <si>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</si>
  <si>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</si>
  <si>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</si>
  <si>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</si>
  <si>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</si>
  <si>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</si>
  <si>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</si>
  <si>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</si>
  <si>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</si>
  <si>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</si>
  <si>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</si>
  <si>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</si>
  <si>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</si>
  <si>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</si>
  <si>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</si>
  <si>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</si>
  <si>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</si>
  <si>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</si>
  <si>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</si>
  <si>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</si>
  <si>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</si>
  <si>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</si>
  <si>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</si>
  <si>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</si>
  <si>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</si>
  <si>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</si>
  <si>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</si>
  <si>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</si>
  <si>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</si>
  <si>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</si>
  <si>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</si>
  <si>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</si>
  <si>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</si>
  <si>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</si>
  <si>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</si>
  <si>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</si>
  <si>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</si>
  <si>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</si>
  <si>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</si>
  <si>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</si>
  <si>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</si>
  <si>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</si>
  <si>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</si>
  <si>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</si>
  <si>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</si>
  <si>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</si>
  <si>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</si>
  <si>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</si>
  <si>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</si>
  <si>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</si>
  <si>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</si>
  <si>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</si>
  <si>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</si>
  <si>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</si>
  <si>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</si>
  <si>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</si>
  <si>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</si>
  <si>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</si>
  <si>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</si>
  <si>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</si>
  <si>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</si>
  <si>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</si>
  <si>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</si>
  <si>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</si>
  <si>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</si>
  <si>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</si>
  <si>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</si>
  <si>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</si>
  <si>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</si>
  <si>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</si>
  <si>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</si>
  <si>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</si>
  <si>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</si>
  <si>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</si>
  <si>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</si>
  <si>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</si>
  <si>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</si>
  <si>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</si>
  <si>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</si>
  <si>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</si>
  <si>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</si>
  <si>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</si>
  <si>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</si>
  <si>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</si>
  <si>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</si>
  <si>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</si>
  <si>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</si>
  <si>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</si>
  <si>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</si>
  <si>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</si>
  <si>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</si>
  <si>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</si>
  <si>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</si>
  <si>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</si>
  <si>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</si>
  <si>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</si>
  <si>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</si>
  <si>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</si>
  <si>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</si>
  <si>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</si>
  <si>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</si>
  <si>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</si>
  <si>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</si>
  <si>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</si>
  <si>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</si>
  <si>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</si>
  <si>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</si>
  <si>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</si>
  <si>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</si>
  <si>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</si>
  <si>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</si>
  <si>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</si>
  <si>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</si>
  <si>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</si>
  <si>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</si>
  <si>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</si>
  <si>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</si>
  <si>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</si>
  <si>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</si>
  <si>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</si>
  <si>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</si>
  <si>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</si>
  <si>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</si>
  <si>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</si>
  <si>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</si>
  <si>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</si>
  <si>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</si>
  <si>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</si>
  <si>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</si>
  <si>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</si>
  <si>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</si>
  <si>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</si>
  <si>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</si>
  <si>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</si>
  <si>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</si>
  <si>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</si>
  <si>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</si>
  <si>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</si>
  <si>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</si>
  <si>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</si>
  <si>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</si>
  <si>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</si>
  <si>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</si>
  <si>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07000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</si>
  <si>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</si>
  <si>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</si>
  <si>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</si>
  <si>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</si>
  <si>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</si>
  <si>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</si>
  <si>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07201</t>
  </si>
  <si>
    <t>福島市</t>
  </si>
  <si>
    <t/>
  </si>
  <si>
    <t>07806</t>
  </si>
  <si>
    <t>川俣方部衛生処理組合</t>
  </si>
  <si>
    <t>07811</t>
  </si>
  <si>
    <t>伊達地方衛生処理組合</t>
  </si>
  <si>
    <t>07202</t>
  </si>
  <si>
    <t>会津若松市</t>
  </si>
  <si>
    <t>07827</t>
  </si>
  <si>
    <t>会津若松地方広域市町村圏整備組合</t>
  </si>
  <si>
    <t>07203</t>
  </si>
  <si>
    <t>郡山市</t>
  </si>
  <si>
    <t>07204</t>
  </si>
  <si>
    <t>いわき市</t>
  </si>
  <si>
    <t>07205</t>
  </si>
  <si>
    <t>白河市</t>
  </si>
  <si>
    <t>07867</t>
  </si>
  <si>
    <t>白河地方広域市町村圏整備組合</t>
  </si>
  <si>
    <t>07207</t>
  </si>
  <si>
    <t>須賀川市</t>
  </si>
  <si>
    <t>07820</t>
  </si>
  <si>
    <t>須賀川地方環境組合</t>
  </si>
  <si>
    <t>07208</t>
  </si>
  <si>
    <t>喜多方市</t>
  </si>
  <si>
    <t>07868</t>
  </si>
  <si>
    <t>喜多方地方広域市町村圏組合</t>
  </si>
  <si>
    <t>07209</t>
  </si>
  <si>
    <t>相馬市</t>
  </si>
  <si>
    <t>07862</t>
  </si>
  <si>
    <t>相馬方部衛生組合</t>
  </si>
  <si>
    <t>07210</t>
  </si>
  <si>
    <t>二本松市</t>
  </si>
  <si>
    <t>07871</t>
  </si>
  <si>
    <t>安達地方広域行政組合</t>
  </si>
  <si>
    <t>07211</t>
  </si>
  <si>
    <t>田村市</t>
  </si>
  <si>
    <t>07853</t>
  </si>
  <si>
    <t>田村広域行政組合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</si>
  <si>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</si>
  <si>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</si>
  <si>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</si>
  <si>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</si>
  <si>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</si>
  <si>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</si>
  <si>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</si>
  <si>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</si>
  <si>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</si>
  <si>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</si>
  <si>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</si>
  <si>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</si>
  <si>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</si>
  <si>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</si>
  <si>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</si>
  <si>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</si>
  <si>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須賀川地方保健環境組合</t>
  </si>
  <si>
    <t>07344</t>
  </si>
  <si>
    <t>天栄村</t>
  </si>
  <si>
    <t>07362</t>
  </si>
  <si>
    <t>下郷町</t>
  </si>
  <si>
    <t>07877</t>
  </si>
  <si>
    <t>南会津地方環境衛生組合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</si>
  <si>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</si>
  <si>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</si>
  <si>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</si>
  <si>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</si>
  <si>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</si>
  <si>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</si>
  <si>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</si>
  <si>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</si>
  <si>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</si>
  <si>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</si>
  <si>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</si>
  <si>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</si>
  <si>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</si>
  <si>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</si>
  <si>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</si>
  <si>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</si>
  <si>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会津若松地方広域市町村整備組合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</si>
  <si>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</si>
  <si>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</si>
  <si>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</si>
  <si>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</si>
  <si>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</si>
  <si>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</si>
  <si>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</si>
  <si>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</si>
  <si>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</si>
  <si>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</si>
  <si>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</si>
  <si>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</si>
  <si>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</si>
  <si>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</si>
  <si>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</si>
  <si>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</si>
  <si>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</si>
  <si>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</si>
  <si>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</si>
  <si>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</si>
  <si>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</si>
  <si>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</si>
  <si>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07844</t>
  </si>
  <si>
    <t>東白衛生組合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</si>
  <si>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</si>
  <si>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</si>
  <si>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</si>
  <si>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</si>
  <si>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</si>
  <si>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</si>
  <si>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</si>
  <si>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</si>
  <si>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07846</t>
  </si>
  <si>
    <t>石川地方生活環境施設組合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</si>
  <si>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</si>
  <si>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</si>
  <si>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</si>
  <si>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</si>
  <si>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</si>
  <si>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</si>
  <si>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</si>
  <si>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</si>
  <si>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</si>
  <si>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</si>
  <si>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</si>
  <si>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</si>
  <si>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</si>
  <si>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</si>
  <si>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07873</t>
  </si>
  <si>
    <t>双葉地方
広域市町村圏組合</t>
  </si>
  <si>
    <t>07542</t>
  </si>
  <si>
    <t>楢葉町</t>
  </si>
  <si>
    <t>双葉地方広域市町村圏組合</t>
  </si>
  <si>
    <t>07543</t>
  </si>
  <si>
    <t>富岡町</t>
  </si>
  <si>
    <t>双葉広域市町村圏組合</t>
  </si>
  <si>
    <t>07544</t>
  </si>
  <si>
    <t>川内村</t>
  </si>
  <si>
    <t>07545</t>
  </si>
  <si>
    <t>大熊町</t>
  </si>
  <si>
    <t>双葉地方広域圏組合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</si>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</sst>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9</v>
      </c>
      <c r="B7" s="154" t="s">
        <v>317</v>
      </c>
      <c r="C7" s="138" t="s">
        <v>33</v>
      </c>
      <c r="D7" s="140">
        <f>SUM(E7,+L7)</f>
        <v>27052310</v>
      </c>
      <c r="E7" s="140">
        <f>SUM(F7:I7,K7)</f>
        <v>3049816</v>
      </c>
      <c r="F7" s="140">
        <f>SUM(F$8:F$207)</f>
        <v>407989</v>
      </c>
      <c r="G7" s="140">
        <f>SUM(G$8:G$207)</f>
        <v>11709</v>
      </c>
      <c r="H7" s="140">
        <f>SUM(H$8:H$207)</f>
        <v>247600</v>
      </c>
      <c r="I7" s="140">
        <f>SUM(I$8:I$207)</f>
        <v>1538254</v>
      </c>
      <c r="J7" s="143" t="s">
        <v>314</v>
      </c>
      <c r="K7" s="140">
        <f>SUM(K$8:K$207)</f>
        <v>844264</v>
      </c>
      <c r="L7" s="140">
        <f>SUM(L$8:L$207)</f>
        <v>24002494</v>
      </c>
      <c r="M7" s="140">
        <f>SUM(N7,+U7)</f>
        <v>4107421</v>
      </c>
      <c r="N7" s="140">
        <f>SUM(O7:R7,T7)</f>
        <v>94069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78263</v>
      </c>
      <c r="S7" s="143" t="s">
        <v>314</v>
      </c>
      <c r="T7" s="140">
        <f>SUM(T$8:T$207)</f>
        <v>15806</v>
      </c>
      <c r="U7" s="140">
        <f>SUM(U$8:U$207)</f>
        <v>4013352</v>
      </c>
      <c r="V7" s="140">
        <f t="shared" ref="V7:AA7" si="0">+SUM(D7,M7)</f>
        <v>31159731</v>
      </c>
      <c r="W7" s="140">
        <f t="shared" si="0"/>
        <v>3143885</v>
      </c>
      <c r="X7" s="140">
        <f t="shared" si="0"/>
        <v>407989</v>
      </c>
      <c r="Y7" s="140">
        <f t="shared" si="0"/>
        <v>11709</v>
      </c>
      <c r="Z7" s="140">
        <f t="shared" si="0"/>
        <v>247600</v>
      </c>
      <c r="AA7" s="140">
        <f t="shared" si="0"/>
        <v>1616517</v>
      </c>
      <c r="AB7" s="142" t="str">
        <f>IF(+SUM(J7,S7)=0,"-",+SUM(J7,S7))</f>
        <v>-</v>
      </c>
      <c r="AC7" s="140">
        <f>+SUM(K7,T7)</f>
        <v>860070</v>
      </c>
      <c r="AD7" s="140">
        <f>+SUM(L7,U7)</f>
        <v>28015846</v>
      </c>
      <c r="AE7" s="140">
        <f>SUM(AF7,+AK7)</f>
        <v>1086423</v>
      </c>
      <c r="AF7" s="140">
        <f>SUM(AG7:AJ7)</f>
        <v>1071234</v>
      </c>
      <c r="AG7" s="140">
        <f t="shared" ref="AG7:AL7" si="1">SUM(AG$8:AG$207)</f>
        <v>0</v>
      </c>
      <c r="AH7" s="140">
        <f t="shared" si="1"/>
        <v>238654</v>
      </c>
      <c r="AI7" s="140">
        <f t="shared" si="1"/>
        <v>832580</v>
      </c>
      <c r="AJ7" s="140">
        <f t="shared" si="1"/>
        <v>0</v>
      </c>
      <c r="AK7" s="140">
        <f t="shared" si="1"/>
        <v>15189</v>
      </c>
      <c r="AL7" s="140">
        <f t="shared" si="1"/>
        <v>797661</v>
      </c>
      <c r="AM7" s="140">
        <f>SUM(AN7,AS7,AW7,AX7,BD7)</f>
        <v>17978682</v>
      </c>
      <c r="AN7" s="140">
        <f>SUM(AO7:AR7)</f>
        <v>1880150</v>
      </c>
      <c r="AO7" s="140">
        <f>SUM(AO$8:AO$207)</f>
        <v>1429407</v>
      </c>
      <c r="AP7" s="140">
        <f>SUM(AP$8:AP$207)</f>
        <v>96981</v>
      </c>
      <c r="AQ7" s="140">
        <f>SUM(AQ$8:AQ$207)</f>
        <v>180362</v>
      </c>
      <c r="AR7" s="140">
        <f>SUM(AR$8:AR$207)</f>
        <v>173400</v>
      </c>
      <c r="AS7" s="140">
        <f>SUM(AT7:AV7)</f>
        <v>2119448</v>
      </c>
      <c r="AT7" s="140">
        <f>SUM(AT$8:AT$207)</f>
        <v>247954</v>
      </c>
      <c r="AU7" s="140">
        <f>SUM(AU$8:AU$207)</f>
        <v>1672385</v>
      </c>
      <c r="AV7" s="140">
        <f>SUM(AV$8:AV$207)</f>
        <v>199109</v>
      </c>
      <c r="AW7" s="140">
        <f>SUM(AW$8:AW$207)</f>
        <v>0</v>
      </c>
      <c r="AX7" s="140">
        <f>SUM(AY7:BB7)</f>
        <v>13971092</v>
      </c>
      <c r="AY7" s="140">
        <f t="shared" ref="AY7:BE7" si="2">SUM(AY$8:AY$207)</f>
        <v>9517610</v>
      </c>
      <c r="AZ7" s="140">
        <f t="shared" si="2"/>
        <v>3377324</v>
      </c>
      <c r="BA7" s="140">
        <f t="shared" si="2"/>
        <v>1034213</v>
      </c>
      <c r="BB7" s="140">
        <f t="shared" si="2"/>
        <v>41945</v>
      </c>
      <c r="BC7" s="140">
        <f t="shared" si="2"/>
        <v>6613977</v>
      </c>
      <c r="BD7" s="140">
        <f t="shared" si="2"/>
        <v>7992</v>
      </c>
      <c r="BE7" s="140">
        <f t="shared" si="2"/>
        <v>575567</v>
      </c>
      <c r="BF7" s="140">
        <f>SUM(AE7,+AM7,+BE7)</f>
        <v>19640672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883733</v>
      </c>
      <c r="BO7" s="140">
        <f>SUM(BP7,BU7,BY7,BZ7,CF7)</f>
        <v>1518309</v>
      </c>
      <c r="BP7" s="140">
        <f>SUM(BQ7:BT7)</f>
        <v>172026</v>
      </c>
      <c r="BQ7" s="140">
        <f>SUM(BQ$8:BQ$207)</f>
        <v>99212</v>
      </c>
      <c r="BR7" s="140">
        <f>SUM(BR$8:BR$207)</f>
        <v>0</v>
      </c>
      <c r="BS7" s="140">
        <f>SUM(BS$8:BS$207)</f>
        <v>72814</v>
      </c>
      <c r="BT7" s="140">
        <f>SUM(BT$8:BT$207)</f>
        <v>0</v>
      </c>
      <c r="BU7" s="140">
        <f>SUM(BV7:BX7)</f>
        <v>481007</v>
      </c>
      <c r="BV7" s="140">
        <f>SUM(BV$8:BV$207)</f>
        <v>1098</v>
      </c>
      <c r="BW7" s="140">
        <f>SUM(BW$8:BW$207)</f>
        <v>212167</v>
      </c>
      <c r="BX7" s="140">
        <f>SUM(BX$8:BX$207)</f>
        <v>267742</v>
      </c>
      <c r="BY7" s="140">
        <f>SUM(BY$8:BY$207)</f>
        <v>0</v>
      </c>
      <c r="BZ7" s="140">
        <f>SUM(CA7:CD7)</f>
        <v>864290</v>
      </c>
      <c r="CA7" s="140">
        <f t="shared" ref="CA7:CG7" si="4">SUM(CA$8:CA$207)</f>
        <v>194121</v>
      </c>
      <c r="CB7" s="140">
        <f t="shared" si="4"/>
        <v>586493</v>
      </c>
      <c r="CC7" s="140">
        <f t="shared" si="4"/>
        <v>82014</v>
      </c>
      <c r="CD7" s="140">
        <f t="shared" si="4"/>
        <v>1662</v>
      </c>
      <c r="CE7" s="140">
        <f t="shared" si="4"/>
        <v>1665736</v>
      </c>
      <c r="CF7" s="140">
        <f t="shared" si="4"/>
        <v>986</v>
      </c>
      <c r="CG7" s="140">
        <f t="shared" si="4"/>
        <v>39643</v>
      </c>
      <c r="CH7" s="140">
        <f>SUM(BG7,+BO7,+CG7)</f>
        <v>1557952</v>
      </c>
      <c r="CI7" s="140">
        <f t="shared" ref="CI7:DJ7" si="5">SUM(AE7,+BG7)</f>
        <v>1086423</v>
      </c>
      <c r="CJ7" s="140">
        <f t="shared" si="5"/>
        <v>1071234</v>
      </c>
      <c r="CK7" s="140">
        <f t="shared" si="5"/>
        <v>0</v>
      </c>
      <c r="CL7" s="140">
        <f t="shared" si="5"/>
        <v>238654</v>
      </c>
      <c r="CM7" s="140">
        <f t="shared" si="5"/>
        <v>832580</v>
      </c>
      <c r="CN7" s="140">
        <f t="shared" si="5"/>
        <v>0</v>
      </c>
      <c r="CO7" s="140">
        <f t="shared" si="5"/>
        <v>15189</v>
      </c>
      <c r="CP7" s="140">
        <f t="shared" si="5"/>
        <v>1681394</v>
      </c>
      <c r="CQ7" s="140">
        <f t="shared" si="5"/>
        <v>19496991</v>
      </c>
      <c r="CR7" s="140">
        <f t="shared" si="5"/>
        <v>2052176</v>
      </c>
      <c r="CS7" s="140">
        <f t="shared" si="5"/>
        <v>1528619</v>
      </c>
      <c r="CT7" s="140">
        <f t="shared" si="5"/>
        <v>96981</v>
      </c>
      <c r="CU7" s="140">
        <f t="shared" si="5"/>
        <v>253176</v>
      </c>
      <c r="CV7" s="140">
        <f t="shared" si="5"/>
        <v>173400</v>
      </c>
      <c r="CW7" s="140">
        <f t="shared" si="5"/>
        <v>2600455</v>
      </c>
      <c r="CX7" s="140">
        <f t="shared" si="5"/>
        <v>249052</v>
      </c>
      <c r="CY7" s="140">
        <f t="shared" si="5"/>
        <v>1884552</v>
      </c>
      <c r="CZ7" s="140">
        <f t="shared" si="5"/>
        <v>466851</v>
      </c>
      <c r="DA7" s="140">
        <f t="shared" si="5"/>
        <v>0</v>
      </c>
      <c r="DB7" s="140">
        <f t="shared" si="5"/>
        <v>14835382</v>
      </c>
      <c r="DC7" s="140">
        <f t="shared" si="5"/>
        <v>9711731</v>
      </c>
      <c r="DD7" s="140">
        <f t="shared" si="5"/>
        <v>3963817</v>
      </c>
      <c r="DE7" s="140">
        <f t="shared" si="5"/>
        <v>1116227</v>
      </c>
      <c r="DF7" s="140">
        <f t="shared" si="5"/>
        <v>43607</v>
      </c>
      <c r="DG7" s="140">
        <f t="shared" si="5"/>
        <v>8279713</v>
      </c>
      <c r="DH7" s="140">
        <f t="shared" si="5"/>
        <v>8978</v>
      </c>
      <c r="DI7" s="140">
        <f t="shared" si="5"/>
        <v>615210</v>
      </c>
      <c r="DJ7" s="140">
        <f t="shared" si="5"/>
        <v>21198624</v>
      </c>
    </row>
    <row r="8" spans="1:114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8612143</v>
      </c>
      <c r="E8" s="121">
        <f>SUM(F8:I8,K8)</f>
        <v>1143385</v>
      </c>
      <c r="F8" s="121">
        <v>241847</v>
      </c>
      <c r="G8" s="121">
        <v>11000</v>
      </c>
      <c r="H8" s="121">
        <v>243000</v>
      </c>
      <c r="I8" s="121">
        <v>330243</v>
      </c>
      <c r="J8" s="122" t="s">
        <v>474</v>
      </c>
      <c r="K8" s="121">
        <v>317295</v>
      </c>
      <c r="L8" s="121">
        <v>7468758</v>
      </c>
      <c r="M8" s="121">
        <f>SUM(N8,+U8)</f>
        <v>205493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474</v>
      </c>
      <c r="T8" s="121">
        <v>0</v>
      </c>
      <c r="U8" s="121">
        <v>205493</v>
      </c>
      <c r="V8" s="121">
        <f>+SUM(D8,M8)</f>
        <v>8817636</v>
      </c>
      <c r="W8" s="121">
        <f>+SUM(E8,N8)</f>
        <v>1143385</v>
      </c>
      <c r="X8" s="121">
        <f>+SUM(F8,O8)</f>
        <v>241847</v>
      </c>
      <c r="Y8" s="121">
        <f>+SUM(G8,P8)</f>
        <v>11000</v>
      </c>
      <c r="Z8" s="121">
        <f>+SUM(H8,Q8)</f>
        <v>243000</v>
      </c>
      <c r="AA8" s="121">
        <f>+SUM(I8,R8)</f>
        <v>330243</v>
      </c>
      <c r="AB8" s="122" t="str">
        <f>IF(+SUM(J8,S8)=0,"-",+SUM(J8,S8))</f>
        <v>-</v>
      </c>
      <c r="AC8" s="121">
        <f>+SUM(K8,T8)</f>
        <v>317295</v>
      </c>
      <c r="AD8" s="121">
        <f>+SUM(L8,U8)</f>
        <v>7674251</v>
      </c>
      <c r="AE8" s="121">
        <f>SUM(AF8,+AK8)</f>
        <v>868235</v>
      </c>
      <c r="AF8" s="121">
        <f>SUM(AG8:AJ8)</f>
        <v>853046</v>
      </c>
      <c r="AG8" s="121">
        <v>0</v>
      </c>
      <c r="AH8" s="121">
        <v>63187</v>
      </c>
      <c r="AI8" s="121">
        <v>789859</v>
      </c>
      <c r="AJ8" s="121">
        <v>0</v>
      </c>
      <c r="AK8" s="121">
        <v>15189</v>
      </c>
      <c r="AL8" s="121">
        <v>0</v>
      </c>
      <c r="AM8" s="121">
        <f>SUM(AN8,AS8,AW8,AX8,BD8)</f>
        <v>7735656</v>
      </c>
      <c r="AN8" s="121">
        <f>SUM(AO8:AR8)</f>
        <v>687827</v>
      </c>
      <c r="AO8" s="121">
        <v>687827</v>
      </c>
      <c r="AP8" s="121">
        <v>0</v>
      </c>
      <c r="AQ8" s="121">
        <v>0</v>
      </c>
      <c r="AR8" s="121">
        <v>0</v>
      </c>
      <c r="AS8" s="121">
        <f>SUM(AT8:AV8)</f>
        <v>317659</v>
      </c>
      <c r="AT8" s="121">
        <v>16162</v>
      </c>
      <c r="AU8" s="121">
        <v>248618</v>
      </c>
      <c r="AV8" s="121">
        <v>52879</v>
      </c>
      <c r="AW8" s="121">
        <v>0</v>
      </c>
      <c r="AX8" s="121">
        <f>SUM(AY8:BB8)</f>
        <v>6730170</v>
      </c>
      <c r="AY8" s="121">
        <v>5362898</v>
      </c>
      <c r="AZ8" s="121">
        <v>492760</v>
      </c>
      <c r="BA8" s="121">
        <v>867153</v>
      </c>
      <c r="BB8" s="121">
        <v>7359</v>
      </c>
      <c r="BC8" s="121">
        <v>0</v>
      </c>
      <c r="BD8" s="121">
        <v>0</v>
      </c>
      <c r="BE8" s="121">
        <v>8252</v>
      </c>
      <c r="BF8" s="121">
        <f>SUM(AE8,+AM8,+BE8)</f>
        <v>8612143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92831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48344</v>
      </c>
      <c r="BV8" s="121">
        <v>0</v>
      </c>
      <c r="BW8" s="121">
        <v>48344</v>
      </c>
      <c r="BX8" s="121">
        <v>0</v>
      </c>
      <c r="BY8" s="121">
        <v>0</v>
      </c>
      <c r="BZ8" s="121">
        <f>SUM(CA8:CD8)</f>
        <v>44487</v>
      </c>
      <c r="CA8" s="121">
        <v>0</v>
      </c>
      <c r="CB8" s="121">
        <v>44487</v>
      </c>
      <c r="CC8" s="121">
        <v>0</v>
      </c>
      <c r="CD8" s="121">
        <v>0</v>
      </c>
      <c r="CE8" s="121">
        <v>112662</v>
      </c>
      <c r="CF8" s="121">
        <v>0</v>
      </c>
      <c r="CG8" s="121">
        <v>0</v>
      </c>
      <c r="CH8" s="121">
        <f>SUM(BG8,+BO8,+CG8)</f>
        <v>92831</v>
      </c>
      <c r="CI8" s="121">
        <f>SUM(AE8,+BG8)</f>
        <v>868235</v>
      </c>
      <c r="CJ8" s="121">
        <f>SUM(AF8,+BH8)</f>
        <v>853046</v>
      </c>
      <c r="CK8" s="121">
        <f>SUM(AG8,+BI8)</f>
        <v>0</v>
      </c>
      <c r="CL8" s="121">
        <f>SUM(AH8,+BJ8)</f>
        <v>63187</v>
      </c>
      <c r="CM8" s="121">
        <f>SUM(AI8,+BK8)</f>
        <v>789859</v>
      </c>
      <c r="CN8" s="121">
        <f>SUM(AJ8,+BL8)</f>
        <v>0</v>
      </c>
      <c r="CO8" s="121">
        <f>SUM(AK8,+BM8)</f>
        <v>15189</v>
      </c>
      <c r="CP8" s="121">
        <f>SUM(AL8,+BN8)</f>
        <v>0</v>
      </c>
      <c r="CQ8" s="121">
        <f>SUM(AM8,+BO8)</f>
        <v>7828487</v>
      </c>
      <c r="CR8" s="121">
        <f>SUM(AN8,+BP8)</f>
        <v>687827</v>
      </c>
      <c r="CS8" s="121">
        <f>SUM(AO8,+BQ8)</f>
        <v>687827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366003</v>
      </c>
      <c r="CX8" s="121">
        <f>SUM(AT8,+BV8)</f>
        <v>16162</v>
      </c>
      <c r="CY8" s="121">
        <f>SUM(AU8,+BW8)</f>
        <v>296962</v>
      </c>
      <c r="CZ8" s="121">
        <f>SUM(AV8,+BX8)</f>
        <v>52879</v>
      </c>
      <c r="DA8" s="121">
        <f>SUM(AW8,+BY8)</f>
        <v>0</v>
      </c>
      <c r="DB8" s="121">
        <f>SUM(AX8,+BZ8)</f>
        <v>6774657</v>
      </c>
      <c r="DC8" s="121">
        <f>SUM(AY8,+CA8)</f>
        <v>5362898</v>
      </c>
      <c r="DD8" s="121">
        <f>SUM(AZ8,+CB8)</f>
        <v>537247</v>
      </c>
      <c r="DE8" s="121">
        <f>SUM(BA8,+CC8)</f>
        <v>867153</v>
      </c>
      <c r="DF8" s="121">
        <f>SUM(BB8,+CD8)</f>
        <v>7359</v>
      </c>
      <c r="DG8" s="121">
        <f>SUM(BC8,+CE8)</f>
        <v>112662</v>
      </c>
      <c r="DH8" s="121">
        <f>SUM(BD8,+CF8)</f>
        <v>0</v>
      </c>
      <c r="DI8" s="121">
        <f>SUM(BE8,+CG8)</f>
        <v>8252</v>
      </c>
      <c r="DJ8" s="121">
        <f>SUM(BF8,+CH8)</f>
        <v>8704974</v>
      </c>
    </row>
    <row r="9" spans="1:114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1705007</v>
      </c>
      <c r="E9" s="121">
        <f>SUM(F9:I9,K9)</f>
        <v>13134</v>
      </c>
      <c r="F9" s="121">
        <v>0</v>
      </c>
      <c r="G9" s="121">
        <v>0</v>
      </c>
      <c r="H9" s="121">
        <v>0</v>
      </c>
      <c r="I9" s="121">
        <v>1459</v>
      </c>
      <c r="J9" s="122" t="s">
        <v>474</v>
      </c>
      <c r="K9" s="121">
        <v>11675</v>
      </c>
      <c r="L9" s="121">
        <v>1691873</v>
      </c>
      <c r="M9" s="121">
        <f>SUM(N9,+U9)</f>
        <v>320927</v>
      </c>
      <c r="N9" s="121">
        <f>SUM(O9:R9,T9)</f>
        <v>78179</v>
      </c>
      <c r="O9" s="121">
        <v>0</v>
      </c>
      <c r="P9" s="121">
        <v>0</v>
      </c>
      <c r="Q9" s="121">
        <v>0</v>
      </c>
      <c r="R9" s="121">
        <v>78172</v>
      </c>
      <c r="S9" s="122" t="s">
        <v>474</v>
      </c>
      <c r="T9" s="121">
        <v>7</v>
      </c>
      <c r="U9" s="121">
        <v>242748</v>
      </c>
      <c r="V9" s="121">
        <f>+SUM(D9,M9)</f>
        <v>2025934</v>
      </c>
      <c r="W9" s="121">
        <f>+SUM(E9,N9)</f>
        <v>91313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79631</v>
      </c>
      <c r="AB9" s="122" t="str">
        <f>IF(+SUM(J9,S9)=0,"-",+SUM(J9,S9))</f>
        <v>-</v>
      </c>
      <c r="AC9" s="121">
        <f>+SUM(K9,T9)</f>
        <v>11682</v>
      </c>
      <c r="AD9" s="121">
        <f>+SUM(L9,U9)</f>
        <v>1934621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22293</v>
      </c>
      <c r="AM9" s="121">
        <f>SUM(AN9,AS9,AW9,AX9,BD9)</f>
        <v>781603</v>
      </c>
      <c r="AN9" s="121">
        <f>SUM(AO9:AR9)</f>
        <v>186742</v>
      </c>
      <c r="AO9" s="121">
        <v>102947</v>
      </c>
      <c r="AP9" s="121">
        <v>83795</v>
      </c>
      <c r="AQ9" s="121">
        <v>0</v>
      </c>
      <c r="AR9" s="121">
        <v>0</v>
      </c>
      <c r="AS9" s="121">
        <f>SUM(AT9:AV9)</f>
        <v>5756</v>
      </c>
      <c r="AT9" s="121">
        <v>2867</v>
      </c>
      <c r="AU9" s="121">
        <v>2889</v>
      </c>
      <c r="AV9" s="121">
        <v>0</v>
      </c>
      <c r="AW9" s="121">
        <v>0</v>
      </c>
      <c r="AX9" s="121">
        <f>SUM(AY9:BB9)</f>
        <v>589105</v>
      </c>
      <c r="AY9" s="121">
        <v>573419</v>
      </c>
      <c r="AZ9" s="121">
        <v>1006</v>
      </c>
      <c r="BA9" s="121">
        <v>0</v>
      </c>
      <c r="BB9" s="121">
        <v>14680</v>
      </c>
      <c r="BC9" s="121">
        <v>464637</v>
      </c>
      <c r="BD9" s="121">
        <v>0</v>
      </c>
      <c r="BE9" s="121">
        <v>436474</v>
      </c>
      <c r="BF9" s="121">
        <f>SUM(AE9,+AM9,+BE9)</f>
        <v>1218077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9368</v>
      </c>
      <c r="BO9" s="121">
        <f>SUM(BP9,BU9,BY9,BZ9,CF9)</f>
        <v>194058</v>
      </c>
      <c r="BP9" s="121">
        <f>SUM(BQ9:BT9)</f>
        <v>31124</v>
      </c>
      <c r="BQ9" s="121">
        <v>31124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162934</v>
      </c>
      <c r="CA9" s="121">
        <v>162192</v>
      </c>
      <c r="CB9" s="121">
        <v>0</v>
      </c>
      <c r="CC9" s="121">
        <v>0</v>
      </c>
      <c r="CD9" s="121">
        <v>742</v>
      </c>
      <c r="CE9" s="121">
        <v>77858</v>
      </c>
      <c r="CF9" s="121">
        <v>0</v>
      </c>
      <c r="CG9" s="121">
        <v>39643</v>
      </c>
      <c r="CH9" s="121">
        <f>SUM(BG9,+BO9,+CG9)</f>
        <v>233701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31661</v>
      </c>
      <c r="CQ9" s="121">
        <f>SUM(AM9,+BO9)</f>
        <v>975661</v>
      </c>
      <c r="CR9" s="121">
        <f>SUM(AN9,+BP9)</f>
        <v>217866</v>
      </c>
      <c r="CS9" s="121">
        <f>SUM(AO9,+BQ9)</f>
        <v>134071</v>
      </c>
      <c r="CT9" s="121">
        <f>SUM(AP9,+BR9)</f>
        <v>83795</v>
      </c>
      <c r="CU9" s="121">
        <f>SUM(AQ9,+BS9)</f>
        <v>0</v>
      </c>
      <c r="CV9" s="121">
        <f>SUM(AR9,+BT9)</f>
        <v>0</v>
      </c>
      <c r="CW9" s="121">
        <f>SUM(AS9,+BU9)</f>
        <v>5756</v>
      </c>
      <c r="CX9" s="121">
        <f>SUM(AT9,+BV9)</f>
        <v>2867</v>
      </c>
      <c r="CY9" s="121">
        <f>SUM(AU9,+BW9)</f>
        <v>2889</v>
      </c>
      <c r="CZ9" s="121">
        <f>SUM(AV9,+BX9)</f>
        <v>0</v>
      </c>
      <c r="DA9" s="121">
        <f>SUM(AW9,+BY9)</f>
        <v>0</v>
      </c>
      <c r="DB9" s="121">
        <f>SUM(AX9,+BZ9)</f>
        <v>752039</v>
      </c>
      <c r="DC9" s="121">
        <f>SUM(AY9,+CA9)</f>
        <v>735611</v>
      </c>
      <c r="DD9" s="121">
        <f>SUM(AZ9,+CB9)</f>
        <v>1006</v>
      </c>
      <c r="DE9" s="121">
        <f>SUM(BA9,+CC9)</f>
        <v>0</v>
      </c>
      <c r="DF9" s="121">
        <f>SUM(BB9,+CD9)</f>
        <v>15422</v>
      </c>
      <c r="DG9" s="121">
        <f>SUM(BC9,+CE9)</f>
        <v>542495</v>
      </c>
      <c r="DH9" s="121">
        <f>SUM(BD9,+CF9)</f>
        <v>0</v>
      </c>
      <c r="DI9" s="121">
        <f>SUM(BE9,+CG9)</f>
        <v>476117</v>
      </c>
      <c r="DJ9" s="121">
        <f>SUM(BF9,+CH9)</f>
        <v>1451778</v>
      </c>
    </row>
    <row r="10" spans="1:114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2884140</v>
      </c>
      <c r="E10" s="121">
        <f>SUM(F10:I10,K10)</f>
        <v>822493</v>
      </c>
      <c r="F10" s="121">
        <v>0</v>
      </c>
      <c r="G10" s="121">
        <v>0</v>
      </c>
      <c r="H10" s="121">
        <v>0</v>
      </c>
      <c r="I10" s="121">
        <v>631389</v>
      </c>
      <c r="J10" s="122" t="s">
        <v>474</v>
      </c>
      <c r="K10" s="121">
        <v>191104</v>
      </c>
      <c r="L10" s="121">
        <v>2061647</v>
      </c>
      <c r="M10" s="121">
        <f>SUM(N10,+U10)</f>
        <v>510928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474</v>
      </c>
      <c r="T10" s="121">
        <v>0</v>
      </c>
      <c r="U10" s="121">
        <v>510928</v>
      </c>
      <c r="V10" s="121">
        <f>+SUM(D10,M10)</f>
        <v>3395068</v>
      </c>
      <c r="W10" s="121">
        <f>+SUM(E10,N10)</f>
        <v>822493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631389</v>
      </c>
      <c r="AB10" s="122" t="str">
        <f>IF(+SUM(J10,S10)=0,"-",+SUM(J10,S10))</f>
        <v>-</v>
      </c>
      <c r="AC10" s="121">
        <f>+SUM(K10,T10)</f>
        <v>191104</v>
      </c>
      <c r="AD10" s="121">
        <f>+SUM(L10,U10)</f>
        <v>2572575</v>
      </c>
      <c r="AE10" s="121">
        <f>SUM(AF10,+AK10)</f>
        <v>2467</v>
      </c>
      <c r="AF10" s="121">
        <f>SUM(AG10:AJ10)</f>
        <v>2467</v>
      </c>
      <c r="AG10" s="121">
        <v>0</v>
      </c>
      <c r="AH10" s="121">
        <v>2467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2872779</v>
      </c>
      <c r="AN10" s="121">
        <f>SUM(AO10:AR10)</f>
        <v>371187</v>
      </c>
      <c r="AO10" s="121">
        <v>269173</v>
      </c>
      <c r="AP10" s="121">
        <v>0</v>
      </c>
      <c r="AQ10" s="121">
        <v>78819</v>
      </c>
      <c r="AR10" s="121">
        <v>23195</v>
      </c>
      <c r="AS10" s="121">
        <f>SUM(AT10:AV10)</f>
        <v>924176</v>
      </c>
      <c r="AT10" s="121">
        <v>30000</v>
      </c>
      <c r="AU10" s="121">
        <v>833878</v>
      </c>
      <c r="AV10" s="121">
        <v>60298</v>
      </c>
      <c r="AW10" s="121">
        <v>0</v>
      </c>
      <c r="AX10" s="121">
        <f>SUM(AY10:BB10)</f>
        <v>1577416</v>
      </c>
      <c r="AY10" s="121">
        <v>796704</v>
      </c>
      <c r="AZ10" s="121">
        <v>731561</v>
      </c>
      <c r="BA10" s="121">
        <v>47602</v>
      </c>
      <c r="BB10" s="121">
        <v>1549</v>
      </c>
      <c r="BC10" s="121">
        <v>0</v>
      </c>
      <c r="BD10" s="121">
        <v>0</v>
      </c>
      <c r="BE10" s="121">
        <v>8894</v>
      </c>
      <c r="BF10" s="121">
        <f>SUM(AE10,+AM10,+BE10)</f>
        <v>2884140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510928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131125</v>
      </c>
      <c r="BV10" s="121">
        <v>0</v>
      </c>
      <c r="BW10" s="121">
        <v>131125</v>
      </c>
      <c r="BX10" s="121">
        <v>0</v>
      </c>
      <c r="BY10" s="121">
        <v>0</v>
      </c>
      <c r="BZ10" s="121">
        <f>SUM(CA10:CD10)</f>
        <v>379803</v>
      </c>
      <c r="CA10" s="121">
        <v>0</v>
      </c>
      <c r="CB10" s="121">
        <v>379803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510928</v>
      </c>
      <c r="CI10" s="121">
        <f>SUM(AE10,+BG10)</f>
        <v>2467</v>
      </c>
      <c r="CJ10" s="121">
        <f>SUM(AF10,+BH10)</f>
        <v>2467</v>
      </c>
      <c r="CK10" s="121">
        <f>SUM(AG10,+BI10)</f>
        <v>0</v>
      </c>
      <c r="CL10" s="121">
        <f>SUM(AH10,+BJ10)</f>
        <v>2467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3383707</v>
      </c>
      <c r="CR10" s="121">
        <f>SUM(AN10,+BP10)</f>
        <v>371187</v>
      </c>
      <c r="CS10" s="121">
        <f>SUM(AO10,+BQ10)</f>
        <v>269173</v>
      </c>
      <c r="CT10" s="121">
        <f>SUM(AP10,+BR10)</f>
        <v>0</v>
      </c>
      <c r="CU10" s="121">
        <f>SUM(AQ10,+BS10)</f>
        <v>78819</v>
      </c>
      <c r="CV10" s="121">
        <f>SUM(AR10,+BT10)</f>
        <v>23195</v>
      </c>
      <c r="CW10" s="121">
        <f>SUM(AS10,+BU10)</f>
        <v>1055301</v>
      </c>
      <c r="CX10" s="121">
        <f>SUM(AT10,+BV10)</f>
        <v>30000</v>
      </c>
      <c r="CY10" s="121">
        <f>SUM(AU10,+BW10)</f>
        <v>965003</v>
      </c>
      <c r="CZ10" s="121">
        <f>SUM(AV10,+BX10)</f>
        <v>60298</v>
      </c>
      <c r="DA10" s="121">
        <f>SUM(AW10,+BY10)</f>
        <v>0</v>
      </c>
      <c r="DB10" s="121">
        <f>SUM(AX10,+BZ10)</f>
        <v>1957219</v>
      </c>
      <c r="DC10" s="121">
        <f>SUM(AY10,+CA10)</f>
        <v>796704</v>
      </c>
      <c r="DD10" s="121">
        <f>SUM(AZ10,+CB10)</f>
        <v>1111364</v>
      </c>
      <c r="DE10" s="121">
        <f>SUM(BA10,+CC10)</f>
        <v>47602</v>
      </c>
      <c r="DF10" s="121">
        <f>SUM(BB10,+CD10)</f>
        <v>1549</v>
      </c>
      <c r="DG10" s="121">
        <f>SUM(BC10,+CE10)</f>
        <v>0</v>
      </c>
      <c r="DH10" s="121">
        <f>SUM(BD10,+CF10)</f>
        <v>0</v>
      </c>
      <c r="DI10" s="121">
        <f>SUM(BE10,+CG10)</f>
        <v>8894</v>
      </c>
      <c r="DJ10" s="121">
        <f>SUM(BF10,+CH10)</f>
        <v>3395068</v>
      </c>
    </row>
    <row r="11" spans="1:114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4017083</v>
      </c>
      <c r="E11" s="121">
        <f>SUM(F11:I11,K11)</f>
        <v>754192</v>
      </c>
      <c r="F11" s="121">
        <v>142724</v>
      </c>
      <c r="G11" s="121">
        <v>0</v>
      </c>
      <c r="H11" s="121">
        <v>0</v>
      </c>
      <c r="I11" s="121">
        <v>378900</v>
      </c>
      <c r="J11" s="122" t="s">
        <v>474</v>
      </c>
      <c r="K11" s="121">
        <v>232568</v>
      </c>
      <c r="L11" s="121">
        <v>3262891</v>
      </c>
      <c r="M11" s="121">
        <f>SUM(N11,+U11)</f>
        <v>526659</v>
      </c>
      <c r="N11" s="121">
        <f>SUM(O11:R11,T11)</f>
        <v>91</v>
      </c>
      <c r="O11" s="121">
        <v>0</v>
      </c>
      <c r="P11" s="121">
        <v>0</v>
      </c>
      <c r="Q11" s="121">
        <v>0</v>
      </c>
      <c r="R11" s="121">
        <v>91</v>
      </c>
      <c r="S11" s="122" t="s">
        <v>474</v>
      </c>
      <c r="T11" s="121">
        <v>0</v>
      </c>
      <c r="U11" s="121">
        <v>526568</v>
      </c>
      <c r="V11" s="121">
        <f>+SUM(D11,M11)</f>
        <v>4543742</v>
      </c>
      <c r="W11" s="121">
        <f>+SUM(E11,N11)</f>
        <v>754283</v>
      </c>
      <c r="X11" s="121">
        <f>+SUM(F11,O11)</f>
        <v>142724</v>
      </c>
      <c r="Y11" s="121">
        <f>+SUM(G11,P11)</f>
        <v>0</v>
      </c>
      <c r="Z11" s="121">
        <f>+SUM(H11,Q11)</f>
        <v>0</v>
      </c>
      <c r="AA11" s="121">
        <f>+SUM(I11,R11)</f>
        <v>378991</v>
      </c>
      <c r="AB11" s="122" t="str">
        <f>IF(+SUM(J11,S11)=0,"-",+SUM(J11,S11))</f>
        <v>-</v>
      </c>
      <c r="AC11" s="121">
        <f>+SUM(K11,T11)</f>
        <v>232568</v>
      </c>
      <c r="AD11" s="121">
        <f>+SUM(L11,U11)</f>
        <v>3789459</v>
      </c>
      <c r="AE11" s="121">
        <f>SUM(AF11,+AK11)</f>
        <v>165831</v>
      </c>
      <c r="AF11" s="121">
        <f>SUM(AG11:AJ11)</f>
        <v>165831</v>
      </c>
      <c r="AG11" s="121">
        <v>0</v>
      </c>
      <c r="AH11" s="121">
        <v>165831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3764144</v>
      </c>
      <c r="AN11" s="121">
        <f>SUM(AO11:AR11)</f>
        <v>192771</v>
      </c>
      <c r="AO11" s="121">
        <v>192771</v>
      </c>
      <c r="AP11" s="121">
        <v>0</v>
      </c>
      <c r="AQ11" s="121">
        <v>0</v>
      </c>
      <c r="AR11" s="121">
        <v>0</v>
      </c>
      <c r="AS11" s="121">
        <f>SUM(AT11:AV11)</f>
        <v>500119</v>
      </c>
      <c r="AT11" s="121">
        <v>5872</v>
      </c>
      <c r="AU11" s="121">
        <v>452117</v>
      </c>
      <c r="AV11" s="121">
        <v>42130</v>
      </c>
      <c r="AW11" s="121">
        <v>0</v>
      </c>
      <c r="AX11" s="121">
        <f>SUM(AY11:BB11)</f>
        <v>3069779</v>
      </c>
      <c r="AY11" s="121">
        <v>1168405</v>
      </c>
      <c r="AZ11" s="121">
        <v>1830261</v>
      </c>
      <c r="BA11" s="121">
        <v>71113</v>
      </c>
      <c r="BB11" s="121">
        <v>0</v>
      </c>
      <c r="BC11" s="121">
        <v>0</v>
      </c>
      <c r="BD11" s="121">
        <v>1475</v>
      </c>
      <c r="BE11" s="121">
        <v>87108</v>
      </c>
      <c r="BF11" s="121">
        <f>SUM(AE11,+AM11,+BE11)</f>
        <v>4017083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526659</v>
      </c>
      <c r="BP11" s="121">
        <f>SUM(BQ11:BT11)</f>
        <v>126547</v>
      </c>
      <c r="BQ11" s="121">
        <v>53733</v>
      </c>
      <c r="BR11" s="121">
        <v>0</v>
      </c>
      <c r="BS11" s="121">
        <v>72814</v>
      </c>
      <c r="BT11" s="121">
        <v>0</v>
      </c>
      <c r="BU11" s="121">
        <f>SUM(BV11:BX11)</f>
        <v>267852</v>
      </c>
      <c r="BV11" s="121">
        <v>110</v>
      </c>
      <c r="BW11" s="121">
        <v>0</v>
      </c>
      <c r="BX11" s="121">
        <v>267742</v>
      </c>
      <c r="BY11" s="121">
        <v>0</v>
      </c>
      <c r="BZ11" s="121">
        <f>SUM(CA11:CD11)</f>
        <v>132260</v>
      </c>
      <c r="CA11" s="121">
        <v>30672</v>
      </c>
      <c r="CB11" s="121">
        <v>19574</v>
      </c>
      <c r="CC11" s="121">
        <v>82014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526659</v>
      </c>
      <c r="CI11" s="121">
        <f>SUM(AE11,+BG11)</f>
        <v>165831</v>
      </c>
      <c r="CJ11" s="121">
        <f>SUM(AF11,+BH11)</f>
        <v>165831</v>
      </c>
      <c r="CK11" s="121">
        <f>SUM(AG11,+BI11)</f>
        <v>0</v>
      </c>
      <c r="CL11" s="121">
        <f>SUM(AH11,+BJ11)</f>
        <v>165831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4290803</v>
      </c>
      <c r="CR11" s="121">
        <f>SUM(AN11,+BP11)</f>
        <v>319318</v>
      </c>
      <c r="CS11" s="121">
        <f>SUM(AO11,+BQ11)</f>
        <v>246504</v>
      </c>
      <c r="CT11" s="121">
        <f>SUM(AP11,+BR11)</f>
        <v>0</v>
      </c>
      <c r="CU11" s="121">
        <f>SUM(AQ11,+BS11)</f>
        <v>72814</v>
      </c>
      <c r="CV11" s="121">
        <f>SUM(AR11,+BT11)</f>
        <v>0</v>
      </c>
      <c r="CW11" s="121">
        <f>SUM(AS11,+BU11)</f>
        <v>767971</v>
      </c>
      <c r="CX11" s="121">
        <f>SUM(AT11,+BV11)</f>
        <v>5982</v>
      </c>
      <c r="CY11" s="121">
        <f>SUM(AU11,+BW11)</f>
        <v>452117</v>
      </c>
      <c r="CZ11" s="121">
        <f>SUM(AV11,+BX11)</f>
        <v>309872</v>
      </c>
      <c r="DA11" s="121">
        <f>SUM(AW11,+BY11)</f>
        <v>0</v>
      </c>
      <c r="DB11" s="121">
        <f>SUM(AX11,+BZ11)</f>
        <v>3202039</v>
      </c>
      <c r="DC11" s="121">
        <f>SUM(AY11,+CA11)</f>
        <v>1199077</v>
      </c>
      <c r="DD11" s="121">
        <f>SUM(AZ11,+CB11)</f>
        <v>1849835</v>
      </c>
      <c r="DE11" s="121">
        <f>SUM(BA11,+CC11)</f>
        <v>153127</v>
      </c>
      <c r="DF11" s="121">
        <f>SUM(BB11,+CD11)</f>
        <v>0</v>
      </c>
      <c r="DG11" s="121">
        <f>SUM(BC11,+CE11)</f>
        <v>0</v>
      </c>
      <c r="DH11" s="121">
        <f>SUM(BD11,+CF11)</f>
        <v>1475</v>
      </c>
      <c r="DI11" s="121">
        <f>SUM(BE11,+CG11)</f>
        <v>87108</v>
      </c>
      <c r="DJ11" s="121">
        <f>SUM(BF11,+CH11)</f>
        <v>4543742</v>
      </c>
    </row>
    <row r="12" spans="1:114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494399</v>
      </c>
      <c r="E12" s="121">
        <f>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2" t="s">
        <v>474</v>
      </c>
      <c r="K12" s="121">
        <v>0</v>
      </c>
      <c r="L12" s="121">
        <v>494399</v>
      </c>
      <c r="M12" s="121">
        <f>SUM(N12,+U12)</f>
        <v>188098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474</v>
      </c>
      <c r="T12" s="121">
        <v>0</v>
      </c>
      <c r="U12" s="121">
        <v>188098</v>
      </c>
      <c r="V12" s="121">
        <f>+SUM(D12,M12)</f>
        <v>682497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682497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494399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128210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59888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128210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554287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709318</v>
      </c>
      <c r="E13" s="121">
        <f>SUM(F13:I13,K13)</f>
        <v>44</v>
      </c>
      <c r="F13" s="121">
        <v>0</v>
      </c>
      <c r="G13" s="121">
        <v>0</v>
      </c>
      <c r="H13" s="121">
        <v>0</v>
      </c>
      <c r="I13" s="121">
        <v>44</v>
      </c>
      <c r="J13" s="122" t="s">
        <v>474</v>
      </c>
      <c r="K13" s="121">
        <v>0</v>
      </c>
      <c r="L13" s="121">
        <v>709274</v>
      </c>
      <c r="M13" s="121">
        <f>SUM(N13,+U13)</f>
        <v>104685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474</v>
      </c>
      <c r="T13" s="121">
        <v>0</v>
      </c>
      <c r="U13" s="121">
        <v>104685</v>
      </c>
      <c r="V13" s="121">
        <f>+SUM(D13,M13)</f>
        <v>814003</v>
      </c>
      <c r="W13" s="121">
        <f>+SUM(E13,N13)</f>
        <v>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44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813959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74688</v>
      </c>
      <c r="AM13" s="121">
        <f>SUM(AN13,AS13,AW13,AX13,BD13)</f>
        <v>260694</v>
      </c>
      <c r="AN13" s="121">
        <f>SUM(AO13:AR13)</f>
        <v>15365</v>
      </c>
      <c r="AO13" s="121">
        <v>15365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245329</v>
      </c>
      <c r="AY13" s="121">
        <v>245329</v>
      </c>
      <c r="AZ13" s="121">
        <v>0</v>
      </c>
      <c r="BA13" s="121">
        <v>0</v>
      </c>
      <c r="BB13" s="121">
        <v>0</v>
      </c>
      <c r="BC13" s="121">
        <v>373936</v>
      </c>
      <c r="BD13" s="121">
        <v>0</v>
      </c>
      <c r="BE13" s="121">
        <v>0</v>
      </c>
      <c r="BF13" s="121">
        <f>SUM(AE13,+AM13,+BE13)</f>
        <v>260694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5340</v>
      </c>
      <c r="BP13" s="121">
        <f>SUM(BQ13:BT13)</f>
        <v>5340</v>
      </c>
      <c r="BQ13" s="121">
        <v>5340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99345</v>
      </c>
      <c r="CF13" s="121">
        <v>0</v>
      </c>
      <c r="CG13" s="121">
        <v>0</v>
      </c>
      <c r="CH13" s="121">
        <f>SUM(BG13,+BO13,+CG13)</f>
        <v>5340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74688</v>
      </c>
      <c r="CQ13" s="121">
        <f>SUM(AM13,+BO13)</f>
        <v>266034</v>
      </c>
      <c r="CR13" s="121">
        <f>SUM(AN13,+BP13)</f>
        <v>20705</v>
      </c>
      <c r="CS13" s="121">
        <f>SUM(AO13,+BQ13)</f>
        <v>20705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245329</v>
      </c>
      <c r="DC13" s="121">
        <f>SUM(AY13,+CA13)</f>
        <v>245329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473281</v>
      </c>
      <c r="DH13" s="121">
        <f>SUM(BD13,+CF13)</f>
        <v>0</v>
      </c>
      <c r="DI13" s="121">
        <f>SUM(BE13,+CG13)</f>
        <v>0</v>
      </c>
      <c r="DJ13" s="121">
        <f>SUM(BF13,+CH13)</f>
        <v>266034</v>
      </c>
    </row>
    <row r="14" spans="1:114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486412</v>
      </c>
      <c r="E14" s="121">
        <f>SUM(F14:I14,K14)</f>
        <v>51356</v>
      </c>
      <c r="F14" s="121">
        <v>0</v>
      </c>
      <c r="G14" s="121">
        <v>0</v>
      </c>
      <c r="H14" s="121">
        <v>0</v>
      </c>
      <c r="I14" s="121">
        <v>40328</v>
      </c>
      <c r="J14" s="122" t="s">
        <v>474</v>
      </c>
      <c r="K14" s="121">
        <v>11028</v>
      </c>
      <c r="L14" s="121">
        <v>435056</v>
      </c>
      <c r="M14" s="121">
        <f>SUM(N14,+U14)</f>
        <v>118209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474</v>
      </c>
      <c r="T14" s="121">
        <v>0</v>
      </c>
      <c r="U14" s="121">
        <v>118209</v>
      </c>
      <c r="V14" s="121">
        <f>+SUM(D14,M14)</f>
        <v>604621</v>
      </c>
      <c r="W14" s="121">
        <f>+SUM(E14,N14)</f>
        <v>51356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40328</v>
      </c>
      <c r="AB14" s="122" t="str">
        <f>IF(+SUM(J14,S14)=0,"-",+SUM(J14,S14))</f>
        <v>-</v>
      </c>
      <c r="AC14" s="121">
        <f>+SUM(K14,T14)</f>
        <v>11028</v>
      </c>
      <c r="AD14" s="121">
        <f>+SUM(L14,U14)</f>
        <v>553265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181729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181729</v>
      </c>
      <c r="AT14" s="121">
        <v>181729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304683</v>
      </c>
      <c r="BD14" s="121">
        <v>0</v>
      </c>
      <c r="BE14" s="121">
        <v>0</v>
      </c>
      <c r="BF14" s="121">
        <f>SUM(AE14,+AM14,+BE14)</f>
        <v>181729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118209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181729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181729</v>
      </c>
      <c r="CX14" s="121">
        <f>SUM(AT14,+BV14)</f>
        <v>181729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422892</v>
      </c>
      <c r="DH14" s="121">
        <f>SUM(BD14,+CF14)</f>
        <v>0</v>
      </c>
      <c r="DI14" s="121">
        <f>SUM(BE14,+CG14)</f>
        <v>0</v>
      </c>
      <c r="DJ14" s="121">
        <f>SUM(BF14,+CH14)</f>
        <v>181729</v>
      </c>
    </row>
    <row r="15" spans="1:114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650291</v>
      </c>
      <c r="E15" s="121">
        <f>SUM(F15:I15,K15)</f>
        <v>198</v>
      </c>
      <c r="F15" s="121">
        <v>0</v>
      </c>
      <c r="G15" s="121">
        <v>0</v>
      </c>
      <c r="H15" s="121">
        <v>0</v>
      </c>
      <c r="I15" s="121">
        <v>60</v>
      </c>
      <c r="J15" s="122" t="s">
        <v>474</v>
      </c>
      <c r="K15" s="121">
        <v>138</v>
      </c>
      <c r="L15" s="121">
        <v>650093</v>
      </c>
      <c r="M15" s="121">
        <f>SUM(N15,+U15)</f>
        <v>109590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474</v>
      </c>
      <c r="T15" s="121">
        <v>0</v>
      </c>
      <c r="U15" s="121">
        <v>109590</v>
      </c>
      <c r="V15" s="121">
        <f>+SUM(D15,M15)</f>
        <v>759881</v>
      </c>
      <c r="W15" s="121">
        <f>+SUM(E15,N15)</f>
        <v>198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60</v>
      </c>
      <c r="AB15" s="122" t="str">
        <f>IF(+SUM(J15,S15)=0,"-",+SUM(J15,S15))</f>
        <v>-</v>
      </c>
      <c r="AC15" s="121">
        <f>+SUM(K15,T15)</f>
        <v>138</v>
      </c>
      <c r="AD15" s="121">
        <f>+SUM(L15,U15)</f>
        <v>759683</v>
      </c>
      <c r="AE15" s="121">
        <f>SUM(AF15,+AK15)</f>
        <v>7169</v>
      </c>
      <c r="AF15" s="121">
        <f>SUM(AG15:AJ15)</f>
        <v>7169</v>
      </c>
      <c r="AG15" s="121">
        <v>0</v>
      </c>
      <c r="AH15" s="121">
        <v>7169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462938</v>
      </c>
      <c r="AN15" s="121">
        <f>SUM(AO15:AR15)</f>
        <v>166755</v>
      </c>
      <c r="AO15" s="121">
        <v>26805</v>
      </c>
      <c r="AP15" s="121">
        <v>0</v>
      </c>
      <c r="AQ15" s="121">
        <v>0</v>
      </c>
      <c r="AR15" s="121">
        <v>139950</v>
      </c>
      <c r="AS15" s="121">
        <f>SUM(AT15:AV15)</f>
        <v>18064</v>
      </c>
      <c r="AT15" s="121">
        <v>214</v>
      </c>
      <c r="AU15" s="121">
        <v>451</v>
      </c>
      <c r="AV15" s="121">
        <v>17399</v>
      </c>
      <c r="AW15" s="121">
        <v>0</v>
      </c>
      <c r="AX15" s="121">
        <f>SUM(AY15:BB15)</f>
        <v>278119</v>
      </c>
      <c r="AY15" s="121">
        <v>115917</v>
      </c>
      <c r="AZ15" s="121">
        <v>156244</v>
      </c>
      <c r="BA15" s="121">
        <v>5958</v>
      </c>
      <c r="BB15" s="121">
        <v>0</v>
      </c>
      <c r="BC15" s="121">
        <v>177230</v>
      </c>
      <c r="BD15" s="121">
        <v>0</v>
      </c>
      <c r="BE15" s="121">
        <v>2954</v>
      </c>
      <c r="BF15" s="121">
        <f>SUM(AE15,+AM15,+BE15)</f>
        <v>473061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720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673</v>
      </c>
      <c r="BV15" s="121">
        <v>673</v>
      </c>
      <c r="BW15" s="121">
        <v>0</v>
      </c>
      <c r="BX15" s="121">
        <v>0</v>
      </c>
      <c r="BY15" s="121">
        <v>0</v>
      </c>
      <c r="BZ15" s="121">
        <f>SUM(CA15:CD15)</f>
        <v>47</v>
      </c>
      <c r="CA15" s="121">
        <v>47</v>
      </c>
      <c r="CB15" s="121">
        <v>0</v>
      </c>
      <c r="CC15" s="121">
        <v>0</v>
      </c>
      <c r="CD15" s="121">
        <v>0</v>
      </c>
      <c r="CE15" s="121">
        <v>108870</v>
      </c>
      <c r="CF15" s="121">
        <v>0</v>
      </c>
      <c r="CG15" s="121">
        <v>0</v>
      </c>
      <c r="CH15" s="121">
        <f>SUM(BG15,+BO15,+CG15)</f>
        <v>720</v>
      </c>
      <c r="CI15" s="121">
        <f>SUM(AE15,+BG15)</f>
        <v>7169</v>
      </c>
      <c r="CJ15" s="121">
        <f>SUM(AF15,+BH15)</f>
        <v>7169</v>
      </c>
      <c r="CK15" s="121">
        <f>SUM(AG15,+BI15)</f>
        <v>0</v>
      </c>
      <c r="CL15" s="121">
        <f>SUM(AH15,+BJ15)</f>
        <v>7169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463658</v>
      </c>
      <c r="CR15" s="121">
        <f>SUM(AN15,+BP15)</f>
        <v>166755</v>
      </c>
      <c r="CS15" s="121">
        <f>SUM(AO15,+BQ15)</f>
        <v>26805</v>
      </c>
      <c r="CT15" s="121">
        <f>SUM(AP15,+BR15)</f>
        <v>0</v>
      </c>
      <c r="CU15" s="121">
        <f>SUM(AQ15,+BS15)</f>
        <v>0</v>
      </c>
      <c r="CV15" s="121">
        <f>SUM(AR15,+BT15)</f>
        <v>139950</v>
      </c>
      <c r="CW15" s="121">
        <f>SUM(AS15,+BU15)</f>
        <v>18737</v>
      </c>
      <c r="CX15" s="121">
        <f>SUM(AT15,+BV15)</f>
        <v>887</v>
      </c>
      <c r="CY15" s="121">
        <f>SUM(AU15,+BW15)</f>
        <v>451</v>
      </c>
      <c r="CZ15" s="121">
        <f>SUM(AV15,+BX15)</f>
        <v>17399</v>
      </c>
      <c r="DA15" s="121">
        <f>SUM(AW15,+BY15)</f>
        <v>0</v>
      </c>
      <c r="DB15" s="121">
        <f>SUM(AX15,+BZ15)</f>
        <v>278166</v>
      </c>
      <c r="DC15" s="121">
        <f>SUM(AY15,+CA15)</f>
        <v>115964</v>
      </c>
      <c r="DD15" s="121">
        <f>SUM(AZ15,+CB15)</f>
        <v>156244</v>
      </c>
      <c r="DE15" s="121">
        <f>SUM(BA15,+CC15)</f>
        <v>5958</v>
      </c>
      <c r="DF15" s="121">
        <f>SUM(BB15,+CD15)</f>
        <v>0</v>
      </c>
      <c r="DG15" s="121">
        <f>SUM(BC15,+CE15)</f>
        <v>286100</v>
      </c>
      <c r="DH15" s="121">
        <f>SUM(BD15,+CF15)</f>
        <v>0</v>
      </c>
      <c r="DI15" s="121">
        <f>SUM(BE15,+CG15)</f>
        <v>2954</v>
      </c>
      <c r="DJ15" s="121">
        <f>SUM(BF15,+CH15)</f>
        <v>473781</v>
      </c>
    </row>
    <row r="16" spans="1:114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588549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474</v>
      </c>
      <c r="K16" s="121">
        <v>0</v>
      </c>
      <c r="L16" s="121">
        <v>588549</v>
      </c>
      <c r="M16" s="121">
        <f>SUM(N16,+U16)</f>
        <v>216607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474</v>
      </c>
      <c r="T16" s="121">
        <v>0</v>
      </c>
      <c r="U16" s="121">
        <v>216607</v>
      </c>
      <c r="V16" s="121">
        <f>+SUM(D16,M16)</f>
        <v>805156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805156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122536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466013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97083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119524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219619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585537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659410</v>
      </c>
      <c r="E17" s="121">
        <f>SUM(F17:I17,K17)</f>
        <v>52085</v>
      </c>
      <c r="F17" s="121">
        <v>0</v>
      </c>
      <c r="G17" s="121">
        <v>0</v>
      </c>
      <c r="H17" s="121">
        <v>0</v>
      </c>
      <c r="I17" s="121">
        <v>46870</v>
      </c>
      <c r="J17" s="122" t="s">
        <v>474</v>
      </c>
      <c r="K17" s="121">
        <v>5215</v>
      </c>
      <c r="L17" s="121">
        <v>607325</v>
      </c>
      <c r="M17" s="121">
        <f>SUM(N17,+U17)</f>
        <v>20614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474</v>
      </c>
      <c r="T17" s="121">
        <v>0</v>
      </c>
      <c r="U17" s="121">
        <v>20614</v>
      </c>
      <c r="V17" s="121">
        <f>+SUM(D17,M17)</f>
        <v>680024</v>
      </c>
      <c r="W17" s="121">
        <f>+SUM(E17,N17)</f>
        <v>52085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46870</v>
      </c>
      <c r="AB17" s="122" t="str">
        <f>IF(+SUM(J17,S17)=0,"-",+SUM(J17,S17))</f>
        <v>-</v>
      </c>
      <c r="AC17" s="121">
        <f>+SUM(K17,T17)</f>
        <v>5215</v>
      </c>
      <c r="AD17" s="121">
        <f>+SUM(L17,U17)</f>
        <v>627939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220141</v>
      </c>
      <c r="AN17" s="121">
        <f>SUM(AO17:AR17)</f>
        <v>4705</v>
      </c>
      <c r="AO17" s="121">
        <v>4705</v>
      </c>
      <c r="AP17" s="121">
        <v>0</v>
      </c>
      <c r="AQ17" s="121">
        <v>0</v>
      </c>
      <c r="AR17" s="121">
        <v>0</v>
      </c>
      <c r="AS17" s="121">
        <f>SUM(AT17:AV17)</f>
        <v>5680</v>
      </c>
      <c r="AT17" s="121">
        <v>737</v>
      </c>
      <c r="AU17" s="121">
        <v>4877</v>
      </c>
      <c r="AV17" s="121">
        <v>66</v>
      </c>
      <c r="AW17" s="121">
        <v>0</v>
      </c>
      <c r="AX17" s="121">
        <f>SUM(AY17:BB17)</f>
        <v>209756</v>
      </c>
      <c r="AY17" s="121">
        <v>151981</v>
      </c>
      <c r="AZ17" s="121">
        <v>53452</v>
      </c>
      <c r="BA17" s="121">
        <v>4323</v>
      </c>
      <c r="BB17" s="121">
        <v>0</v>
      </c>
      <c r="BC17" s="121">
        <v>439269</v>
      </c>
      <c r="BD17" s="121">
        <v>0</v>
      </c>
      <c r="BE17" s="121">
        <v>0</v>
      </c>
      <c r="BF17" s="121">
        <f>SUM(AE17,+AM17,+BE17)</f>
        <v>220141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20614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220141</v>
      </c>
      <c r="CR17" s="121">
        <f>SUM(AN17,+BP17)</f>
        <v>4705</v>
      </c>
      <c r="CS17" s="121">
        <f>SUM(AO17,+BQ17)</f>
        <v>4705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5680</v>
      </c>
      <c r="CX17" s="121">
        <f>SUM(AT17,+BV17)</f>
        <v>737</v>
      </c>
      <c r="CY17" s="121">
        <f>SUM(AU17,+BW17)</f>
        <v>4877</v>
      </c>
      <c r="CZ17" s="121">
        <f>SUM(AV17,+BX17)</f>
        <v>66</v>
      </c>
      <c r="DA17" s="121">
        <f>SUM(AW17,+BY17)</f>
        <v>0</v>
      </c>
      <c r="DB17" s="121">
        <f>SUM(AX17,+BZ17)</f>
        <v>209756</v>
      </c>
      <c r="DC17" s="121">
        <f>SUM(AY17,+CA17)</f>
        <v>151981</v>
      </c>
      <c r="DD17" s="121">
        <f>SUM(AZ17,+CB17)</f>
        <v>53452</v>
      </c>
      <c r="DE17" s="121">
        <f>SUM(BA17,+CC17)</f>
        <v>4323</v>
      </c>
      <c r="DF17" s="121">
        <f>SUM(BB17,+CD17)</f>
        <v>0</v>
      </c>
      <c r="DG17" s="121">
        <f>SUM(BC17,+CE17)</f>
        <v>459883</v>
      </c>
      <c r="DH17" s="121">
        <f>SUM(BD17,+CF17)</f>
        <v>0</v>
      </c>
      <c r="DI17" s="121">
        <f>SUM(BE17,+CG17)</f>
        <v>0</v>
      </c>
      <c r="DJ17" s="121">
        <f>SUM(BF17,+CH17)</f>
        <v>220141</v>
      </c>
    </row>
    <row r="18" spans="1:114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590003</v>
      </c>
      <c r="E18" s="121">
        <f>SUM(F18:I18,K18)</f>
        <v>128994</v>
      </c>
      <c r="F18" s="121">
        <v>18400</v>
      </c>
      <c r="G18" s="121">
        <v>0</v>
      </c>
      <c r="H18" s="121">
        <v>0</v>
      </c>
      <c r="I18" s="121">
        <v>65169</v>
      </c>
      <c r="J18" s="122" t="s">
        <v>474</v>
      </c>
      <c r="K18" s="121">
        <v>45425</v>
      </c>
      <c r="L18" s="121">
        <v>461009</v>
      </c>
      <c r="M18" s="121">
        <f>SUM(N18,+U18)</f>
        <v>161214</v>
      </c>
      <c r="N18" s="121">
        <f>SUM(O18:R18,T18)</f>
        <v>15124</v>
      </c>
      <c r="O18" s="121">
        <v>0</v>
      </c>
      <c r="P18" s="121">
        <v>0</v>
      </c>
      <c r="Q18" s="121">
        <v>0</v>
      </c>
      <c r="R18" s="121">
        <v>0</v>
      </c>
      <c r="S18" s="122" t="s">
        <v>474</v>
      </c>
      <c r="T18" s="121">
        <v>15124</v>
      </c>
      <c r="U18" s="121">
        <v>146090</v>
      </c>
      <c r="V18" s="121">
        <f>+SUM(D18,M18)</f>
        <v>751217</v>
      </c>
      <c r="W18" s="121">
        <f>+SUM(E18,N18)</f>
        <v>144118</v>
      </c>
      <c r="X18" s="121">
        <f>+SUM(F18,O18)</f>
        <v>18400</v>
      </c>
      <c r="Y18" s="121">
        <f>+SUM(G18,P18)</f>
        <v>0</v>
      </c>
      <c r="Z18" s="121">
        <f>+SUM(H18,Q18)</f>
        <v>0</v>
      </c>
      <c r="AA18" s="121">
        <f>+SUM(I18,R18)</f>
        <v>65169</v>
      </c>
      <c r="AB18" s="122" t="str">
        <f>IF(+SUM(J18,S18)=0,"-",+SUM(J18,S18))</f>
        <v>-</v>
      </c>
      <c r="AC18" s="121">
        <f>+SUM(K18,T18)</f>
        <v>60549</v>
      </c>
      <c r="AD18" s="121">
        <f>+SUM(L18,U18)</f>
        <v>607099</v>
      </c>
      <c r="AE18" s="121">
        <f>SUM(AF18,+AK18)</f>
        <v>42721</v>
      </c>
      <c r="AF18" s="121">
        <f>SUM(AG18:AJ18)</f>
        <v>42721</v>
      </c>
      <c r="AG18" s="121">
        <v>0</v>
      </c>
      <c r="AH18" s="121">
        <v>0</v>
      </c>
      <c r="AI18" s="121">
        <v>42721</v>
      </c>
      <c r="AJ18" s="121">
        <v>0</v>
      </c>
      <c r="AK18" s="121">
        <v>0</v>
      </c>
      <c r="AL18" s="121">
        <v>0</v>
      </c>
      <c r="AM18" s="121">
        <f>SUM(AN18,AS18,AW18,AX18,BD18)</f>
        <v>529472</v>
      </c>
      <c r="AN18" s="121">
        <f>SUM(AO18:AR18)</f>
        <v>136354</v>
      </c>
      <c r="AO18" s="121">
        <v>26602</v>
      </c>
      <c r="AP18" s="121">
        <v>6439</v>
      </c>
      <c r="AQ18" s="121">
        <v>95307</v>
      </c>
      <c r="AR18" s="121">
        <v>8006</v>
      </c>
      <c r="AS18" s="121">
        <f>SUM(AT18:AV18)</f>
        <v>130990</v>
      </c>
      <c r="AT18" s="121">
        <v>313</v>
      </c>
      <c r="AU18" s="121">
        <v>114947</v>
      </c>
      <c r="AV18" s="121">
        <v>15730</v>
      </c>
      <c r="AW18" s="121">
        <v>0</v>
      </c>
      <c r="AX18" s="121">
        <f>SUM(AY18:BB18)</f>
        <v>255611</v>
      </c>
      <c r="AY18" s="121">
        <v>207122</v>
      </c>
      <c r="AZ18" s="121">
        <v>45684</v>
      </c>
      <c r="BA18" s="121">
        <v>2805</v>
      </c>
      <c r="BB18" s="121">
        <v>0</v>
      </c>
      <c r="BC18" s="121">
        <v>0</v>
      </c>
      <c r="BD18" s="121">
        <v>6517</v>
      </c>
      <c r="BE18" s="121">
        <v>17810</v>
      </c>
      <c r="BF18" s="121">
        <f>SUM(AE18,+AM18,+BE18)</f>
        <v>590003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161214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32698</v>
      </c>
      <c r="BV18" s="121">
        <v>0</v>
      </c>
      <c r="BW18" s="121">
        <v>32698</v>
      </c>
      <c r="BX18" s="121">
        <v>0</v>
      </c>
      <c r="BY18" s="121">
        <v>0</v>
      </c>
      <c r="BZ18" s="121">
        <f>SUM(CA18:CD18)</f>
        <v>127530</v>
      </c>
      <c r="CA18" s="121">
        <v>0</v>
      </c>
      <c r="CB18" s="121">
        <v>127530</v>
      </c>
      <c r="CC18" s="121">
        <v>0</v>
      </c>
      <c r="CD18" s="121">
        <v>0</v>
      </c>
      <c r="CE18" s="121">
        <v>0</v>
      </c>
      <c r="CF18" s="121">
        <v>986</v>
      </c>
      <c r="CG18" s="121">
        <v>0</v>
      </c>
      <c r="CH18" s="121">
        <f>SUM(BG18,+BO18,+CG18)</f>
        <v>161214</v>
      </c>
      <c r="CI18" s="121">
        <f>SUM(AE18,+BG18)</f>
        <v>42721</v>
      </c>
      <c r="CJ18" s="121">
        <f>SUM(AF18,+BH18)</f>
        <v>42721</v>
      </c>
      <c r="CK18" s="121">
        <f>SUM(AG18,+BI18)</f>
        <v>0</v>
      </c>
      <c r="CL18" s="121">
        <f>SUM(AH18,+BJ18)</f>
        <v>0</v>
      </c>
      <c r="CM18" s="121">
        <f>SUM(AI18,+BK18)</f>
        <v>42721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690686</v>
      </c>
      <c r="CR18" s="121">
        <f>SUM(AN18,+BP18)</f>
        <v>136354</v>
      </c>
      <c r="CS18" s="121">
        <f>SUM(AO18,+BQ18)</f>
        <v>26602</v>
      </c>
      <c r="CT18" s="121">
        <f>SUM(AP18,+BR18)</f>
        <v>6439</v>
      </c>
      <c r="CU18" s="121">
        <f>SUM(AQ18,+BS18)</f>
        <v>95307</v>
      </c>
      <c r="CV18" s="121">
        <f>SUM(AR18,+BT18)</f>
        <v>8006</v>
      </c>
      <c r="CW18" s="121">
        <f>SUM(AS18,+BU18)</f>
        <v>163688</v>
      </c>
      <c r="CX18" s="121">
        <f>SUM(AT18,+BV18)</f>
        <v>313</v>
      </c>
      <c r="CY18" s="121">
        <f>SUM(AU18,+BW18)</f>
        <v>147645</v>
      </c>
      <c r="CZ18" s="121">
        <f>SUM(AV18,+BX18)</f>
        <v>15730</v>
      </c>
      <c r="DA18" s="121">
        <f>SUM(AW18,+BY18)</f>
        <v>0</v>
      </c>
      <c r="DB18" s="121">
        <f>SUM(AX18,+BZ18)</f>
        <v>383141</v>
      </c>
      <c r="DC18" s="121">
        <f>SUM(AY18,+CA18)</f>
        <v>207122</v>
      </c>
      <c r="DD18" s="121">
        <f>SUM(AZ18,+CB18)</f>
        <v>173214</v>
      </c>
      <c r="DE18" s="121">
        <f>SUM(BA18,+CC18)</f>
        <v>2805</v>
      </c>
      <c r="DF18" s="121">
        <f>SUM(BB18,+CD18)</f>
        <v>0</v>
      </c>
      <c r="DG18" s="121">
        <f>SUM(BC18,+CE18)</f>
        <v>0</v>
      </c>
      <c r="DH18" s="121">
        <f>SUM(BD18,+CF18)</f>
        <v>7503</v>
      </c>
      <c r="DI18" s="121">
        <f>SUM(BE18,+CG18)</f>
        <v>17810</v>
      </c>
      <c r="DJ18" s="121">
        <f>SUM(BF18,+CH18)</f>
        <v>751217</v>
      </c>
    </row>
    <row r="19" spans="1:114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473830</v>
      </c>
      <c r="E19" s="121">
        <f>SUM(F19:I19,K19)</f>
        <v>5057</v>
      </c>
      <c r="F19" s="121">
        <v>0</v>
      </c>
      <c r="G19" s="121">
        <v>0</v>
      </c>
      <c r="H19" s="121">
        <v>0</v>
      </c>
      <c r="I19" s="121">
        <v>0</v>
      </c>
      <c r="J19" s="122" t="s">
        <v>474</v>
      </c>
      <c r="K19" s="121">
        <v>5057</v>
      </c>
      <c r="L19" s="121">
        <v>468773</v>
      </c>
      <c r="M19" s="121">
        <f>SUM(N19,+U19)</f>
        <v>119765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474</v>
      </c>
      <c r="T19" s="121">
        <v>0</v>
      </c>
      <c r="U19" s="121">
        <v>119765</v>
      </c>
      <c r="V19" s="121">
        <f>+SUM(D19,M19)</f>
        <v>593595</v>
      </c>
      <c r="W19" s="121">
        <f>+SUM(E19,N19)</f>
        <v>5057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5057</v>
      </c>
      <c r="AD19" s="121">
        <f>+SUM(L19,U19)</f>
        <v>588538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264654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264654</v>
      </c>
      <c r="AY19" s="121">
        <v>264654</v>
      </c>
      <c r="AZ19" s="121">
        <v>0</v>
      </c>
      <c r="BA19" s="121">
        <v>0</v>
      </c>
      <c r="BB19" s="121">
        <v>0</v>
      </c>
      <c r="BC19" s="121">
        <v>209176</v>
      </c>
      <c r="BD19" s="121">
        <v>0</v>
      </c>
      <c r="BE19" s="121">
        <v>0</v>
      </c>
      <c r="BF19" s="121">
        <f>SUM(AE19,+AM19,+BE19)</f>
        <v>264654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119765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264654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264654</v>
      </c>
      <c r="DC19" s="121">
        <f>SUM(AY19,+CA19)</f>
        <v>264654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328941</v>
      </c>
      <c r="DH19" s="121">
        <f>SUM(BD19,+CF19)</f>
        <v>0</v>
      </c>
      <c r="DI19" s="121">
        <f>SUM(BE19,+CG19)</f>
        <v>0</v>
      </c>
      <c r="DJ19" s="121">
        <f>SUM(BF19,+CH19)</f>
        <v>264654</v>
      </c>
    </row>
    <row r="20" spans="1:114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330115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474</v>
      </c>
      <c r="K20" s="121">
        <v>0</v>
      </c>
      <c r="L20" s="121">
        <v>330115</v>
      </c>
      <c r="M20" s="121">
        <f>SUM(N20,+U20)</f>
        <v>106532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474</v>
      </c>
      <c r="T20" s="121">
        <v>0</v>
      </c>
      <c r="U20" s="121">
        <v>106532</v>
      </c>
      <c r="V20" s="121">
        <f>+SUM(D20,M20)</f>
        <v>436647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436647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69325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260790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38352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68180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107677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328970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87777</v>
      </c>
      <c r="E21" s="121">
        <f>SUM(F21:I21,K21)</f>
        <v>144</v>
      </c>
      <c r="F21" s="121">
        <v>0</v>
      </c>
      <c r="G21" s="121">
        <v>0</v>
      </c>
      <c r="H21" s="121">
        <v>0</v>
      </c>
      <c r="I21" s="121">
        <v>5</v>
      </c>
      <c r="J21" s="122" t="s">
        <v>474</v>
      </c>
      <c r="K21" s="121">
        <v>139</v>
      </c>
      <c r="L21" s="121">
        <v>87633</v>
      </c>
      <c r="M21" s="121">
        <f>SUM(N21,+U21)</f>
        <v>21344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474</v>
      </c>
      <c r="T21" s="121">
        <v>0</v>
      </c>
      <c r="U21" s="121">
        <v>21344</v>
      </c>
      <c r="V21" s="121">
        <f>+SUM(D21,M21)</f>
        <v>109121</v>
      </c>
      <c r="W21" s="121">
        <f>+SUM(E21,N21)</f>
        <v>144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</v>
      </c>
      <c r="AB21" s="122" t="str">
        <f>IF(+SUM(J21,S21)=0,"-",+SUM(J21,S21))</f>
        <v>-</v>
      </c>
      <c r="AC21" s="121">
        <f>+SUM(K21,T21)</f>
        <v>139</v>
      </c>
      <c r="AD21" s="121">
        <f>+SUM(L21,U21)</f>
        <v>108977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47094</v>
      </c>
      <c r="AN21" s="121">
        <f>SUM(AO21:AR21)</f>
        <v>17901</v>
      </c>
      <c r="AO21" s="121">
        <v>17901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29193</v>
      </c>
      <c r="AY21" s="121">
        <v>29193</v>
      </c>
      <c r="AZ21" s="121">
        <v>0</v>
      </c>
      <c r="BA21" s="121">
        <v>0</v>
      </c>
      <c r="BB21" s="121">
        <v>0</v>
      </c>
      <c r="BC21" s="121">
        <v>40283</v>
      </c>
      <c r="BD21" s="121">
        <v>0</v>
      </c>
      <c r="BE21" s="121">
        <v>400</v>
      </c>
      <c r="BF21" s="121">
        <f>SUM(AE21,+AM21,+BE21)</f>
        <v>47494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21344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47094</v>
      </c>
      <c r="CR21" s="121">
        <f>SUM(AN21,+BP21)</f>
        <v>17901</v>
      </c>
      <c r="CS21" s="121">
        <f>SUM(AO21,+BQ21)</f>
        <v>17901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29193</v>
      </c>
      <c r="DC21" s="121">
        <f>SUM(AY21,+CA21)</f>
        <v>29193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61627</v>
      </c>
      <c r="DH21" s="121">
        <f>SUM(BD21,+CF21)</f>
        <v>0</v>
      </c>
      <c r="DI21" s="121">
        <f>SUM(BE21,+CG21)</f>
        <v>400</v>
      </c>
      <c r="DJ21" s="121">
        <f>SUM(BF21,+CH21)</f>
        <v>47494</v>
      </c>
    </row>
    <row r="22" spans="1:114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54580</v>
      </c>
      <c r="E22" s="121">
        <f>SUM(F22:I22,K22)</f>
        <v>83</v>
      </c>
      <c r="F22" s="121">
        <v>0</v>
      </c>
      <c r="G22" s="121">
        <v>0</v>
      </c>
      <c r="H22" s="121">
        <v>0</v>
      </c>
      <c r="I22" s="121">
        <v>0</v>
      </c>
      <c r="J22" s="122" t="s">
        <v>474</v>
      </c>
      <c r="K22" s="121">
        <v>83</v>
      </c>
      <c r="L22" s="121">
        <v>54497</v>
      </c>
      <c r="M22" s="121">
        <f>SUM(N22,+U22)</f>
        <v>19118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474</v>
      </c>
      <c r="T22" s="121">
        <v>0</v>
      </c>
      <c r="U22" s="121">
        <v>19118</v>
      </c>
      <c r="V22" s="121">
        <f>+SUM(D22,M22)</f>
        <v>73698</v>
      </c>
      <c r="W22" s="121">
        <f>+SUM(E22,N22)</f>
        <v>83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83</v>
      </c>
      <c r="AD22" s="121">
        <f>+SUM(L22,U22)</f>
        <v>73615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25864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25864</v>
      </c>
      <c r="AY22" s="121">
        <v>25864</v>
      </c>
      <c r="AZ22" s="121">
        <v>0</v>
      </c>
      <c r="BA22" s="121">
        <v>0</v>
      </c>
      <c r="BB22" s="121">
        <v>0</v>
      </c>
      <c r="BC22" s="121">
        <v>28716</v>
      </c>
      <c r="BD22" s="121">
        <v>0</v>
      </c>
      <c r="BE22" s="121">
        <v>0</v>
      </c>
      <c r="BF22" s="121">
        <f>SUM(AE22,+AM22,+BE22)</f>
        <v>25864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19118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25864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25864</v>
      </c>
      <c r="DC22" s="121">
        <f>SUM(AY22,+CA22)</f>
        <v>25864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47834</v>
      </c>
      <c r="DH22" s="121">
        <f>SUM(BD22,+CF22)</f>
        <v>0</v>
      </c>
      <c r="DI22" s="121">
        <f>SUM(BE22,+CG22)</f>
        <v>0</v>
      </c>
      <c r="DJ22" s="121">
        <f>SUM(BF22,+CH22)</f>
        <v>25864</v>
      </c>
    </row>
    <row r="23" spans="1:114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141859</v>
      </c>
      <c r="E23" s="121">
        <f>SUM(F23:I23,K23)</f>
        <v>921</v>
      </c>
      <c r="F23" s="121">
        <v>0</v>
      </c>
      <c r="G23" s="121">
        <v>0</v>
      </c>
      <c r="H23" s="121">
        <v>0</v>
      </c>
      <c r="I23" s="121">
        <v>45</v>
      </c>
      <c r="J23" s="122" t="s">
        <v>474</v>
      </c>
      <c r="K23" s="121">
        <v>876</v>
      </c>
      <c r="L23" s="121">
        <v>140938</v>
      </c>
      <c r="M23" s="121">
        <f>SUM(N23,+U23)</f>
        <v>54220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474</v>
      </c>
      <c r="T23" s="121">
        <v>0</v>
      </c>
      <c r="U23" s="121">
        <v>54220</v>
      </c>
      <c r="V23" s="121">
        <f>+SUM(D23,M23)</f>
        <v>196079</v>
      </c>
      <c r="W23" s="121">
        <f>+SUM(E23,N23)</f>
        <v>921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45</v>
      </c>
      <c r="AB23" s="122" t="str">
        <f>IF(+SUM(J23,S23)=0,"-",+SUM(J23,S23))</f>
        <v>-</v>
      </c>
      <c r="AC23" s="121">
        <f>+SUM(K23,T23)</f>
        <v>876</v>
      </c>
      <c r="AD23" s="121">
        <f>+SUM(L23,U23)</f>
        <v>195158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91348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91348</v>
      </c>
      <c r="AY23" s="121">
        <v>91348</v>
      </c>
      <c r="AZ23" s="121">
        <v>0</v>
      </c>
      <c r="BA23" s="121">
        <v>0</v>
      </c>
      <c r="BB23" s="121">
        <v>0</v>
      </c>
      <c r="BC23" s="121">
        <v>47383</v>
      </c>
      <c r="BD23" s="121">
        <v>0</v>
      </c>
      <c r="BE23" s="121">
        <v>3128</v>
      </c>
      <c r="BF23" s="121">
        <f>SUM(AE23,+AM23,+BE23)</f>
        <v>94476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54220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91348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91348</v>
      </c>
      <c r="DC23" s="121">
        <f>SUM(AY23,+CA23)</f>
        <v>91348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101603</v>
      </c>
      <c r="DH23" s="121">
        <f>SUM(BD23,+CF23)</f>
        <v>0</v>
      </c>
      <c r="DI23" s="121">
        <f>SUM(BE23,+CG23)</f>
        <v>3128</v>
      </c>
      <c r="DJ23" s="121">
        <f>SUM(BF23,+CH23)</f>
        <v>94476</v>
      </c>
    </row>
    <row r="24" spans="1:114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84010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474</v>
      </c>
      <c r="K24" s="121">
        <v>0</v>
      </c>
      <c r="L24" s="121">
        <v>84010</v>
      </c>
      <c r="M24" s="121">
        <f>SUM(N24,+U24)</f>
        <v>29298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474</v>
      </c>
      <c r="T24" s="121">
        <v>0</v>
      </c>
      <c r="U24" s="121">
        <v>29298</v>
      </c>
      <c r="V24" s="121">
        <f>+SUM(D24,M24)</f>
        <v>113308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113308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17493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66517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13132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16166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30625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82683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121362</v>
      </c>
      <c r="E25" s="121">
        <f>SUM(F25:I25,K25)</f>
        <v>5024</v>
      </c>
      <c r="F25" s="121">
        <v>5018</v>
      </c>
      <c r="G25" s="121">
        <v>0</v>
      </c>
      <c r="H25" s="121">
        <v>0</v>
      </c>
      <c r="I25" s="121">
        <v>0</v>
      </c>
      <c r="J25" s="122" t="s">
        <v>474</v>
      </c>
      <c r="K25" s="121">
        <v>6</v>
      </c>
      <c r="L25" s="121">
        <v>116338</v>
      </c>
      <c r="M25" s="121">
        <f>SUM(N25,+U25)</f>
        <v>13965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474</v>
      </c>
      <c r="T25" s="121">
        <v>0</v>
      </c>
      <c r="U25" s="121">
        <v>13965</v>
      </c>
      <c r="V25" s="121">
        <f>+SUM(D25,M25)</f>
        <v>135327</v>
      </c>
      <c r="W25" s="121">
        <f>+SUM(E25,N25)</f>
        <v>5024</v>
      </c>
      <c r="X25" s="121">
        <f>+SUM(F25,O25)</f>
        <v>5018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6</v>
      </c>
      <c r="AD25" s="121">
        <f>+SUM(L25,U25)</f>
        <v>130303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5018</v>
      </c>
      <c r="AM25" s="121">
        <f>SUM(AN25,AS25,AW25,AX25,BD25)</f>
        <v>52474</v>
      </c>
      <c r="AN25" s="121">
        <f>SUM(AO25:AR25)</f>
        <v>16613</v>
      </c>
      <c r="AO25" s="121">
        <v>16613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35861</v>
      </c>
      <c r="AY25" s="121">
        <v>35861</v>
      </c>
      <c r="AZ25" s="121">
        <v>0</v>
      </c>
      <c r="BA25" s="121">
        <v>0</v>
      </c>
      <c r="BB25" s="121">
        <v>0</v>
      </c>
      <c r="BC25" s="121">
        <v>63870</v>
      </c>
      <c r="BD25" s="121">
        <v>0</v>
      </c>
      <c r="BE25" s="121">
        <v>0</v>
      </c>
      <c r="BF25" s="121">
        <f>SUM(AE25,+AM25,+BE25)</f>
        <v>52474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13965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5018</v>
      </c>
      <c r="CQ25" s="121">
        <f>SUM(AM25,+BO25)</f>
        <v>52474</v>
      </c>
      <c r="CR25" s="121">
        <f>SUM(AN25,+BP25)</f>
        <v>16613</v>
      </c>
      <c r="CS25" s="121">
        <f>SUM(AO25,+BQ25)</f>
        <v>16613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35861</v>
      </c>
      <c r="DC25" s="121">
        <f>SUM(AY25,+CA25)</f>
        <v>35861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77835</v>
      </c>
      <c r="DH25" s="121">
        <f>SUM(BD25,+CF25)</f>
        <v>0</v>
      </c>
      <c r="DI25" s="121">
        <f>SUM(BE25,+CG25)</f>
        <v>0</v>
      </c>
      <c r="DJ25" s="121">
        <f>SUM(BF25,+CH25)</f>
        <v>52474</v>
      </c>
    </row>
    <row r="26" spans="1:114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54156</v>
      </c>
      <c r="E26" s="121">
        <f>SUM(F26:I26,K26)</f>
        <v>22</v>
      </c>
      <c r="F26" s="121">
        <v>0</v>
      </c>
      <c r="G26" s="121">
        <v>0</v>
      </c>
      <c r="H26" s="121">
        <v>0</v>
      </c>
      <c r="I26" s="121">
        <v>0</v>
      </c>
      <c r="J26" s="122" t="s">
        <v>474</v>
      </c>
      <c r="K26" s="121">
        <v>22</v>
      </c>
      <c r="L26" s="121">
        <v>54134</v>
      </c>
      <c r="M26" s="121">
        <f>SUM(N26,+U26)</f>
        <v>8877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474</v>
      </c>
      <c r="T26" s="121">
        <v>0</v>
      </c>
      <c r="U26" s="121">
        <v>8877</v>
      </c>
      <c r="V26" s="121">
        <f>+SUM(D26,M26)</f>
        <v>63033</v>
      </c>
      <c r="W26" s="121">
        <f>+SUM(E26,N26)</f>
        <v>22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22</v>
      </c>
      <c r="AD26" s="121">
        <f>+SUM(L26,U26)</f>
        <v>63011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2918</v>
      </c>
      <c r="AM26" s="121">
        <f>SUM(AN26,AS26,AW26,AX26,BD26)</f>
        <v>24666</v>
      </c>
      <c r="AN26" s="121">
        <f>SUM(AO26:AR26)</f>
        <v>1227</v>
      </c>
      <c r="AO26" s="121">
        <v>1227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23439</v>
      </c>
      <c r="AY26" s="121">
        <v>23439</v>
      </c>
      <c r="AZ26" s="121">
        <v>0</v>
      </c>
      <c r="BA26" s="121">
        <v>0</v>
      </c>
      <c r="BB26" s="121">
        <v>0</v>
      </c>
      <c r="BC26" s="121">
        <v>26572</v>
      </c>
      <c r="BD26" s="121">
        <v>0</v>
      </c>
      <c r="BE26" s="121">
        <v>0</v>
      </c>
      <c r="BF26" s="121">
        <f>SUM(AE26,+AM26,+BE26)</f>
        <v>24666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8877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2918</v>
      </c>
      <c r="CQ26" s="121">
        <f>SUM(AM26,+BO26)</f>
        <v>24666</v>
      </c>
      <c r="CR26" s="121">
        <f>SUM(AN26,+BP26)</f>
        <v>1227</v>
      </c>
      <c r="CS26" s="121">
        <f>SUM(AO26,+BQ26)</f>
        <v>1227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23439</v>
      </c>
      <c r="DC26" s="121">
        <f>SUM(AY26,+CA26)</f>
        <v>23439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35449</v>
      </c>
      <c r="DH26" s="121">
        <f>SUM(BD26,+CF26)</f>
        <v>0</v>
      </c>
      <c r="DI26" s="121">
        <f>SUM(BE26,+CG26)</f>
        <v>0</v>
      </c>
      <c r="DJ26" s="121">
        <f>SUM(BF26,+CH26)</f>
        <v>24666</v>
      </c>
    </row>
    <row r="27" spans="1:114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124136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474</v>
      </c>
      <c r="K27" s="121">
        <v>0</v>
      </c>
      <c r="L27" s="121">
        <v>124136</v>
      </c>
      <c r="M27" s="121">
        <f>SUM(N27,+U27)</f>
        <v>64372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474</v>
      </c>
      <c r="T27" s="121">
        <v>0</v>
      </c>
      <c r="U27" s="121">
        <v>64372</v>
      </c>
      <c r="V27" s="121">
        <f>+SUM(D27,M27)</f>
        <v>188508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188508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124136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64372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188508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42458</v>
      </c>
      <c r="E28" s="121">
        <f>SUM(F28:I28,K28)</f>
        <v>5228</v>
      </c>
      <c r="F28" s="121">
        <v>0</v>
      </c>
      <c r="G28" s="121">
        <v>0</v>
      </c>
      <c r="H28" s="121">
        <v>4600</v>
      </c>
      <c r="I28" s="121">
        <v>9</v>
      </c>
      <c r="J28" s="122" t="s">
        <v>474</v>
      </c>
      <c r="K28" s="121">
        <v>619</v>
      </c>
      <c r="L28" s="121">
        <v>37230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474</v>
      </c>
      <c r="T28" s="121">
        <v>0</v>
      </c>
      <c r="U28" s="121">
        <v>0</v>
      </c>
      <c r="V28" s="121">
        <f>+SUM(D28,M28)</f>
        <v>42458</v>
      </c>
      <c r="W28" s="121">
        <f>+SUM(E28,N28)</f>
        <v>5228</v>
      </c>
      <c r="X28" s="121">
        <f>+SUM(F28,O28)</f>
        <v>0</v>
      </c>
      <c r="Y28" s="121">
        <f>+SUM(G28,P28)</f>
        <v>0</v>
      </c>
      <c r="Z28" s="121">
        <f>+SUM(H28,Q28)</f>
        <v>4600</v>
      </c>
      <c r="AA28" s="121">
        <f>+SUM(I28,R28)</f>
        <v>9</v>
      </c>
      <c r="AB28" s="122" t="str">
        <f>IF(+SUM(J28,S28)=0,"-",+SUM(J28,S28))</f>
        <v>-</v>
      </c>
      <c r="AC28" s="121">
        <f>+SUM(K28,T28)</f>
        <v>619</v>
      </c>
      <c r="AD28" s="121">
        <f>+SUM(L28,U28)</f>
        <v>37230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41979</v>
      </c>
      <c r="AN28" s="121">
        <f>SUM(AO28:AR28)</f>
        <v>21216</v>
      </c>
      <c r="AO28" s="121">
        <v>7722</v>
      </c>
      <c r="AP28" s="121">
        <v>6747</v>
      </c>
      <c r="AQ28" s="121">
        <v>4498</v>
      </c>
      <c r="AR28" s="121">
        <v>2249</v>
      </c>
      <c r="AS28" s="121">
        <f>SUM(AT28:AV28)</f>
        <v>9455</v>
      </c>
      <c r="AT28" s="121">
        <v>2273</v>
      </c>
      <c r="AU28" s="121">
        <v>5857</v>
      </c>
      <c r="AV28" s="121">
        <v>1325</v>
      </c>
      <c r="AW28" s="121">
        <v>0</v>
      </c>
      <c r="AX28" s="121">
        <f>SUM(AY28:BB28)</f>
        <v>11308</v>
      </c>
      <c r="AY28" s="121">
        <v>0</v>
      </c>
      <c r="AZ28" s="121">
        <v>93</v>
      </c>
      <c r="BA28" s="121">
        <v>11215</v>
      </c>
      <c r="BB28" s="121">
        <v>0</v>
      </c>
      <c r="BC28" s="121">
        <v>0</v>
      </c>
      <c r="BD28" s="121">
        <v>0</v>
      </c>
      <c r="BE28" s="121">
        <v>479</v>
      </c>
      <c r="BF28" s="121">
        <f>SUM(AE28,+AM28,+BE28)</f>
        <v>42458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41979</v>
      </c>
      <c r="CR28" s="121">
        <f>SUM(AN28,+BP28)</f>
        <v>21216</v>
      </c>
      <c r="CS28" s="121">
        <f>SUM(AO28,+BQ28)</f>
        <v>7722</v>
      </c>
      <c r="CT28" s="121">
        <f>SUM(AP28,+BR28)</f>
        <v>6747</v>
      </c>
      <c r="CU28" s="121">
        <f>SUM(AQ28,+BS28)</f>
        <v>4498</v>
      </c>
      <c r="CV28" s="121">
        <f>SUM(AR28,+BT28)</f>
        <v>2249</v>
      </c>
      <c r="CW28" s="121">
        <f>SUM(AS28,+BU28)</f>
        <v>9455</v>
      </c>
      <c r="CX28" s="121">
        <f>SUM(AT28,+BV28)</f>
        <v>2273</v>
      </c>
      <c r="CY28" s="121">
        <f>SUM(AU28,+BW28)</f>
        <v>5857</v>
      </c>
      <c r="CZ28" s="121">
        <f>SUM(AV28,+BX28)</f>
        <v>1325</v>
      </c>
      <c r="DA28" s="121">
        <f>SUM(AW28,+BY28)</f>
        <v>0</v>
      </c>
      <c r="DB28" s="121">
        <f>SUM(AX28,+BZ28)</f>
        <v>11308</v>
      </c>
      <c r="DC28" s="121">
        <f>SUM(AY28,+CA28)</f>
        <v>0</v>
      </c>
      <c r="DD28" s="121">
        <f>SUM(AZ28,+CB28)</f>
        <v>93</v>
      </c>
      <c r="DE28" s="121">
        <f>SUM(BA28,+CC28)</f>
        <v>11215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479</v>
      </c>
      <c r="DJ28" s="121">
        <f>SUM(BF28,+CH28)</f>
        <v>42458</v>
      </c>
    </row>
    <row r="29" spans="1:114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91471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474</v>
      </c>
      <c r="K29" s="121">
        <v>0</v>
      </c>
      <c r="L29" s="121">
        <v>91471</v>
      </c>
      <c r="M29" s="121">
        <f>SUM(N29,+U29)</f>
        <v>13965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474</v>
      </c>
      <c r="T29" s="121">
        <v>0</v>
      </c>
      <c r="U29" s="121">
        <v>13965</v>
      </c>
      <c r="V29" s="121">
        <f>+SUM(D29,M29)</f>
        <v>105436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105436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91471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13965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105436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366050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474</v>
      </c>
      <c r="K30" s="121">
        <v>0</v>
      </c>
      <c r="L30" s="121">
        <v>366050</v>
      </c>
      <c r="M30" s="121">
        <f>SUM(N30,+U30)</f>
        <v>131036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474</v>
      </c>
      <c r="T30" s="121">
        <v>0</v>
      </c>
      <c r="U30" s="121">
        <v>131036</v>
      </c>
      <c r="V30" s="121">
        <f>+SUM(D30,M30)</f>
        <v>497086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497086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366050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131036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497086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42643</v>
      </c>
      <c r="E31" s="121">
        <f>SUM(F31:I31,K31)</f>
        <v>6088</v>
      </c>
      <c r="F31" s="121">
        <v>0</v>
      </c>
      <c r="G31" s="121">
        <v>0</v>
      </c>
      <c r="H31" s="121">
        <v>0</v>
      </c>
      <c r="I31" s="121">
        <v>6088</v>
      </c>
      <c r="J31" s="122" t="s">
        <v>474</v>
      </c>
      <c r="K31" s="121">
        <v>0</v>
      </c>
      <c r="L31" s="121">
        <v>36555</v>
      </c>
      <c r="M31" s="121">
        <f>SUM(N31,+U31)</f>
        <v>5893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474</v>
      </c>
      <c r="T31" s="121">
        <v>0</v>
      </c>
      <c r="U31" s="121">
        <v>5893</v>
      </c>
      <c r="V31" s="121">
        <f>+SUM(D31,M31)</f>
        <v>48536</v>
      </c>
      <c r="W31" s="121">
        <f>+SUM(E31,N31)</f>
        <v>6088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6088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42448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14274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14274</v>
      </c>
      <c r="AY31" s="121">
        <v>14126</v>
      </c>
      <c r="AZ31" s="121">
        <v>0</v>
      </c>
      <c r="BA31" s="121">
        <v>0</v>
      </c>
      <c r="BB31" s="121">
        <v>148</v>
      </c>
      <c r="BC31" s="121">
        <v>28369</v>
      </c>
      <c r="BD31" s="121">
        <v>0</v>
      </c>
      <c r="BE31" s="121">
        <v>0</v>
      </c>
      <c r="BF31" s="121">
        <f>SUM(AE31,+AM31,+BE31)</f>
        <v>14274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5893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14274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14274</v>
      </c>
      <c r="DC31" s="121">
        <f>SUM(AY31,+CA31)</f>
        <v>14126</v>
      </c>
      <c r="DD31" s="121">
        <f>SUM(AZ31,+CB31)</f>
        <v>0</v>
      </c>
      <c r="DE31" s="121">
        <f>SUM(BA31,+CC31)</f>
        <v>0</v>
      </c>
      <c r="DF31" s="121">
        <f>SUM(BB31,+CD31)</f>
        <v>148</v>
      </c>
      <c r="DG31" s="121">
        <f>SUM(BC31,+CE31)</f>
        <v>34262</v>
      </c>
      <c r="DH31" s="121">
        <f>SUM(BD31,+CF31)</f>
        <v>0</v>
      </c>
      <c r="DI31" s="121">
        <f>SUM(BE31,+CG31)</f>
        <v>0</v>
      </c>
      <c r="DJ31" s="121">
        <f>SUM(BF31,+CH31)</f>
        <v>14274</v>
      </c>
    </row>
    <row r="32" spans="1:114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76629</v>
      </c>
      <c r="E32" s="121">
        <f>SUM(F32:I32,K32)</f>
        <v>4769</v>
      </c>
      <c r="F32" s="121">
        <v>0</v>
      </c>
      <c r="G32" s="121">
        <v>0</v>
      </c>
      <c r="H32" s="121">
        <v>0</v>
      </c>
      <c r="I32" s="121">
        <v>3349</v>
      </c>
      <c r="J32" s="122" t="s">
        <v>474</v>
      </c>
      <c r="K32" s="121">
        <v>1420</v>
      </c>
      <c r="L32" s="121">
        <v>71860</v>
      </c>
      <c r="M32" s="121">
        <f>SUM(N32,+U32)</f>
        <v>18964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474</v>
      </c>
      <c r="T32" s="121">
        <v>0</v>
      </c>
      <c r="U32" s="121">
        <v>18964</v>
      </c>
      <c r="V32" s="121">
        <f>+SUM(D32,M32)</f>
        <v>95593</v>
      </c>
      <c r="W32" s="121">
        <f>+SUM(E32,N32)</f>
        <v>4769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3349</v>
      </c>
      <c r="AB32" s="122" t="str">
        <f>IF(+SUM(J32,S32)=0,"-",+SUM(J32,S32))</f>
        <v>-</v>
      </c>
      <c r="AC32" s="121">
        <f>+SUM(K32,T32)</f>
        <v>1420</v>
      </c>
      <c r="AD32" s="121">
        <f>+SUM(L32,U32)</f>
        <v>90824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37350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639</v>
      </c>
      <c r="AT32" s="121">
        <v>639</v>
      </c>
      <c r="AU32" s="121">
        <v>0</v>
      </c>
      <c r="AV32" s="121">
        <v>0</v>
      </c>
      <c r="AW32" s="121">
        <v>0</v>
      </c>
      <c r="AX32" s="121">
        <f>SUM(AY32:BB32)</f>
        <v>36711</v>
      </c>
      <c r="AY32" s="121">
        <v>36711</v>
      </c>
      <c r="AZ32" s="121">
        <v>0</v>
      </c>
      <c r="BA32" s="121">
        <v>0</v>
      </c>
      <c r="BB32" s="121">
        <v>0</v>
      </c>
      <c r="BC32" s="121">
        <v>39279</v>
      </c>
      <c r="BD32" s="121">
        <v>0</v>
      </c>
      <c r="BE32" s="121">
        <v>0</v>
      </c>
      <c r="BF32" s="121">
        <f>SUM(AE32,+AM32,+BE32)</f>
        <v>37350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18964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37350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639</v>
      </c>
      <c r="CX32" s="121">
        <f>SUM(AT32,+BV32)</f>
        <v>639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36711</v>
      </c>
      <c r="DC32" s="121">
        <f>SUM(AY32,+CA32)</f>
        <v>36711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58243</v>
      </c>
      <c r="DH32" s="121">
        <f>SUM(BD32,+CF32)</f>
        <v>0</v>
      </c>
      <c r="DI32" s="121">
        <f>SUM(BE32,+CG32)</f>
        <v>0</v>
      </c>
      <c r="DJ32" s="121">
        <f>SUM(BF32,+CH32)</f>
        <v>37350</v>
      </c>
    </row>
    <row r="33" spans="1:114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24338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474</v>
      </c>
      <c r="K33" s="121">
        <v>0</v>
      </c>
      <c r="L33" s="121">
        <v>24338</v>
      </c>
      <c r="M33" s="121">
        <f>SUM(N33,+U33)</f>
        <v>3055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474</v>
      </c>
      <c r="T33" s="121">
        <v>0</v>
      </c>
      <c r="U33" s="121">
        <v>3055</v>
      </c>
      <c r="V33" s="121">
        <f>+SUM(D33,M33)</f>
        <v>27393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27393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694</v>
      </c>
      <c r="AM33" s="121">
        <f>SUM(AN33,AS33,AW33,AX33,BD33)</f>
        <v>9121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9121</v>
      </c>
      <c r="AY33" s="121">
        <v>9121</v>
      </c>
      <c r="AZ33" s="121">
        <v>0</v>
      </c>
      <c r="BA33" s="121">
        <v>0</v>
      </c>
      <c r="BB33" s="121">
        <v>0</v>
      </c>
      <c r="BC33" s="121">
        <v>14523</v>
      </c>
      <c r="BD33" s="121">
        <v>0</v>
      </c>
      <c r="BE33" s="121">
        <v>0</v>
      </c>
      <c r="BF33" s="121">
        <f>SUM(AE33,+AM33,+BE33)</f>
        <v>9121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328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2727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1022</v>
      </c>
      <c r="CQ33" s="121">
        <f>SUM(AM33,+BO33)</f>
        <v>9121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9121</v>
      </c>
      <c r="DC33" s="121">
        <f>SUM(AY33,+CA33)</f>
        <v>9121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17250</v>
      </c>
      <c r="DH33" s="121">
        <f>SUM(BD33,+CF33)</f>
        <v>0</v>
      </c>
      <c r="DI33" s="121">
        <f>SUM(BE33,+CG33)</f>
        <v>0</v>
      </c>
      <c r="DJ33" s="121">
        <f>SUM(BF33,+CH33)</f>
        <v>9121</v>
      </c>
    </row>
    <row r="34" spans="1:114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129510</v>
      </c>
      <c r="E34" s="121">
        <f>SUM(F34:I34,K34)</f>
        <v>710</v>
      </c>
      <c r="F34" s="121">
        <v>0</v>
      </c>
      <c r="G34" s="121">
        <v>0</v>
      </c>
      <c r="H34" s="121">
        <v>0</v>
      </c>
      <c r="I34" s="121">
        <v>0</v>
      </c>
      <c r="J34" s="122" t="s">
        <v>474</v>
      </c>
      <c r="K34" s="121">
        <v>710</v>
      </c>
      <c r="L34" s="121">
        <v>128800</v>
      </c>
      <c r="M34" s="121">
        <f>SUM(N34,+U34)</f>
        <v>16316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474</v>
      </c>
      <c r="T34" s="121">
        <v>0</v>
      </c>
      <c r="U34" s="121">
        <v>16316</v>
      </c>
      <c r="V34" s="121">
        <f>+SUM(D34,M34)</f>
        <v>145826</v>
      </c>
      <c r="W34" s="121">
        <f>+SUM(E34,N34)</f>
        <v>710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710</v>
      </c>
      <c r="AD34" s="121">
        <f>+SUM(L34,U34)</f>
        <v>145116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2850</v>
      </c>
      <c r="AM34" s="121">
        <f>SUM(AN34,AS34,AW34,AX34,BD34)</f>
        <v>70681</v>
      </c>
      <c r="AN34" s="121">
        <f>SUM(AO34:AR34)</f>
        <v>12537</v>
      </c>
      <c r="AO34" s="121">
        <v>12537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58144</v>
      </c>
      <c r="AY34" s="121">
        <v>55588</v>
      </c>
      <c r="AZ34" s="121">
        <v>2556</v>
      </c>
      <c r="BA34" s="121">
        <v>0</v>
      </c>
      <c r="BB34" s="121">
        <v>0</v>
      </c>
      <c r="BC34" s="121">
        <v>55979</v>
      </c>
      <c r="BD34" s="121">
        <v>0</v>
      </c>
      <c r="BE34" s="121">
        <v>0</v>
      </c>
      <c r="BF34" s="121">
        <f>SUM(AE34,+AM34,+BE34)</f>
        <v>70681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1118</v>
      </c>
      <c r="BO34" s="121">
        <f>SUM(BP34,BU34,BY34,BZ34,CF34)</f>
        <v>5903</v>
      </c>
      <c r="BP34" s="121">
        <f>SUM(BQ34:BT34)</f>
        <v>5903</v>
      </c>
      <c r="BQ34" s="121">
        <v>5903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9295</v>
      </c>
      <c r="CF34" s="121">
        <v>0</v>
      </c>
      <c r="CG34" s="121">
        <v>0</v>
      </c>
      <c r="CH34" s="121">
        <f>SUM(BG34,+BO34,+CG34)</f>
        <v>5903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3968</v>
      </c>
      <c r="CQ34" s="121">
        <f>SUM(AM34,+BO34)</f>
        <v>76584</v>
      </c>
      <c r="CR34" s="121">
        <f>SUM(AN34,+BP34)</f>
        <v>18440</v>
      </c>
      <c r="CS34" s="121">
        <f>SUM(AO34,+BQ34)</f>
        <v>18440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58144</v>
      </c>
      <c r="DC34" s="121">
        <f>SUM(AY34,+CA34)</f>
        <v>55588</v>
      </c>
      <c r="DD34" s="121">
        <f>SUM(AZ34,+CB34)</f>
        <v>2556</v>
      </c>
      <c r="DE34" s="121">
        <f>SUM(BA34,+CC34)</f>
        <v>0</v>
      </c>
      <c r="DF34" s="121">
        <f>SUM(BB34,+CD34)</f>
        <v>0</v>
      </c>
      <c r="DG34" s="121">
        <f>SUM(BC34,+CE34)</f>
        <v>65274</v>
      </c>
      <c r="DH34" s="121">
        <f>SUM(BD34,+CF34)</f>
        <v>0</v>
      </c>
      <c r="DI34" s="121">
        <f>SUM(BE34,+CG34)</f>
        <v>0</v>
      </c>
      <c r="DJ34" s="121">
        <f>SUM(BF34,+CH34)</f>
        <v>76584</v>
      </c>
    </row>
    <row r="35" spans="1:114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102985</v>
      </c>
      <c r="E35" s="121">
        <f>SUM(F35:I35,K35)</f>
        <v>16245</v>
      </c>
      <c r="F35" s="121">
        <v>0</v>
      </c>
      <c r="G35" s="121">
        <v>0</v>
      </c>
      <c r="H35" s="121">
        <v>0</v>
      </c>
      <c r="I35" s="121">
        <v>16245</v>
      </c>
      <c r="J35" s="122" t="s">
        <v>474</v>
      </c>
      <c r="K35" s="121">
        <v>0</v>
      </c>
      <c r="L35" s="121">
        <v>86740</v>
      </c>
      <c r="M35" s="121">
        <f>SUM(N35,+U35)</f>
        <v>20026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474</v>
      </c>
      <c r="T35" s="121">
        <v>0</v>
      </c>
      <c r="U35" s="121">
        <v>20026</v>
      </c>
      <c r="V35" s="121">
        <f>+SUM(D35,M35)</f>
        <v>123011</v>
      </c>
      <c r="W35" s="121">
        <f>+SUM(E35,N35)</f>
        <v>16245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16245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106766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2515</v>
      </c>
      <c r="AM35" s="121">
        <f>SUM(AN35,AS35,AW35,AX35,BD35)</f>
        <v>50924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135</v>
      </c>
      <c r="AT35" s="121">
        <v>135</v>
      </c>
      <c r="AU35" s="121">
        <v>0</v>
      </c>
      <c r="AV35" s="121">
        <v>0</v>
      </c>
      <c r="AW35" s="121">
        <v>0</v>
      </c>
      <c r="AX35" s="121">
        <f>SUM(AY35:BB35)</f>
        <v>50789</v>
      </c>
      <c r="AY35" s="121">
        <v>50789</v>
      </c>
      <c r="AZ35" s="121">
        <v>0</v>
      </c>
      <c r="BA35" s="121">
        <v>0</v>
      </c>
      <c r="BB35" s="121">
        <v>0</v>
      </c>
      <c r="BC35" s="121">
        <v>49546</v>
      </c>
      <c r="BD35" s="121">
        <v>0</v>
      </c>
      <c r="BE35" s="121">
        <v>0</v>
      </c>
      <c r="BF35" s="121">
        <f>SUM(AE35,+AM35,+BE35)</f>
        <v>50924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2151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17875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4666</v>
      </c>
      <c r="CQ35" s="121">
        <f>SUM(AM35,+BO35)</f>
        <v>50924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135</v>
      </c>
      <c r="CX35" s="121">
        <f>SUM(AT35,+BV35)</f>
        <v>135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50789</v>
      </c>
      <c r="DC35" s="121">
        <f>SUM(AY35,+CA35)</f>
        <v>50789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67421</v>
      </c>
      <c r="DH35" s="121">
        <f>SUM(BD35,+CF35)</f>
        <v>0</v>
      </c>
      <c r="DI35" s="121">
        <f>SUM(BE35,+CG35)</f>
        <v>0</v>
      </c>
      <c r="DJ35" s="121">
        <f>SUM(BF35,+CH35)</f>
        <v>50924</v>
      </c>
    </row>
    <row r="36" spans="1:114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10989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474</v>
      </c>
      <c r="K36" s="121">
        <v>0</v>
      </c>
      <c r="L36" s="121">
        <v>10989</v>
      </c>
      <c r="M36" s="121">
        <f>SUM(N36,+U36)</f>
        <v>3059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474</v>
      </c>
      <c r="T36" s="121">
        <v>0</v>
      </c>
      <c r="U36" s="121">
        <v>3059</v>
      </c>
      <c r="V36" s="121">
        <f>+SUM(D36,M36)</f>
        <v>14048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14048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507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10482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329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2730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836</v>
      </c>
      <c r="CQ36" s="121">
        <f>SUM(AM36,+BO36)</f>
        <v>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13212</v>
      </c>
      <c r="DH36" s="121">
        <f>SUM(BD36,+CF36)</f>
        <v>0</v>
      </c>
      <c r="DI36" s="121">
        <f>SUM(BE36,+CG36)</f>
        <v>0</v>
      </c>
      <c r="DJ36" s="121">
        <f>SUM(BF36,+CH36)</f>
        <v>0</v>
      </c>
    </row>
    <row r="37" spans="1:114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25848</v>
      </c>
      <c r="E37" s="121">
        <f>SUM(F37:I37,K37)</f>
        <v>2891</v>
      </c>
      <c r="F37" s="121">
        <v>0</v>
      </c>
      <c r="G37" s="121">
        <v>709</v>
      </c>
      <c r="H37" s="121">
        <v>0</v>
      </c>
      <c r="I37" s="121">
        <v>0</v>
      </c>
      <c r="J37" s="122" t="s">
        <v>474</v>
      </c>
      <c r="K37" s="121">
        <v>2182</v>
      </c>
      <c r="L37" s="121">
        <v>22957</v>
      </c>
      <c r="M37" s="121">
        <f>SUM(N37,+U37)</f>
        <v>4370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474</v>
      </c>
      <c r="T37" s="121">
        <v>0</v>
      </c>
      <c r="U37" s="121">
        <v>4370</v>
      </c>
      <c r="V37" s="121">
        <f>+SUM(D37,M37)</f>
        <v>30218</v>
      </c>
      <c r="W37" s="121">
        <f>+SUM(E37,N37)</f>
        <v>2891</v>
      </c>
      <c r="X37" s="121">
        <f>+SUM(F37,O37)</f>
        <v>0</v>
      </c>
      <c r="Y37" s="121">
        <f>+SUM(G37,P37)</f>
        <v>709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2182</v>
      </c>
      <c r="AD37" s="121">
        <f>+SUM(L37,U37)</f>
        <v>27327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547</v>
      </c>
      <c r="AM37" s="121">
        <f>SUM(AN37,AS37,AW37,AX37,BD37)</f>
        <v>14240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1606</v>
      </c>
      <c r="AT37" s="121">
        <v>1606</v>
      </c>
      <c r="AU37" s="121">
        <v>0</v>
      </c>
      <c r="AV37" s="121">
        <v>0</v>
      </c>
      <c r="AW37" s="121">
        <v>0</v>
      </c>
      <c r="AX37" s="121">
        <f>SUM(AY37:BB37)</f>
        <v>12634</v>
      </c>
      <c r="AY37" s="121">
        <v>12634</v>
      </c>
      <c r="AZ37" s="121">
        <v>0</v>
      </c>
      <c r="BA37" s="121">
        <v>0</v>
      </c>
      <c r="BB37" s="121">
        <v>0</v>
      </c>
      <c r="BC37" s="121">
        <v>11061</v>
      </c>
      <c r="BD37" s="121">
        <v>0</v>
      </c>
      <c r="BE37" s="121">
        <v>0</v>
      </c>
      <c r="BF37" s="121">
        <f>SUM(AE37,+AM37,+BE37)</f>
        <v>14240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339</v>
      </c>
      <c r="BO37" s="121">
        <f>SUM(BP37,BU37,BY37,BZ37,CF37)</f>
        <v>1210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1210</v>
      </c>
      <c r="CA37" s="121">
        <v>1210</v>
      </c>
      <c r="CB37" s="121">
        <v>0</v>
      </c>
      <c r="CC37" s="121">
        <v>0</v>
      </c>
      <c r="CD37" s="121">
        <v>0</v>
      </c>
      <c r="CE37" s="121">
        <v>2821</v>
      </c>
      <c r="CF37" s="121">
        <v>0</v>
      </c>
      <c r="CG37" s="121">
        <v>0</v>
      </c>
      <c r="CH37" s="121">
        <f>SUM(BG37,+BO37,+CG37)</f>
        <v>1210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886</v>
      </c>
      <c r="CQ37" s="121">
        <f>SUM(AM37,+BO37)</f>
        <v>15450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1606</v>
      </c>
      <c r="CX37" s="121">
        <f>SUM(AT37,+BV37)</f>
        <v>1606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13844</v>
      </c>
      <c r="DC37" s="121">
        <f>SUM(AY37,+CA37)</f>
        <v>13844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13882</v>
      </c>
      <c r="DH37" s="121">
        <f>SUM(BD37,+CF37)</f>
        <v>0</v>
      </c>
      <c r="DI37" s="121">
        <f>SUM(BE37,+CG37)</f>
        <v>0</v>
      </c>
      <c r="DJ37" s="121">
        <f>SUM(BF37,+CH37)</f>
        <v>15450</v>
      </c>
    </row>
    <row r="38" spans="1:114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16888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474</v>
      </c>
      <c r="K38" s="121">
        <v>0</v>
      </c>
      <c r="L38" s="121">
        <v>16888</v>
      </c>
      <c r="M38" s="121">
        <f>SUM(N38,+U38)</f>
        <v>3550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474</v>
      </c>
      <c r="T38" s="121">
        <v>0</v>
      </c>
      <c r="U38" s="121">
        <v>3550</v>
      </c>
      <c r="V38" s="121">
        <f>+SUM(D38,M38)</f>
        <v>20438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20438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275</v>
      </c>
      <c r="AM38" s="121">
        <f>SUM(AN38,AS38,AW38,AX38,BD38)</f>
        <v>10174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749</v>
      </c>
      <c r="AT38" s="121">
        <v>749</v>
      </c>
      <c r="AU38" s="121">
        <v>0</v>
      </c>
      <c r="AV38" s="121">
        <v>0</v>
      </c>
      <c r="AW38" s="121">
        <v>0</v>
      </c>
      <c r="AX38" s="121">
        <f>SUM(AY38:BB38)</f>
        <v>9425</v>
      </c>
      <c r="AY38" s="121">
        <v>9294</v>
      </c>
      <c r="AZ38" s="121">
        <v>0</v>
      </c>
      <c r="BA38" s="121">
        <v>0</v>
      </c>
      <c r="BB38" s="121">
        <v>131</v>
      </c>
      <c r="BC38" s="121">
        <v>6439</v>
      </c>
      <c r="BD38" s="121">
        <v>0</v>
      </c>
      <c r="BE38" s="121">
        <v>0</v>
      </c>
      <c r="BF38" s="121">
        <f>SUM(AE38,+AM38,+BE38)</f>
        <v>10174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347</v>
      </c>
      <c r="BO38" s="121">
        <f>SUM(BP38,BU38,BY38,BZ38,CF38)</f>
        <v>315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315</v>
      </c>
      <c r="BV38" s="121">
        <v>315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2888</v>
      </c>
      <c r="CF38" s="121">
        <v>0</v>
      </c>
      <c r="CG38" s="121">
        <v>0</v>
      </c>
      <c r="CH38" s="121">
        <f>SUM(BG38,+BO38,+CG38)</f>
        <v>315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622</v>
      </c>
      <c r="CQ38" s="121">
        <f>SUM(AM38,+BO38)</f>
        <v>10489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1064</v>
      </c>
      <c r="CX38" s="121">
        <f>SUM(AT38,+BV38)</f>
        <v>1064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9425</v>
      </c>
      <c r="DC38" s="121">
        <f>SUM(AY38,+CA38)</f>
        <v>9294</v>
      </c>
      <c r="DD38" s="121">
        <f>SUM(AZ38,+CB38)</f>
        <v>0</v>
      </c>
      <c r="DE38" s="121">
        <f>SUM(BA38,+CC38)</f>
        <v>0</v>
      </c>
      <c r="DF38" s="121">
        <f>SUM(BB38,+CD38)</f>
        <v>131</v>
      </c>
      <c r="DG38" s="121">
        <f>SUM(BC38,+CE38)</f>
        <v>9327</v>
      </c>
      <c r="DH38" s="121">
        <f>SUM(BD38,+CF38)</f>
        <v>0</v>
      </c>
      <c r="DI38" s="121">
        <f>SUM(BE38,+CG38)</f>
        <v>0</v>
      </c>
      <c r="DJ38" s="121">
        <f>SUM(BF38,+CH38)</f>
        <v>10489</v>
      </c>
    </row>
    <row r="39" spans="1:114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27483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474</v>
      </c>
      <c r="K39" s="121">
        <v>0</v>
      </c>
      <c r="L39" s="121">
        <v>27483</v>
      </c>
      <c r="M39" s="121">
        <f>SUM(N39,+U39)</f>
        <v>5220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474</v>
      </c>
      <c r="T39" s="121">
        <v>0</v>
      </c>
      <c r="U39" s="121">
        <v>5220</v>
      </c>
      <c r="V39" s="121">
        <f>+SUM(D39,M39)</f>
        <v>32703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32703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313</v>
      </c>
      <c r="AM39" s="121">
        <f>SUM(AN39,AS39,AW39,AX39,BD39)</f>
        <v>19861</v>
      </c>
      <c r="AN39" s="121">
        <f>SUM(AO39:AR39)</f>
        <v>8103</v>
      </c>
      <c r="AO39" s="121">
        <v>8103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11758</v>
      </c>
      <c r="AY39" s="121">
        <v>11758</v>
      </c>
      <c r="AZ39" s="121">
        <v>0</v>
      </c>
      <c r="BA39" s="121">
        <v>0</v>
      </c>
      <c r="BB39" s="121">
        <v>0</v>
      </c>
      <c r="BC39" s="121">
        <v>7309</v>
      </c>
      <c r="BD39" s="121">
        <v>0</v>
      </c>
      <c r="BE39" s="121">
        <v>0</v>
      </c>
      <c r="BF39" s="121">
        <f>SUM(AE39,+AM39,+BE39)</f>
        <v>19861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462</v>
      </c>
      <c r="BO39" s="121">
        <f>SUM(BP39,BU39,BY39,BZ39,CF39)</f>
        <v>920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920</v>
      </c>
      <c r="CA39" s="121">
        <v>0</v>
      </c>
      <c r="CB39" s="121">
        <v>0</v>
      </c>
      <c r="CC39" s="121">
        <v>0</v>
      </c>
      <c r="CD39" s="121">
        <v>920</v>
      </c>
      <c r="CE39" s="121">
        <v>3838</v>
      </c>
      <c r="CF39" s="121">
        <v>0</v>
      </c>
      <c r="CG39" s="121">
        <v>0</v>
      </c>
      <c r="CH39" s="121">
        <f>SUM(BG39,+BO39,+CG39)</f>
        <v>920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775</v>
      </c>
      <c r="CQ39" s="121">
        <f>SUM(AM39,+BO39)</f>
        <v>20781</v>
      </c>
      <c r="CR39" s="121">
        <f>SUM(AN39,+BP39)</f>
        <v>8103</v>
      </c>
      <c r="CS39" s="121">
        <f>SUM(AO39,+BQ39)</f>
        <v>8103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12678</v>
      </c>
      <c r="DC39" s="121">
        <f>SUM(AY39,+CA39)</f>
        <v>11758</v>
      </c>
      <c r="DD39" s="121">
        <f>SUM(AZ39,+CB39)</f>
        <v>0</v>
      </c>
      <c r="DE39" s="121">
        <f>SUM(BA39,+CC39)</f>
        <v>0</v>
      </c>
      <c r="DF39" s="121">
        <f>SUM(BB39,+CD39)</f>
        <v>920</v>
      </c>
      <c r="DG39" s="121">
        <f>SUM(BC39,+CE39)</f>
        <v>11147</v>
      </c>
      <c r="DH39" s="121">
        <f>SUM(BD39,+CF39)</f>
        <v>0</v>
      </c>
      <c r="DI39" s="121">
        <f>SUM(BE39,+CG39)</f>
        <v>0</v>
      </c>
      <c r="DJ39" s="121">
        <f>SUM(BF39,+CH39)</f>
        <v>20781</v>
      </c>
    </row>
    <row r="40" spans="1:114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4997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474</v>
      </c>
      <c r="K40" s="121">
        <v>0</v>
      </c>
      <c r="L40" s="121">
        <v>4997</v>
      </c>
      <c r="M40" s="121">
        <f>SUM(N40,+U40)</f>
        <v>934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474</v>
      </c>
      <c r="T40" s="121">
        <v>0</v>
      </c>
      <c r="U40" s="121">
        <v>934</v>
      </c>
      <c r="V40" s="121">
        <f>+SUM(D40,M40)</f>
        <v>5931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5931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206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4791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100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834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306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5625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173571</v>
      </c>
      <c r="E41" s="121">
        <f>SUM(F41:I41,K41)</f>
        <v>9702</v>
      </c>
      <c r="F41" s="121">
        <v>0</v>
      </c>
      <c r="G41" s="121">
        <v>0</v>
      </c>
      <c r="H41" s="121">
        <v>0</v>
      </c>
      <c r="I41" s="121">
        <v>2</v>
      </c>
      <c r="J41" s="122" t="s">
        <v>474</v>
      </c>
      <c r="K41" s="121">
        <v>9700</v>
      </c>
      <c r="L41" s="121">
        <v>163869</v>
      </c>
      <c r="M41" s="121">
        <f>SUM(N41,+U41)</f>
        <v>26558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474</v>
      </c>
      <c r="T41" s="121">
        <v>0</v>
      </c>
      <c r="U41" s="121">
        <v>26558</v>
      </c>
      <c r="V41" s="121">
        <f>+SUM(D41,M41)</f>
        <v>200129</v>
      </c>
      <c r="W41" s="121">
        <f>+SUM(E41,N41)</f>
        <v>9702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</v>
      </c>
      <c r="AB41" s="122" t="str">
        <f>IF(+SUM(J41,S41)=0,"-",+SUM(J41,S41))</f>
        <v>-</v>
      </c>
      <c r="AC41" s="121">
        <f>+SUM(K41,T41)</f>
        <v>9700</v>
      </c>
      <c r="AD41" s="121">
        <f>+SUM(L41,U41)</f>
        <v>190427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89069</v>
      </c>
      <c r="AN41" s="121">
        <f>SUM(AO41:AR41)</f>
        <v>7260</v>
      </c>
      <c r="AO41" s="121">
        <v>7260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81809</v>
      </c>
      <c r="AY41" s="121">
        <v>81809</v>
      </c>
      <c r="AZ41" s="121">
        <v>0</v>
      </c>
      <c r="BA41" s="121">
        <v>0</v>
      </c>
      <c r="BB41" s="121">
        <v>0</v>
      </c>
      <c r="BC41" s="121">
        <v>84350</v>
      </c>
      <c r="BD41" s="121">
        <v>0</v>
      </c>
      <c r="BE41" s="121">
        <v>152</v>
      </c>
      <c r="BF41" s="121">
        <f>SUM(AE41,+AM41,+BE41)</f>
        <v>89221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3112</v>
      </c>
      <c r="BP41" s="121">
        <f>SUM(BQ41:BT41)</f>
        <v>3112</v>
      </c>
      <c r="BQ41" s="121">
        <v>3112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23446</v>
      </c>
      <c r="CF41" s="121">
        <v>0</v>
      </c>
      <c r="CG41" s="121">
        <v>0</v>
      </c>
      <c r="CH41" s="121">
        <f>SUM(BG41,+BO41,+CG41)</f>
        <v>3112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92181</v>
      </c>
      <c r="CR41" s="121">
        <f>SUM(AN41,+BP41)</f>
        <v>10372</v>
      </c>
      <c r="CS41" s="121">
        <f>SUM(AO41,+BQ41)</f>
        <v>10372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81809</v>
      </c>
      <c r="DC41" s="121">
        <f>SUM(AY41,+CA41)</f>
        <v>81809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107796</v>
      </c>
      <c r="DH41" s="121">
        <f>SUM(BD41,+CF41)</f>
        <v>0</v>
      </c>
      <c r="DI41" s="121">
        <f>SUM(BE41,+CG41)</f>
        <v>152</v>
      </c>
      <c r="DJ41" s="121">
        <f>SUM(BF41,+CH41)</f>
        <v>92333</v>
      </c>
    </row>
    <row r="42" spans="1:114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148367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474</v>
      </c>
      <c r="K42" s="121">
        <v>0</v>
      </c>
      <c r="L42" s="121">
        <v>148367</v>
      </c>
      <c r="M42" s="121">
        <f>SUM(N42,+U42)</f>
        <v>47526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474</v>
      </c>
      <c r="T42" s="121">
        <v>0</v>
      </c>
      <c r="U42" s="121">
        <v>47526</v>
      </c>
      <c r="V42" s="121">
        <f>+SUM(D42,M42)</f>
        <v>195893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195893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148367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32394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15132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32394</v>
      </c>
      <c r="CQ42" s="121">
        <f>SUM(AM42,+BO42)</f>
        <v>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163499</v>
      </c>
      <c r="DH42" s="121">
        <f>SUM(BD42,+CF42)</f>
        <v>0</v>
      </c>
      <c r="DI42" s="121">
        <f>SUM(BE42,+CG42)</f>
        <v>0</v>
      </c>
      <c r="DJ42" s="121">
        <f>SUM(BF42,+CH42)</f>
        <v>0</v>
      </c>
    </row>
    <row r="43" spans="1:114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51290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474</v>
      </c>
      <c r="K43" s="121">
        <v>0</v>
      </c>
      <c r="L43" s="121">
        <v>51290</v>
      </c>
      <c r="M43" s="121">
        <f>SUM(N43,+U43)</f>
        <v>16245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474</v>
      </c>
      <c r="T43" s="121">
        <v>0</v>
      </c>
      <c r="U43" s="121">
        <v>16245</v>
      </c>
      <c r="V43" s="121">
        <f>+SUM(D43,M43)</f>
        <v>67535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67535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5236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5236</v>
      </c>
      <c r="AY43" s="121">
        <v>5236</v>
      </c>
      <c r="AZ43" s="121">
        <v>0</v>
      </c>
      <c r="BA43" s="121">
        <v>0</v>
      </c>
      <c r="BB43" s="121">
        <v>0</v>
      </c>
      <c r="BC43" s="121">
        <v>46054</v>
      </c>
      <c r="BD43" s="121">
        <v>0</v>
      </c>
      <c r="BE43" s="121">
        <v>0</v>
      </c>
      <c r="BF43" s="121">
        <f>SUM(AE43,+AM43,+BE43)</f>
        <v>5236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11073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5172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11073</v>
      </c>
      <c r="CQ43" s="121">
        <f>SUM(AM43,+BO43)</f>
        <v>5236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5236</v>
      </c>
      <c r="DC43" s="121">
        <f>SUM(AY43,+CA43)</f>
        <v>5236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51226</v>
      </c>
      <c r="DH43" s="121">
        <f>SUM(BD43,+CF43)</f>
        <v>0</v>
      </c>
      <c r="DI43" s="121">
        <f>SUM(BE43,+CG43)</f>
        <v>0</v>
      </c>
      <c r="DJ43" s="121">
        <f>SUM(BF43,+CH43)</f>
        <v>5236</v>
      </c>
    </row>
    <row r="44" spans="1:114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44587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474</v>
      </c>
      <c r="K44" s="121">
        <v>0</v>
      </c>
      <c r="L44" s="121">
        <v>44587</v>
      </c>
      <c r="M44" s="121">
        <f>SUM(N44,+U44)</f>
        <v>23864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474</v>
      </c>
      <c r="T44" s="121">
        <v>0</v>
      </c>
      <c r="U44" s="121">
        <v>23864</v>
      </c>
      <c r="V44" s="121">
        <f>+SUM(D44,M44)</f>
        <v>68451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68451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7576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7576</v>
      </c>
      <c r="AY44" s="121">
        <v>7576</v>
      </c>
      <c r="AZ44" s="121">
        <v>0</v>
      </c>
      <c r="BA44" s="121">
        <v>0</v>
      </c>
      <c r="BB44" s="121">
        <v>0</v>
      </c>
      <c r="BC44" s="121">
        <v>37011</v>
      </c>
      <c r="BD44" s="121">
        <v>0</v>
      </c>
      <c r="BE44" s="121">
        <v>0</v>
      </c>
      <c r="BF44" s="121">
        <f>SUM(AE44,+AM44,+BE44)</f>
        <v>7576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16266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7598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16266</v>
      </c>
      <c r="CQ44" s="121">
        <f>SUM(AM44,+BO44)</f>
        <v>7576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7576</v>
      </c>
      <c r="DC44" s="121">
        <f>SUM(AY44,+CA44)</f>
        <v>7576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44609</v>
      </c>
      <c r="DH44" s="121">
        <f>SUM(BD44,+CF44)</f>
        <v>0</v>
      </c>
      <c r="DI44" s="121">
        <f>SUM(BE44,+CG44)</f>
        <v>0</v>
      </c>
      <c r="DJ44" s="121">
        <f>SUM(BF44,+CH44)</f>
        <v>7576</v>
      </c>
    </row>
    <row r="45" spans="1:114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148237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474</v>
      </c>
      <c r="K45" s="121">
        <v>0</v>
      </c>
      <c r="L45" s="121">
        <v>148237</v>
      </c>
      <c r="M45" s="121">
        <f>SUM(N45,+U45)</f>
        <v>54036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474</v>
      </c>
      <c r="T45" s="121">
        <v>0</v>
      </c>
      <c r="U45" s="121">
        <v>54036</v>
      </c>
      <c r="V45" s="121">
        <f>+SUM(D45,M45)</f>
        <v>202273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202273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17645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17645</v>
      </c>
      <c r="AY45" s="121">
        <v>17645</v>
      </c>
      <c r="AZ45" s="121">
        <v>0</v>
      </c>
      <c r="BA45" s="121">
        <v>0</v>
      </c>
      <c r="BB45" s="121">
        <v>0</v>
      </c>
      <c r="BC45" s="121">
        <v>130592</v>
      </c>
      <c r="BD45" s="121">
        <v>0</v>
      </c>
      <c r="BE45" s="121">
        <v>0</v>
      </c>
      <c r="BF45" s="121">
        <f>SUM(AE45,+AM45,+BE45)</f>
        <v>17645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36832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17204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36832</v>
      </c>
      <c r="CQ45" s="121">
        <f>SUM(AM45,+BO45)</f>
        <v>17645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17645</v>
      </c>
      <c r="DC45" s="121">
        <f>SUM(AY45,+CA45)</f>
        <v>17645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147796</v>
      </c>
      <c r="DH45" s="121">
        <f>SUM(BD45,+CF45)</f>
        <v>0</v>
      </c>
      <c r="DI45" s="121">
        <f>SUM(BE45,+CG45)</f>
        <v>0</v>
      </c>
      <c r="DJ45" s="121">
        <f>SUM(BF45,+CH45)</f>
        <v>17645</v>
      </c>
    </row>
    <row r="46" spans="1:114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305286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474</v>
      </c>
      <c r="K46" s="121">
        <v>0</v>
      </c>
      <c r="L46" s="121">
        <v>305286</v>
      </c>
      <c r="M46" s="121">
        <f>SUM(N46,+U46)</f>
        <v>203479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474</v>
      </c>
      <c r="T46" s="121">
        <v>0</v>
      </c>
      <c r="U46" s="121">
        <v>203479</v>
      </c>
      <c r="V46" s="121">
        <f>+SUM(D46,M46)</f>
        <v>508765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508765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305286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168158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35321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168158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340607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142458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474</v>
      </c>
      <c r="K47" s="121">
        <v>0</v>
      </c>
      <c r="L47" s="121">
        <v>142458</v>
      </c>
      <c r="M47" s="121">
        <f>SUM(N47,+U47)</f>
        <v>94952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474</v>
      </c>
      <c r="T47" s="121">
        <v>0</v>
      </c>
      <c r="U47" s="121">
        <v>94952</v>
      </c>
      <c r="V47" s="121">
        <f>+SUM(D47,M47)</f>
        <v>237410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237410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142458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78470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16482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78470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158940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201807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474</v>
      </c>
      <c r="K48" s="121">
        <v>0</v>
      </c>
      <c r="L48" s="121">
        <v>201807</v>
      </c>
      <c r="M48" s="121">
        <f>SUM(N48,+U48)</f>
        <v>134509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474</v>
      </c>
      <c r="T48" s="121">
        <v>0</v>
      </c>
      <c r="U48" s="121">
        <v>134509</v>
      </c>
      <c r="V48" s="121">
        <f>+SUM(D48,M48)</f>
        <v>336316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336316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201807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111160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23349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111160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225156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99604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474</v>
      </c>
      <c r="K49" s="121">
        <v>0</v>
      </c>
      <c r="L49" s="121">
        <v>99604</v>
      </c>
      <c r="M49" s="121">
        <f>SUM(N49,+U49)</f>
        <v>66388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474</v>
      </c>
      <c r="T49" s="121">
        <v>0</v>
      </c>
      <c r="U49" s="121">
        <v>66388</v>
      </c>
      <c r="V49" s="121">
        <f>+SUM(D49,M49)</f>
        <v>165992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165992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99604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54864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11524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54864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111128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303285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474</v>
      </c>
      <c r="K50" s="121">
        <v>0</v>
      </c>
      <c r="L50" s="121">
        <v>303285</v>
      </c>
      <c r="M50" s="121">
        <f>SUM(N50,+U50)</f>
        <v>71255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474</v>
      </c>
      <c r="T50" s="121">
        <v>0</v>
      </c>
      <c r="U50" s="121">
        <v>71255</v>
      </c>
      <c r="V50" s="121">
        <f>+SUM(D50,M50)</f>
        <v>374540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374540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151740</v>
      </c>
      <c r="AM50" s="121">
        <f>SUM(AN50,AS50,AW50,AX50,BD50)</f>
        <v>4367</v>
      </c>
      <c r="AN50" s="121">
        <f>SUM(AO50:AR50)</f>
        <v>4247</v>
      </c>
      <c r="AO50" s="121">
        <v>4247</v>
      </c>
      <c r="AP50" s="121">
        <v>0</v>
      </c>
      <c r="AQ50" s="121">
        <v>0</v>
      </c>
      <c r="AR50" s="121">
        <v>0</v>
      </c>
      <c r="AS50" s="121">
        <f>SUM(AT50:AV50)</f>
        <v>120</v>
      </c>
      <c r="AT50" s="121">
        <v>120</v>
      </c>
      <c r="AU50" s="121">
        <v>0</v>
      </c>
      <c r="AV50" s="121">
        <v>0</v>
      </c>
      <c r="AW50" s="121">
        <v>0</v>
      </c>
      <c r="AX50" s="121">
        <f>SUM(AY50:BB50)</f>
        <v>0</v>
      </c>
      <c r="AY50" s="121">
        <v>0</v>
      </c>
      <c r="AZ50" s="121">
        <v>0</v>
      </c>
      <c r="BA50" s="121">
        <v>0</v>
      </c>
      <c r="BB50" s="121">
        <v>0</v>
      </c>
      <c r="BC50" s="121">
        <v>147034</v>
      </c>
      <c r="BD50" s="121">
        <v>0</v>
      </c>
      <c r="BE50" s="121">
        <v>144</v>
      </c>
      <c r="BF50" s="121">
        <f>SUM(AE50,+AM50,+BE50)</f>
        <v>4511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20835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50420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172575</v>
      </c>
      <c r="CQ50" s="121">
        <f>SUM(AM50,+BO50)</f>
        <v>4367</v>
      </c>
      <c r="CR50" s="121">
        <f>SUM(AN50,+BP50)</f>
        <v>4247</v>
      </c>
      <c r="CS50" s="121">
        <f>SUM(AO50,+BQ50)</f>
        <v>4247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120</v>
      </c>
      <c r="CX50" s="121">
        <f>SUM(AT50,+BV50)</f>
        <v>120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0</v>
      </c>
      <c r="DC50" s="121">
        <f>SUM(AY50,+CA50)</f>
        <v>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197454</v>
      </c>
      <c r="DH50" s="121">
        <f>SUM(BD50,+CF50)</f>
        <v>0</v>
      </c>
      <c r="DI50" s="121">
        <f>SUM(BE50,+CG50)</f>
        <v>144</v>
      </c>
      <c r="DJ50" s="121">
        <f>SUM(BF50,+CH50)</f>
        <v>4511</v>
      </c>
    </row>
    <row r="51" spans="1:114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120101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474</v>
      </c>
      <c r="K51" s="121">
        <v>0</v>
      </c>
      <c r="L51" s="121">
        <v>120101</v>
      </c>
      <c r="M51" s="121">
        <f>SUM(N51,+U51)</f>
        <v>28645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474</v>
      </c>
      <c r="T51" s="121">
        <v>0</v>
      </c>
      <c r="U51" s="121">
        <v>28645</v>
      </c>
      <c r="V51" s="121">
        <f>+SUM(D51,M51)</f>
        <v>148746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148746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60996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59105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8376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20269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69372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79374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116854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474</v>
      </c>
      <c r="K52" s="121">
        <v>0</v>
      </c>
      <c r="L52" s="121">
        <v>116854</v>
      </c>
      <c r="M52" s="121">
        <f>SUM(N52,+U52)</f>
        <v>26522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474</v>
      </c>
      <c r="T52" s="121">
        <v>0</v>
      </c>
      <c r="U52" s="121">
        <v>26522</v>
      </c>
      <c r="V52" s="121">
        <f>+SUM(D52,M52)</f>
        <v>143376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143376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56479</v>
      </c>
      <c r="AM52" s="121">
        <f>SUM(AN52,AS52,AW52,AX52,BD52)</f>
        <v>5647</v>
      </c>
      <c r="AN52" s="121">
        <f>SUM(AO52:AR52)</f>
        <v>5647</v>
      </c>
      <c r="AO52" s="121">
        <v>5647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54728</v>
      </c>
      <c r="BD52" s="121">
        <v>0</v>
      </c>
      <c r="BE52" s="121">
        <v>0</v>
      </c>
      <c r="BF52" s="121">
        <f>SUM(AE52,+AM52,+BE52)</f>
        <v>5647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7755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18767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64234</v>
      </c>
      <c r="CQ52" s="121">
        <f>SUM(AM52,+BO52)</f>
        <v>5647</v>
      </c>
      <c r="CR52" s="121">
        <f>SUM(AN52,+BP52)</f>
        <v>5647</v>
      </c>
      <c r="CS52" s="121">
        <f>SUM(AO52,+BQ52)</f>
        <v>5647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73495</v>
      </c>
      <c r="DH52" s="121">
        <f>SUM(BD52,+CF52)</f>
        <v>0</v>
      </c>
      <c r="DI52" s="121">
        <f>SUM(BE52,+CG52)</f>
        <v>0</v>
      </c>
      <c r="DJ52" s="121">
        <f>SUM(BF52,+CH52)</f>
        <v>5647</v>
      </c>
    </row>
    <row r="53" spans="1:114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117136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474</v>
      </c>
      <c r="K53" s="121">
        <v>0</v>
      </c>
      <c r="L53" s="121">
        <v>117136</v>
      </c>
      <c r="M53" s="121">
        <f>SUM(N53,+U53)</f>
        <v>27936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474</v>
      </c>
      <c r="T53" s="121">
        <v>0</v>
      </c>
      <c r="U53" s="121">
        <v>27936</v>
      </c>
      <c r="V53" s="121">
        <f>+SUM(D53,M53)</f>
        <v>145072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145072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59490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57646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8169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19767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67659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77413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94156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474</v>
      </c>
      <c r="K54" s="121">
        <v>0</v>
      </c>
      <c r="L54" s="121">
        <v>94156</v>
      </c>
      <c r="M54" s="121">
        <f>SUM(N54,+U54)</f>
        <v>22455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474</v>
      </c>
      <c r="T54" s="121">
        <v>0</v>
      </c>
      <c r="U54" s="121">
        <v>22455</v>
      </c>
      <c r="V54" s="121">
        <f>+SUM(D54,M54)</f>
        <v>116611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116611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47819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46337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6566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15889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54385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62226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319566</v>
      </c>
      <c r="E55" s="121">
        <f>SUM(F55:I55,K55)</f>
        <v>18480</v>
      </c>
      <c r="F55" s="121">
        <v>0</v>
      </c>
      <c r="G55" s="121">
        <v>0</v>
      </c>
      <c r="H55" s="121">
        <v>0</v>
      </c>
      <c r="I55" s="121">
        <v>12186</v>
      </c>
      <c r="J55" s="122" t="s">
        <v>474</v>
      </c>
      <c r="K55" s="121">
        <v>6294</v>
      </c>
      <c r="L55" s="121">
        <v>301086</v>
      </c>
      <c r="M55" s="121">
        <f>SUM(N55,+U55)</f>
        <v>9640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474</v>
      </c>
      <c r="T55" s="121">
        <v>0</v>
      </c>
      <c r="U55" s="121">
        <v>9640</v>
      </c>
      <c r="V55" s="121">
        <f>+SUM(D55,M55)</f>
        <v>329206</v>
      </c>
      <c r="W55" s="121">
        <f>+SUM(E55,N55)</f>
        <v>18480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12186</v>
      </c>
      <c r="AB55" s="122" t="str">
        <f>IF(+SUM(J55,S55)=0,"-",+SUM(J55,S55))</f>
        <v>-</v>
      </c>
      <c r="AC55" s="121">
        <f>+SUM(K55,T55)</f>
        <v>6294</v>
      </c>
      <c r="AD55" s="121">
        <f>+SUM(L55,U55)</f>
        <v>310726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157772</v>
      </c>
      <c r="AN55" s="121">
        <f>SUM(AO55:AR55)</f>
        <v>9536</v>
      </c>
      <c r="AO55" s="121">
        <v>9536</v>
      </c>
      <c r="AP55" s="121">
        <v>0</v>
      </c>
      <c r="AQ55" s="121">
        <v>0</v>
      </c>
      <c r="AR55" s="121">
        <v>0</v>
      </c>
      <c r="AS55" s="121">
        <f>SUM(AT55:AV55)</f>
        <v>11505</v>
      </c>
      <c r="AT55" s="121">
        <v>1847</v>
      </c>
      <c r="AU55" s="121">
        <v>4516</v>
      </c>
      <c r="AV55" s="121">
        <v>5142</v>
      </c>
      <c r="AW55" s="121">
        <v>0</v>
      </c>
      <c r="AX55" s="121">
        <f>SUM(AY55:BB55)</f>
        <v>136731</v>
      </c>
      <c r="AY55" s="121">
        <v>50246</v>
      </c>
      <c r="AZ55" s="121">
        <v>53895</v>
      </c>
      <c r="BA55" s="121">
        <v>14512</v>
      </c>
      <c r="BB55" s="121">
        <v>18078</v>
      </c>
      <c r="BC55" s="121">
        <v>152022</v>
      </c>
      <c r="BD55" s="121">
        <v>0</v>
      </c>
      <c r="BE55" s="121">
        <v>9772</v>
      </c>
      <c r="BF55" s="121">
        <f>SUM(AE55,+AM55,+BE55)</f>
        <v>167544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9640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157772</v>
      </c>
      <c r="CR55" s="121">
        <f>SUM(AN55,+BP55)</f>
        <v>9536</v>
      </c>
      <c r="CS55" s="121">
        <f>SUM(AO55,+BQ55)</f>
        <v>9536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11505</v>
      </c>
      <c r="CX55" s="121">
        <f>SUM(AT55,+BV55)</f>
        <v>1847</v>
      </c>
      <c r="CY55" s="121">
        <f>SUM(AU55,+BW55)</f>
        <v>4516</v>
      </c>
      <c r="CZ55" s="121">
        <f>SUM(AV55,+BX55)</f>
        <v>5142</v>
      </c>
      <c r="DA55" s="121">
        <f>SUM(AW55,+BY55)</f>
        <v>0</v>
      </c>
      <c r="DB55" s="121">
        <f>SUM(AX55,+BZ55)</f>
        <v>136731</v>
      </c>
      <c r="DC55" s="121">
        <f>SUM(AY55,+CA55)</f>
        <v>50246</v>
      </c>
      <c r="DD55" s="121">
        <f>SUM(AZ55,+CB55)</f>
        <v>53895</v>
      </c>
      <c r="DE55" s="121">
        <f>SUM(BA55,+CC55)</f>
        <v>14512</v>
      </c>
      <c r="DF55" s="121">
        <f>SUM(BB55,+CD55)</f>
        <v>18078</v>
      </c>
      <c r="DG55" s="121">
        <f>SUM(BC55,+CE55)</f>
        <v>161662</v>
      </c>
      <c r="DH55" s="121">
        <f>SUM(BD55,+CF55)</f>
        <v>0</v>
      </c>
      <c r="DI55" s="121">
        <f>SUM(BE55,+CG55)</f>
        <v>9772</v>
      </c>
      <c r="DJ55" s="121">
        <f>SUM(BF55,+CH55)</f>
        <v>167544</v>
      </c>
    </row>
    <row r="56" spans="1:114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189711</v>
      </c>
      <c r="E56" s="121">
        <f>SUM(F56:I56,K56)</f>
        <v>3678</v>
      </c>
      <c r="F56" s="121">
        <v>0</v>
      </c>
      <c r="G56" s="121">
        <v>0</v>
      </c>
      <c r="H56" s="121">
        <v>0</v>
      </c>
      <c r="I56" s="121">
        <v>3678</v>
      </c>
      <c r="J56" s="122" t="s">
        <v>474</v>
      </c>
      <c r="K56" s="121">
        <v>0</v>
      </c>
      <c r="L56" s="121">
        <v>186033</v>
      </c>
      <c r="M56" s="121">
        <f>SUM(N56,+U56)</f>
        <v>6890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474</v>
      </c>
      <c r="T56" s="121">
        <v>0</v>
      </c>
      <c r="U56" s="121">
        <v>6890</v>
      </c>
      <c r="V56" s="121">
        <f>+SUM(D56,M56)</f>
        <v>196601</v>
      </c>
      <c r="W56" s="121">
        <f>+SUM(E56,N56)</f>
        <v>3678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3678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192923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36173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36173</v>
      </c>
      <c r="AY56" s="121">
        <v>36173</v>
      </c>
      <c r="AZ56" s="121">
        <v>0</v>
      </c>
      <c r="BA56" s="121">
        <v>0</v>
      </c>
      <c r="BB56" s="121">
        <v>0</v>
      </c>
      <c r="BC56" s="121">
        <v>153538</v>
      </c>
      <c r="BD56" s="121">
        <v>0</v>
      </c>
      <c r="BE56" s="121">
        <v>0</v>
      </c>
      <c r="BF56" s="121">
        <f>SUM(AE56,+AM56,+BE56)</f>
        <v>36173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6890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36173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36173</v>
      </c>
      <c r="DC56" s="121">
        <f>SUM(AY56,+CA56)</f>
        <v>36173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160428</v>
      </c>
      <c r="DH56" s="121">
        <f>SUM(BD56,+CF56)</f>
        <v>0</v>
      </c>
      <c r="DI56" s="121">
        <f>SUM(BE56,+CG56)</f>
        <v>0</v>
      </c>
      <c r="DJ56" s="121">
        <f>SUM(BF56,+CH56)</f>
        <v>36173</v>
      </c>
    </row>
    <row r="57" spans="1:114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54726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474</v>
      </c>
      <c r="K57" s="121">
        <v>0</v>
      </c>
      <c r="L57" s="121">
        <v>54726</v>
      </c>
      <c r="M57" s="121">
        <f>SUM(N57,+U57)</f>
        <v>12890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474</v>
      </c>
      <c r="T57" s="121">
        <v>0</v>
      </c>
      <c r="U57" s="121">
        <v>12890</v>
      </c>
      <c r="V57" s="121">
        <f>+SUM(D57,M57)</f>
        <v>67616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67616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9932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44794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4928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7962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14860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52756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69247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474</v>
      </c>
      <c r="K58" s="121">
        <v>0</v>
      </c>
      <c r="L58" s="121">
        <v>69247</v>
      </c>
      <c r="M58" s="121">
        <f>SUM(N58,+U58)</f>
        <v>9620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474</v>
      </c>
      <c r="T58" s="121">
        <v>0</v>
      </c>
      <c r="U58" s="121">
        <v>9620</v>
      </c>
      <c r="V58" s="121">
        <f>+SUM(D58,M58)</f>
        <v>78867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78867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12568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56679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3677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5943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16245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62622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115298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474</v>
      </c>
      <c r="K59" s="121">
        <v>0</v>
      </c>
      <c r="L59" s="121">
        <v>115298</v>
      </c>
      <c r="M59" s="121">
        <f>SUM(N59,+U59)</f>
        <v>12745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474</v>
      </c>
      <c r="T59" s="121">
        <v>0</v>
      </c>
      <c r="U59" s="121">
        <v>12745</v>
      </c>
      <c r="V59" s="121">
        <f>+SUM(D59,M59)</f>
        <v>128043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128043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20926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94372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4872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7873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25798</v>
      </c>
      <c r="CQ59" s="121">
        <f>SUM(AM59,+BO59)</f>
        <v>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102245</v>
      </c>
      <c r="DH59" s="121">
        <f>SUM(BD59,+CF59)</f>
        <v>0</v>
      </c>
      <c r="DI59" s="121">
        <f>SUM(BE59,+CG59)</f>
        <v>0</v>
      </c>
      <c r="DJ59" s="121">
        <f>SUM(BF59,+CH59)</f>
        <v>0</v>
      </c>
    </row>
    <row r="60" spans="1:114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18039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474</v>
      </c>
      <c r="K60" s="121">
        <v>0</v>
      </c>
      <c r="L60" s="121">
        <v>18039</v>
      </c>
      <c r="M60" s="121">
        <f>SUM(N60,+U60)</f>
        <v>3986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474</v>
      </c>
      <c r="T60" s="121">
        <v>0</v>
      </c>
      <c r="U60" s="121">
        <v>3986</v>
      </c>
      <c r="V60" s="121">
        <f>+SUM(D60,M60)</f>
        <v>22025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22025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3274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14765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1524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2462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4798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17227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88926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474</v>
      </c>
      <c r="K61" s="121">
        <v>0</v>
      </c>
      <c r="L61" s="121">
        <v>88926</v>
      </c>
      <c r="M61" s="121">
        <f>SUM(N61,+U61)</f>
        <v>6142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474</v>
      </c>
      <c r="T61" s="121">
        <v>0</v>
      </c>
      <c r="U61" s="121">
        <v>6142</v>
      </c>
      <c r="V61" s="121">
        <f>+SUM(D61,M61)</f>
        <v>95068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95068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16140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72786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2348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3794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18488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76580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47535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474</v>
      </c>
      <c r="K62" s="121">
        <v>0</v>
      </c>
      <c r="L62" s="121">
        <v>47535</v>
      </c>
      <c r="M62" s="121">
        <f>SUM(N62,+U62)</f>
        <v>3247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474</v>
      </c>
      <c r="T62" s="121">
        <v>0</v>
      </c>
      <c r="U62" s="121">
        <v>3247</v>
      </c>
      <c r="V62" s="121">
        <f>+SUM(D62,M62)</f>
        <v>50782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50782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8628</v>
      </c>
      <c r="AM62" s="121">
        <f>SUM(AN62,AS62,AW62,AX62,BD62)</f>
        <v>0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38907</v>
      </c>
      <c r="BD62" s="121">
        <v>0</v>
      </c>
      <c r="BE62" s="121">
        <v>0</v>
      </c>
      <c r="BF62" s="121">
        <f>SUM(AE62,+AM62,+BE62)</f>
        <v>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1241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2006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9869</v>
      </c>
      <c r="CQ62" s="121">
        <f>SUM(AM62,+BO62)</f>
        <v>0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0</v>
      </c>
      <c r="DC62" s="121">
        <f>SUM(AY62,+CA62)</f>
        <v>0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40913</v>
      </c>
      <c r="DH62" s="121">
        <f>SUM(BD62,+CF62)</f>
        <v>0</v>
      </c>
      <c r="DI62" s="121">
        <f>SUM(BE62,+CG62)</f>
        <v>0</v>
      </c>
      <c r="DJ62" s="121">
        <f>SUM(BF62,+CH62)</f>
        <v>0</v>
      </c>
    </row>
    <row r="63" spans="1:114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140260</v>
      </c>
      <c r="E63" s="121">
        <f>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2" t="s">
        <v>474</v>
      </c>
      <c r="K63" s="121">
        <v>0</v>
      </c>
      <c r="L63" s="121">
        <v>140260</v>
      </c>
      <c r="M63" s="121">
        <f>SUM(N63,+U63)</f>
        <v>28659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474</v>
      </c>
      <c r="T63" s="121">
        <v>0</v>
      </c>
      <c r="U63" s="121">
        <v>28659</v>
      </c>
      <c r="V63" s="121">
        <f>+SUM(D63,M63)</f>
        <v>168919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168919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25457</v>
      </c>
      <c r="AM63" s="121">
        <f>SUM(AN63,AS63,AW63,AX63,BD63)</f>
        <v>0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114803</v>
      </c>
      <c r="BD63" s="121">
        <v>0</v>
      </c>
      <c r="BE63" s="121">
        <v>0</v>
      </c>
      <c r="BF63" s="121">
        <f>SUM(AE63,+AM63,+BE63)</f>
        <v>0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10955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17704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36412</v>
      </c>
      <c r="CQ63" s="121">
        <f>SUM(AM63,+BO63)</f>
        <v>0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132507</v>
      </c>
      <c r="DH63" s="121">
        <f>SUM(BD63,+CF63)</f>
        <v>0</v>
      </c>
      <c r="DI63" s="121">
        <f>SUM(BE63,+CG63)</f>
        <v>0</v>
      </c>
      <c r="DJ63" s="121">
        <f>SUM(BF63,+CH63)</f>
        <v>0</v>
      </c>
    </row>
    <row r="64" spans="1:114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11206</v>
      </c>
      <c r="E64" s="121">
        <f>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2" t="s">
        <v>474</v>
      </c>
      <c r="K64" s="121">
        <v>0</v>
      </c>
      <c r="L64" s="121">
        <v>11206</v>
      </c>
      <c r="M64" s="121">
        <f>SUM(N64,+U64)</f>
        <v>5104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474</v>
      </c>
      <c r="T64" s="121">
        <v>0</v>
      </c>
      <c r="U64" s="121">
        <v>5104</v>
      </c>
      <c r="V64" s="121">
        <f>+SUM(D64,M64)</f>
        <v>16310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16310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2034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9172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1951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3153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3985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12325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72770</v>
      </c>
      <c r="E65" s="121">
        <f>SUM(F65:I65,K65)</f>
        <v>2133</v>
      </c>
      <c r="F65" s="121">
        <v>0</v>
      </c>
      <c r="G65" s="121">
        <v>0</v>
      </c>
      <c r="H65" s="121">
        <v>0</v>
      </c>
      <c r="I65" s="121">
        <v>140</v>
      </c>
      <c r="J65" s="122" t="s">
        <v>474</v>
      </c>
      <c r="K65" s="121">
        <v>1993</v>
      </c>
      <c r="L65" s="121">
        <v>70637</v>
      </c>
      <c r="M65" s="121">
        <f>SUM(N65,+U65)</f>
        <v>2126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474</v>
      </c>
      <c r="T65" s="121">
        <v>0</v>
      </c>
      <c r="U65" s="121">
        <v>2126</v>
      </c>
      <c r="V65" s="121">
        <f>+SUM(D65,M65)</f>
        <v>74896</v>
      </c>
      <c r="W65" s="121">
        <f>+SUM(E65,N65)</f>
        <v>2133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140</v>
      </c>
      <c r="AB65" s="122" t="str">
        <f>IF(+SUM(J65,S65)=0,"-",+SUM(J65,S65))</f>
        <v>-</v>
      </c>
      <c r="AC65" s="121">
        <f>+SUM(K65,T65)</f>
        <v>1993</v>
      </c>
      <c r="AD65" s="121">
        <f>+SUM(L65,U65)</f>
        <v>72763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43919</v>
      </c>
      <c r="AN65" s="121">
        <f>SUM(AO65:AR65)</f>
        <v>13480</v>
      </c>
      <c r="AO65" s="121">
        <v>11742</v>
      </c>
      <c r="AP65" s="121">
        <v>0</v>
      </c>
      <c r="AQ65" s="121">
        <v>1738</v>
      </c>
      <c r="AR65" s="121">
        <v>0</v>
      </c>
      <c r="AS65" s="121">
        <f>SUM(AT65:AV65)</f>
        <v>3402</v>
      </c>
      <c r="AT65" s="121">
        <v>0</v>
      </c>
      <c r="AU65" s="121">
        <v>964</v>
      </c>
      <c r="AV65" s="121">
        <v>2438</v>
      </c>
      <c r="AW65" s="121">
        <v>0</v>
      </c>
      <c r="AX65" s="121">
        <f>SUM(AY65:BB65)</f>
        <v>27037</v>
      </c>
      <c r="AY65" s="121">
        <v>21821</v>
      </c>
      <c r="AZ65" s="121">
        <v>1653</v>
      </c>
      <c r="BA65" s="121">
        <v>3563</v>
      </c>
      <c r="BB65" s="121">
        <v>0</v>
      </c>
      <c r="BC65" s="121">
        <v>28851</v>
      </c>
      <c r="BD65" s="121">
        <v>0</v>
      </c>
      <c r="BE65" s="121">
        <v>0</v>
      </c>
      <c r="BF65" s="121">
        <f>SUM(AE65,+AM65,+BE65)</f>
        <v>43919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2126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43919</v>
      </c>
      <c r="CR65" s="121">
        <f>SUM(AN65,+BP65)</f>
        <v>13480</v>
      </c>
      <c r="CS65" s="121">
        <f>SUM(AO65,+BQ65)</f>
        <v>11742</v>
      </c>
      <c r="CT65" s="121">
        <f>SUM(AP65,+BR65)</f>
        <v>0</v>
      </c>
      <c r="CU65" s="121">
        <f>SUM(AQ65,+BS65)</f>
        <v>1738</v>
      </c>
      <c r="CV65" s="121">
        <f>SUM(AR65,+BT65)</f>
        <v>0</v>
      </c>
      <c r="CW65" s="121">
        <f>SUM(AS65,+BU65)</f>
        <v>3402</v>
      </c>
      <c r="CX65" s="121">
        <f>SUM(AT65,+BV65)</f>
        <v>0</v>
      </c>
      <c r="CY65" s="121">
        <f>SUM(AU65,+BW65)</f>
        <v>964</v>
      </c>
      <c r="CZ65" s="121">
        <f>SUM(AV65,+BX65)</f>
        <v>2438</v>
      </c>
      <c r="DA65" s="121">
        <f>SUM(AW65,+BY65)</f>
        <v>0</v>
      </c>
      <c r="DB65" s="121">
        <f>SUM(AX65,+BZ65)</f>
        <v>27037</v>
      </c>
      <c r="DC65" s="121">
        <f>SUM(AY65,+CA65)</f>
        <v>21821</v>
      </c>
      <c r="DD65" s="121">
        <f>SUM(AZ65,+CB65)</f>
        <v>1653</v>
      </c>
      <c r="DE65" s="121">
        <f>SUM(BA65,+CC65)</f>
        <v>3563</v>
      </c>
      <c r="DF65" s="121">
        <f>SUM(BB65,+CD65)</f>
        <v>0</v>
      </c>
      <c r="DG65" s="121">
        <f>SUM(BC65,+CE65)</f>
        <v>30977</v>
      </c>
      <c r="DH65" s="121">
        <f>SUM(BD65,+CF65)</f>
        <v>0</v>
      </c>
      <c r="DI65" s="121">
        <f>SUM(BE65,+CG65)</f>
        <v>0</v>
      </c>
      <c r="DJ65" s="121">
        <f>SUM(BF65,+CH65)</f>
        <v>43919</v>
      </c>
    </row>
    <row r="66" spans="1:114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27418</v>
      </c>
      <c r="E66" s="121">
        <f>SUM(F66:I66,K66)</f>
        <v>2760</v>
      </c>
      <c r="F66" s="121">
        <v>0</v>
      </c>
      <c r="G66" s="121">
        <v>0</v>
      </c>
      <c r="H66" s="121">
        <v>0</v>
      </c>
      <c r="I66" s="121">
        <v>2045</v>
      </c>
      <c r="J66" s="122" t="s">
        <v>474</v>
      </c>
      <c r="K66" s="121">
        <v>715</v>
      </c>
      <c r="L66" s="121">
        <v>24658</v>
      </c>
      <c r="M66" s="121">
        <f>SUM(N66,+U66)</f>
        <v>15099</v>
      </c>
      <c r="N66" s="121">
        <f>SUM(O66:R66,T66)</f>
        <v>675</v>
      </c>
      <c r="O66" s="121">
        <v>0</v>
      </c>
      <c r="P66" s="121">
        <v>0</v>
      </c>
      <c r="Q66" s="121">
        <v>0</v>
      </c>
      <c r="R66" s="121">
        <v>0</v>
      </c>
      <c r="S66" s="122" t="s">
        <v>474</v>
      </c>
      <c r="T66" s="121">
        <v>675</v>
      </c>
      <c r="U66" s="121">
        <v>14424</v>
      </c>
      <c r="V66" s="121">
        <f>+SUM(D66,M66)</f>
        <v>42517</v>
      </c>
      <c r="W66" s="121">
        <f>+SUM(E66,N66)</f>
        <v>3435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2045</v>
      </c>
      <c r="AB66" s="122" t="str">
        <f>IF(+SUM(J66,S66)=0,"-",+SUM(J66,S66))</f>
        <v>-</v>
      </c>
      <c r="AC66" s="121">
        <f>+SUM(K66,T66)</f>
        <v>1390</v>
      </c>
      <c r="AD66" s="121">
        <f>+SUM(L66,U66)</f>
        <v>39082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27418</v>
      </c>
      <c r="AN66" s="121">
        <f>SUM(AO66:AR66)</f>
        <v>677</v>
      </c>
      <c r="AO66" s="121">
        <v>677</v>
      </c>
      <c r="AP66" s="121">
        <v>0</v>
      </c>
      <c r="AQ66" s="121">
        <v>0</v>
      </c>
      <c r="AR66" s="121">
        <v>0</v>
      </c>
      <c r="AS66" s="121">
        <f>SUM(AT66:AV66)</f>
        <v>7664</v>
      </c>
      <c r="AT66" s="121">
        <v>2691</v>
      </c>
      <c r="AU66" s="121">
        <v>3271</v>
      </c>
      <c r="AV66" s="121">
        <v>1702</v>
      </c>
      <c r="AW66" s="121">
        <v>0</v>
      </c>
      <c r="AX66" s="121">
        <f>SUM(AY66:BB66)</f>
        <v>19077</v>
      </c>
      <c r="AY66" s="121">
        <v>4949</v>
      </c>
      <c r="AZ66" s="121">
        <v>8159</v>
      </c>
      <c r="BA66" s="121">
        <v>5969</v>
      </c>
      <c r="BB66" s="121">
        <v>0</v>
      </c>
      <c r="BC66" s="121">
        <v>0</v>
      </c>
      <c r="BD66" s="121">
        <v>0</v>
      </c>
      <c r="BE66" s="121">
        <v>0</v>
      </c>
      <c r="BF66" s="121">
        <f>SUM(AE66,+AM66,+BE66)</f>
        <v>27418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15099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15099</v>
      </c>
      <c r="CA66" s="121">
        <v>0</v>
      </c>
      <c r="CB66" s="121">
        <v>15099</v>
      </c>
      <c r="CC66" s="121">
        <v>0</v>
      </c>
      <c r="CD66" s="121">
        <v>0</v>
      </c>
      <c r="CE66" s="121">
        <v>0</v>
      </c>
      <c r="CF66" s="121">
        <v>0</v>
      </c>
      <c r="CG66" s="121">
        <v>0</v>
      </c>
      <c r="CH66" s="121">
        <f>SUM(BG66,+BO66,+CG66)</f>
        <v>15099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42517</v>
      </c>
      <c r="CR66" s="121">
        <f>SUM(AN66,+BP66)</f>
        <v>677</v>
      </c>
      <c r="CS66" s="121">
        <f>SUM(AO66,+BQ66)</f>
        <v>677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7664</v>
      </c>
      <c r="CX66" s="121">
        <f>SUM(AT66,+BV66)</f>
        <v>2691</v>
      </c>
      <c r="CY66" s="121">
        <f>SUM(AU66,+BW66)</f>
        <v>3271</v>
      </c>
      <c r="CZ66" s="121">
        <f>SUM(AV66,+BX66)</f>
        <v>1702</v>
      </c>
      <c r="DA66" s="121">
        <f>SUM(AW66,+BY66)</f>
        <v>0</v>
      </c>
      <c r="DB66" s="121">
        <f>SUM(AX66,+BZ66)</f>
        <v>34176</v>
      </c>
      <c r="DC66" s="121">
        <f>SUM(AY66,+CA66)</f>
        <v>4949</v>
      </c>
      <c r="DD66" s="121">
        <f>SUM(AZ66,+CB66)</f>
        <v>23258</v>
      </c>
      <c r="DE66" s="121">
        <f>SUM(BA66,+CC66)</f>
        <v>5969</v>
      </c>
      <c r="DF66" s="121">
        <f>SUM(BB66,+CD66)</f>
        <v>0</v>
      </c>
      <c r="DG66" s="121">
        <f>SUM(BC66,+CE66)</f>
        <v>0</v>
      </c>
      <c r="DH66" s="121">
        <f>SUM(BD66,+CF66)</f>
        <v>0</v>
      </c>
      <c r="DI66" s="121">
        <f>SUM(BE66,+CG66)</f>
        <v>0</v>
      </c>
      <c r="DJ66" s="121">
        <f>SUM(BF66,+CH66)</f>
        <v>42517</v>
      </c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6">
    <sortCondition ref="A8:A66"/>
    <sortCondition ref="B8:B66"/>
    <sortCondition ref="C8:C6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65" man="1"/>
    <brk id="30" min="1" max="65" man="1"/>
    <brk id="38" min="1" max="65" man="1"/>
    <brk id="66" min="1" max="65" man="1"/>
    <brk id="94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3371772</v>
      </c>
      <c r="E7" s="140">
        <f>SUM(F7:I7)+K7</f>
        <v>2735485</v>
      </c>
      <c r="F7" s="140">
        <f t="shared" ref="F7:L7" si="0">SUM(F$8:F$57)</f>
        <v>352964</v>
      </c>
      <c r="G7" s="140">
        <f t="shared" si="0"/>
        <v>0</v>
      </c>
      <c r="H7" s="140">
        <f t="shared" si="0"/>
        <v>761900</v>
      </c>
      <c r="I7" s="140">
        <f t="shared" si="0"/>
        <v>1086593</v>
      </c>
      <c r="J7" s="140">
        <f t="shared" si="0"/>
        <v>7411638</v>
      </c>
      <c r="K7" s="140">
        <f t="shared" si="0"/>
        <v>534028</v>
      </c>
      <c r="L7" s="140">
        <f t="shared" si="0"/>
        <v>636287</v>
      </c>
      <c r="M7" s="140">
        <f>SUM(N7,+U7)</f>
        <v>2874111</v>
      </c>
      <c r="N7" s="140">
        <f>SUM(O7:R7,T7)</f>
        <v>2388539</v>
      </c>
      <c r="O7" s="140">
        <f t="shared" ref="O7:U7" si="1">SUM(O$8:O$57)</f>
        <v>1497356</v>
      </c>
      <c r="P7" s="140">
        <f t="shared" si="1"/>
        <v>0</v>
      </c>
      <c r="Q7" s="140">
        <f t="shared" si="1"/>
        <v>252000</v>
      </c>
      <c r="R7" s="140">
        <f t="shared" si="1"/>
        <v>510729</v>
      </c>
      <c r="S7" s="140">
        <f t="shared" si="1"/>
        <v>2549469</v>
      </c>
      <c r="T7" s="140">
        <f t="shared" si="1"/>
        <v>128454</v>
      </c>
      <c r="U7" s="140">
        <f t="shared" si="1"/>
        <v>485572</v>
      </c>
      <c r="V7" s="140">
        <f t="shared" ref="V7:AD7" si="2">+SUM(D7,M7)</f>
        <v>6245883</v>
      </c>
      <c r="W7" s="140">
        <f t="shared" si="2"/>
        <v>5124024</v>
      </c>
      <c r="X7" s="140">
        <f t="shared" si="2"/>
        <v>1850320</v>
      </c>
      <c r="Y7" s="140">
        <f t="shared" si="2"/>
        <v>0</v>
      </c>
      <c r="Z7" s="140">
        <f t="shared" si="2"/>
        <v>1013900</v>
      </c>
      <c r="AA7" s="140">
        <f t="shared" si="2"/>
        <v>1597322</v>
      </c>
      <c r="AB7" s="140">
        <f t="shared" si="2"/>
        <v>9961107</v>
      </c>
      <c r="AC7" s="140">
        <f t="shared" si="2"/>
        <v>662482</v>
      </c>
      <c r="AD7" s="140">
        <f t="shared" si="2"/>
        <v>1121859</v>
      </c>
      <c r="AE7" s="140">
        <f>SUM(AF7,+AK7)</f>
        <v>1709243</v>
      </c>
      <c r="AF7" s="140">
        <f>SUM(AG7:AJ7)</f>
        <v>1512589</v>
      </c>
      <c r="AG7" s="140">
        <f>SUM(AG$8:AG$57)</f>
        <v>0</v>
      </c>
      <c r="AH7" s="140">
        <f>SUM(AH$8:AH$57)</f>
        <v>1065981</v>
      </c>
      <c r="AI7" s="140">
        <f>SUM(AI$8:AI$57)</f>
        <v>135501</v>
      </c>
      <c r="AJ7" s="140">
        <f>SUM(AJ$8:AJ$57)</f>
        <v>311107</v>
      </c>
      <c r="AK7" s="140">
        <f>SUM(AK$8:AK$57)</f>
        <v>196654</v>
      </c>
      <c r="AL7" s="143" t="s">
        <v>314</v>
      </c>
      <c r="AM7" s="140">
        <f>SUM(AN7,AS7,AW7,AX7,BD7)</f>
        <v>8109997</v>
      </c>
      <c r="AN7" s="140">
        <f>SUM(AO7:AR7)</f>
        <v>756233</v>
      </c>
      <c r="AO7" s="140">
        <f>SUM(AO$8:AO$57)</f>
        <v>626097</v>
      </c>
      <c r="AP7" s="140">
        <f>SUM(AP$8:AP$57)</f>
        <v>0</v>
      </c>
      <c r="AQ7" s="140">
        <f>SUM(AQ$8:AQ$57)</f>
        <v>108957</v>
      </c>
      <c r="AR7" s="140">
        <f>SUM(AR$8:AR$57)</f>
        <v>21179</v>
      </c>
      <c r="AS7" s="140">
        <f>SUM(AT7:AV7)</f>
        <v>2978991</v>
      </c>
      <c r="AT7" s="140">
        <f>SUM(AT$8:AT$57)</f>
        <v>1487</v>
      </c>
      <c r="AU7" s="140">
        <f>SUM(AU$8:AU$57)</f>
        <v>2647499</v>
      </c>
      <c r="AV7" s="140">
        <f>SUM(AV$8:AV$57)</f>
        <v>330005</v>
      </c>
      <c r="AW7" s="140">
        <f>SUM(AW$8:AW$57)</f>
        <v>5775</v>
      </c>
      <c r="AX7" s="140">
        <f>SUM(AY7:BB7)</f>
        <v>4342455</v>
      </c>
      <c r="AY7" s="140">
        <f>SUM(AY$8:AY$57)</f>
        <v>1239437</v>
      </c>
      <c r="AZ7" s="140">
        <f>SUM(AZ$8:AZ$57)</f>
        <v>2614575</v>
      </c>
      <c r="BA7" s="140">
        <f>SUM(BA$8:BA$57)</f>
        <v>469384</v>
      </c>
      <c r="BB7" s="140">
        <f>SUM(BB$8:BB$57)</f>
        <v>19059</v>
      </c>
      <c r="BC7" s="143" t="s">
        <v>315</v>
      </c>
      <c r="BD7" s="140">
        <f>SUM(BD$8:BD$57)</f>
        <v>26543</v>
      </c>
      <c r="BE7" s="140">
        <f>SUM(BE$8:BE$57)</f>
        <v>964170</v>
      </c>
      <c r="BF7" s="140">
        <f>SUM(AE7,+AM7,+BE7)</f>
        <v>10783410</v>
      </c>
      <c r="BG7" s="140">
        <f>SUM(BH7,+BM7)</f>
        <v>3123495</v>
      </c>
      <c r="BH7" s="140">
        <f>SUM(BI7:BL7)</f>
        <v>3123495</v>
      </c>
      <c r="BI7" s="140">
        <f>SUM(BI$8:BI$57)</f>
        <v>0</v>
      </c>
      <c r="BJ7" s="140">
        <f>SUM(BJ$8:BJ$57)</f>
        <v>3116716</v>
      </c>
      <c r="BK7" s="140">
        <f>SUM(BK$8:BK$57)</f>
        <v>0</v>
      </c>
      <c r="BL7" s="140">
        <f>SUM(BL$8:BL$57)</f>
        <v>6779</v>
      </c>
      <c r="BM7" s="140">
        <f>SUM(BM$8:BM$57)</f>
        <v>0</v>
      </c>
      <c r="BN7" s="143" t="s">
        <v>314</v>
      </c>
      <c r="BO7" s="140">
        <f>SUM(BP7,BU7,BY7,BZ7,CF7)</f>
        <v>2066382</v>
      </c>
      <c r="BP7" s="140">
        <f>SUM(BQ7:BT7)</f>
        <v>561614</v>
      </c>
      <c r="BQ7" s="140">
        <f>SUM(BQ$8:BQ$57)</f>
        <v>303976</v>
      </c>
      <c r="BR7" s="140">
        <f>SUM(BR$8:BR$57)</f>
        <v>174306</v>
      </c>
      <c r="BS7" s="140">
        <f>SUM(BS$8:BS$57)</f>
        <v>83332</v>
      </c>
      <c r="BT7" s="140">
        <f>SUM(BT$8:BT$57)</f>
        <v>0</v>
      </c>
      <c r="BU7" s="140">
        <f>SUM(BV7:BX7)</f>
        <v>1117232</v>
      </c>
      <c r="BV7" s="140">
        <f>SUM(BV$8:BV$57)</f>
        <v>37999</v>
      </c>
      <c r="BW7" s="140">
        <f>SUM(BW$8:BW$57)</f>
        <v>1079233</v>
      </c>
      <c r="BX7" s="140">
        <f>SUM(BX$8:BX$57)</f>
        <v>0</v>
      </c>
      <c r="BY7" s="140">
        <f>SUM(BY$8:BY$57)</f>
        <v>0</v>
      </c>
      <c r="BZ7" s="140">
        <f>SUM(CA7:CD7)</f>
        <v>382580</v>
      </c>
      <c r="CA7" s="140">
        <f>SUM(CA$8:CA$57)</f>
        <v>13920</v>
      </c>
      <c r="CB7" s="140">
        <f>SUM(CB$8:CB$57)</f>
        <v>359831</v>
      </c>
      <c r="CC7" s="140">
        <f>SUM(CC$8:CC$57)</f>
        <v>0</v>
      </c>
      <c r="CD7" s="140">
        <f>SUM(CD$8:CD$57)</f>
        <v>8829</v>
      </c>
      <c r="CE7" s="143" t="s">
        <v>314</v>
      </c>
      <c r="CF7" s="140">
        <f>SUM(CF$8:CF$57)</f>
        <v>4956</v>
      </c>
      <c r="CG7" s="140">
        <f>SUM(CG$8:CG$57)</f>
        <v>233703</v>
      </c>
      <c r="CH7" s="140">
        <f>SUM(BG7,+BO7,+CG7)</f>
        <v>5423580</v>
      </c>
      <c r="CI7" s="140">
        <f t="shared" ref="CI7:CO7" si="3">SUM(AE7,+BG7)</f>
        <v>4832738</v>
      </c>
      <c r="CJ7" s="140">
        <f t="shared" si="3"/>
        <v>4636084</v>
      </c>
      <c r="CK7" s="140">
        <f t="shared" si="3"/>
        <v>0</v>
      </c>
      <c r="CL7" s="140">
        <f t="shared" si="3"/>
        <v>4182697</v>
      </c>
      <c r="CM7" s="140">
        <f t="shared" si="3"/>
        <v>135501</v>
      </c>
      <c r="CN7" s="140">
        <f t="shared" si="3"/>
        <v>317886</v>
      </c>
      <c r="CO7" s="140">
        <f t="shared" si="3"/>
        <v>196654</v>
      </c>
      <c r="CP7" s="143" t="s">
        <v>314</v>
      </c>
      <c r="CQ7" s="140">
        <f t="shared" ref="CQ7:DF7" si="4">SUM(AM7,+BO7)</f>
        <v>10176379</v>
      </c>
      <c r="CR7" s="140">
        <f t="shared" si="4"/>
        <v>1317847</v>
      </c>
      <c r="CS7" s="140">
        <f t="shared" si="4"/>
        <v>930073</v>
      </c>
      <c r="CT7" s="140">
        <f t="shared" si="4"/>
        <v>174306</v>
      </c>
      <c r="CU7" s="140">
        <f t="shared" si="4"/>
        <v>192289</v>
      </c>
      <c r="CV7" s="140">
        <f t="shared" si="4"/>
        <v>21179</v>
      </c>
      <c r="CW7" s="140">
        <f t="shared" si="4"/>
        <v>4096223</v>
      </c>
      <c r="CX7" s="140">
        <f t="shared" si="4"/>
        <v>39486</v>
      </c>
      <c r="CY7" s="140">
        <f t="shared" si="4"/>
        <v>3726732</v>
      </c>
      <c r="CZ7" s="140">
        <f t="shared" si="4"/>
        <v>330005</v>
      </c>
      <c r="DA7" s="140">
        <f t="shared" si="4"/>
        <v>5775</v>
      </c>
      <c r="DB7" s="140">
        <f t="shared" si="4"/>
        <v>4725035</v>
      </c>
      <c r="DC7" s="140">
        <f t="shared" si="4"/>
        <v>1253357</v>
      </c>
      <c r="DD7" s="140">
        <f t="shared" si="4"/>
        <v>2974406</v>
      </c>
      <c r="DE7" s="140">
        <f t="shared" si="4"/>
        <v>469384</v>
      </c>
      <c r="DF7" s="140">
        <f t="shared" si="4"/>
        <v>27888</v>
      </c>
      <c r="DG7" s="143" t="s">
        <v>314</v>
      </c>
      <c r="DH7" s="140">
        <f>SUM(BD7,+CF7)</f>
        <v>31499</v>
      </c>
      <c r="DI7" s="140">
        <f>SUM(BE7,+CG7)</f>
        <v>1197873</v>
      </c>
      <c r="DJ7" s="140">
        <f>SUM(BF7,+CH7)</f>
        <v>16206990</v>
      </c>
    </row>
    <row r="8" spans="1:114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22138</v>
      </c>
      <c r="N8" s="121">
        <f>SUM(O8:R8,T8)</f>
        <v>12983</v>
      </c>
      <c r="O8" s="121">
        <v>0</v>
      </c>
      <c r="P8" s="121">
        <v>0</v>
      </c>
      <c r="Q8" s="121">
        <v>0</v>
      </c>
      <c r="R8" s="121">
        <v>54</v>
      </c>
      <c r="S8" s="121">
        <v>122486</v>
      </c>
      <c r="T8" s="121">
        <v>12929</v>
      </c>
      <c r="U8" s="121">
        <v>9155</v>
      </c>
      <c r="V8" s="121">
        <f>+SUM(D8,M8)</f>
        <v>22138</v>
      </c>
      <c r="W8" s="121">
        <f>+SUM(E8,N8)</f>
        <v>12983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54</v>
      </c>
      <c r="AB8" s="121">
        <f>+SUM(J8,S8)</f>
        <v>122486</v>
      </c>
      <c r="AC8" s="121">
        <f>+SUM(K8,T8)</f>
        <v>12929</v>
      </c>
      <c r="AD8" s="121">
        <f>+SUM(L8,U8)</f>
        <v>9155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474</v>
      </c>
      <c r="BO8" s="121">
        <f>SUM(BP8,BU8,BY8,BZ8,CF8)</f>
        <v>126721</v>
      </c>
      <c r="BP8" s="121">
        <f>SUM(BQ8:BT8)</f>
        <v>27449</v>
      </c>
      <c r="BQ8" s="121">
        <v>27449</v>
      </c>
      <c r="BR8" s="121">
        <v>0</v>
      </c>
      <c r="BS8" s="121">
        <v>0</v>
      </c>
      <c r="BT8" s="121">
        <v>0</v>
      </c>
      <c r="BU8" s="121">
        <f>SUM(BV8:BX8)</f>
        <v>64230</v>
      </c>
      <c r="BV8" s="121">
        <v>0</v>
      </c>
      <c r="BW8" s="121">
        <v>64230</v>
      </c>
      <c r="BX8" s="121">
        <v>0</v>
      </c>
      <c r="BY8" s="121">
        <v>0</v>
      </c>
      <c r="BZ8" s="121">
        <f>SUM(CA8:CD8)</f>
        <v>35042</v>
      </c>
      <c r="CA8" s="121">
        <v>0</v>
      </c>
      <c r="CB8" s="121">
        <v>35042</v>
      </c>
      <c r="CC8" s="121">
        <v>0</v>
      </c>
      <c r="CD8" s="121">
        <v>0</v>
      </c>
      <c r="CE8" s="122" t="s">
        <v>474</v>
      </c>
      <c r="CF8" s="121">
        <v>0</v>
      </c>
      <c r="CG8" s="121">
        <v>17903</v>
      </c>
      <c r="CH8" s="121">
        <f>SUM(BG8,+BO8,+CG8)</f>
        <v>144624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474</v>
      </c>
      <c r="CQ8" s="121">
        <f>SUM(AM8,+BO8)</f>
        <v>126721</v>
      </c>
      <c r="CR8" s="121">
        <f>SUM(AN8,+BP8)</f>
        <v>27449</v>
      </c>
      <c r="CS8" s="121">
        <f>SUM(AO8,+BQ8)</f>
        <v>27449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64230</v>
      </c>
      <c r="CX8" s="121">
        <f>SUM(AT8,+BV8)</f>
        <v>0</v>
      </c>
      <c r="CY8" s="121">
        <f>SUM(AU8,+BW8)</f>
        <v>64230</v>
      </c>
      <c r="CZ8" s="121">
        <f>SUM(AV8,+BX8)</f>
        <v>0</v>
      </c>
      <c r="DA8" s="121">
        <f>SUM(AW8,+BY8)</f>
        <v>0</v>
      </c>
      <c r="DB8" s="121">
        <f>SUM(AX8,+BZ8)</f>
        <v>35042</v>
      </c>
      <c r="DC8" s="121">
        <f>SUM(AY8,+CA8)</f>
        <v>0</v>
      </c>
      <c r="DD8" s="121">
        <f>SUM(AZ8,+CB8)</f>
        <v>35042</v>
      </c>
      <c r="DE8" s="121">
        <f>SUM(BA8,+CC8)</f>
        <v>0</v>
      </c>
      <c r="DF8" s="121">
        <f>SUM(BB8,+CD8)</f>
        <v>0</v>
      </c>
      <c r="DG8" s="122" t="s">
        <v>474</v>
      </c>
      <c r="DH8" s="121">
        <f>SUM(BD8,+CF8)</f>
        <v>0</v>
      </c>
      <c r="DI8" s="121">
        <f>SUM(BE8,+CG8)</f>
        <v>17903</v>
      </c>
      <c r="DJ8" s="121">
        <f>SUM(BF8,+CH8)</f>
        <v>144624</v>
      </c>
    </row>
    <row r="9" spans="1:114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SUM(E9,+L9)</f>
        <v>228603</v>
      </c>
      <c r="E9" s="121">
        <f>SUM(F9:I9)+K9</f>
        <v>228603</v>
      </c>
      <c r="F9" s="121">
        <v>0</v>
      </c>
      <c r="G9" s="121">
        <v>0</v>
      </c>
      <c r="H9" s="121">
        <v>0</v>
      </c>
      <c r="I9" s="121">
        <v>160501</v>
      </c>
      <c r="J9" s="121">
        <v>325558</v>
      </c>
      <c r="K9" s="121">
        <v>68102</v>
      </c>
      <c r="L9" s="121">
        <v>0</v>
      </c>
      <c r="M9" s="121">
        <f>SUM(N9,+U9)</f>
        <v>44364</v>
      </c>
      <c r="N9" s="121">
        <f>SUM(O9:R9,T9)</f>
        <v>44364</v>
      </c>
      <c r="O9" s="121">
        <v>0</v>
      </c>
      <c r="P9" s="121">
        <v>0</v>
      </c>
      <c r="Q9" s="121">
        <v>0</v>
      </c>
      <c r="R9" s="121">
        <v>3</v>
      </c>
      <c r="S9" s="121">
        <v>204623</v>
      </c>
      <c r="T9" s="121">
        <v>44361</v>
      </c>
      <c r="U9" s="121">
        <v>0</v>
      </c>
      <c r="V9" s="121">
        <f>+SUM(D9,M9)</f>
        <v>272967</v>
      </c>
      <c r="W9" s="121">
        <f>+SUM(E9,N9)</f>
        <v>272967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160504</v>
      </c>
      <c r="AB9" s="121">
        <f>+SUM(J9,S9)</f>
        <v>530181</v>
      </c>
      <c r="AC9" s="121">
        <f>+SUM(K9,T9)</f>
        <v>112463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474</v>
      </c>
      <c r="AM9" s="121">
        <f>SUM(AN9,AS9,AW9,AX9,BD9)</f>
        <v>505135</v>
      </c>
      <c r="AN9" s="121">
        <f>SUM(AO9:AR9)</f>
        <v>62228</v>
      </c>
      <c r="AO9" s="121">
        <v>62228</v>
      </c>
      <c r="AP9" s="121">
        <v>0</v>
      </c>
      <c r="AQ9" s="121">
        <v>0</v>
      </c>
      <c r="AR9" s="121">
        <v>0</v>
      </c>
      <c r="AS9" s="121">
        <f>SUM(AT9:AV9)</f>
        <v>217506</v>
      </c>
      <c r="AT9" s="121">
        <v>0</v>
      </c>
      <c r="AU9" s="121">
        <v>200404</v>
      </c>
      <c r="AV9" s="121">
        <v>17102</v>
      </c>
      <c r="AW9" s="121">
        <v>0</v>
      </c>
      <c r="AX9" s="121">
        <f>SUM(AY9:BB9)</f>
        <v>225401</v>
      </c>
      <c r="AY9" s="121">
        <v>0</v>
      </c>
      <c r="AZ9" s="121">
        <v>206534</v>
      </c>
      <c r="BA9" s="121">
        <v>18867</v>
      </c>
      <c r="BB9" s="121">
        <v>0</v>
      </c>
      <c r="BC9" s="122" t="s">
        <v>474</v>
      </c>
      <c r="BD9" s="121">
        <v>0</v>
      </c>
      <c r="BE9" s="121">
        <v>49026</v>
      </c>
      <c r="BF9" s="121">
        <f>SUM(AE9,+AM9,+BE9)</f>
        <v>554161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474</v>
      </c>
      <c r="BO9" s="121">
        <f>SUM(BP9,BU9,BY9,BZ9,CF9)</f>
        <v>206311</v>
      </c>
      <c r="BP9" s="121">
        <f>SUM(BQ9:BT9)</f>
        <v>49872</v>
      </c>
      <c r="BQ9" s="121">
        <v>49872</v>
      </c>
      <c r="BR9" s="121">
        <v>0</v>
      </c>
      <c r="BS9" s="121">
        <v>0</v>
      </c>
      <c r="BT9" s="121">
        <v>0</v>
      </c>
      <c r="BU9" s="121">
        <f>SUM(BV9:BX9)</f>
        <v>156439</v>
      </c>
      <c r="BV9" s="121">
        <v>0</v>
      </c>
      <c r="BW9" s="121">
        <v>156439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474</v>
      </c>
      <c r="CF9" s="121">
        <v>0</v>
      </c>
      <c r="CG9" s="121">
        <v>42676</v>
      </c>
      <c r="CH9" s="121">
        <f>SUM(BG9,+BO9,+CG9)</f>
        <v>248987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474</v>
      </c>
      <c r="CQ9" s="121">
        <f>SUM(AM9,+BO9)</f>
        <v>711446</v>
      </c>
      <c r="CR9" s="121">
        <f>SUM(AN9,+BP9)</f>
        <v>112100</v>
      </c>
      <c r="CS9" s="121">
        <f>SUM(AO9,+BQ9)</f>
        <v>112100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373945</v>
      </c>
      <c r="CX9" s="121">
        <f>SUM(AT9,+BV9)</f>
        <v>0</v>
      </c>
      <c r="CY9" s="121">
        <f>SUM(AU9,+BW9)</f>
        <v>356843</v>
      </c>
      <c r="CZ9" s="121">
        <f>SUM(AV9,+BX9)</f>
        <v>17102</v>
      </c>
      <c r="DA9" s="121">
        <f>SUM(AW9,+BY9)</f>
        <v>0</v>
      </c>
      <c r="DB9" s="121">
        <f>SUM(AX9,+BZ9)</f>
        <v>225401</v>
      </c>
      <c r="DC9" s="121">
        <f>SUM(AY9,+CA9)</f>
        <v>0</v>
      </c>
      <c r="DD9" s="121">
        <f>SUM(AZ9,+CB9)</f>
        <v>206534</v>
      </c>
      <c r="DE9" s="121">
        <f>SUM(BA9,+CC9)</f>
        <v>18867</v>
      </c>
      <c r="DF9" s="121">
        <f>SUM(BB9,+CD9)</f>
        <v>0</v>
      </c>
      <c r="DG9" s="122" t="s">
        <v>474</v>
      </c>
      <c r="DH9" s="121">
        <f>SUM(BD9,+CF9)</f>
        <v>0</v>
      </c>
      <c r="DI9" s="121">
        <f>SUM(BE9,+CG9)</f>
        <v>91702</v>
      </c>
      <c r="DJ9" s="121">
        <f>SUM(BF9,+CH9)</f>
        <v>803148</v>
      </c>
    </row>
    <row r="10" spans="1:114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SUM(E10,+L10)</f>
        <v>587519</v>
      </c>
      <c r="E10" s="121">
        <f>SUM(F10:I10)+K10</f>
        <v>253808</v>
      </c>
      <c r="F10" s="121">
        <v>97915</v>
      </c>
      <c r="G10" s="121">
        <v>0</v>
      </c>
      <c r="H10" s="121">
        <v>14100</v>
      </c>
      <c r="I10" s="121">
        <v>86657</v>
      </c>
      <c r="J10" s="121">
        <v>547002</v>
      </c>
      <c r="K10" s="121">
        <v>55136</v>
      </c>
      <c r="L10" s="121">
        <v>333711</v>
      </c>
      <c r="M10" s="121">
        <f>SUM(N10,+U10)</f>
        <v>-6090</v>
      </c>
      <c r="N10" s="121">
        <f>SUM(O10:R10,T10)</f>
        <v>6144</v>
      </c>
      <c r="O10" s="121">
        <v>0</v>
      </c>
      <c r="P10" s="121">
        <v>0</v>
      </c>
      <c r="Q10" s="121">
        <v>0</v>
      </c>
      <c r="R10" s="121">
        <v>6144</v>
      </c>
      <c r="S10" s="121">
        <v>122187</v>
      </c>
      <c r="T10" s="121">
        <v>0</v>
      </c>
      <c r="U10" s="121">
        <v>-12234</v>
      </c>
      <c r="V10" s="121">
        <f>+SUM(D10,M10)</f>
        <v>581429</v>
      </c>
      <c r="W10" s="121">
        <f>+SUM(E10,N10)</f>
        <v>259952</v>
      </c>
      <c r="X10" s="121">
        <f>+SUM(F10,O10)</f>
        <v>97915</v>
      </c>
      <c r="Y10" s="121">
        <f>+SUM(G10,P10)</f>
        <v>0</v>
      </c>
      <c r="Z10" s="121">
        <f>+SUM(H10,Q10)</f>
        <v>14100</v>
      </c>
      <c r="AA10" s="121">
        <f>+SUM(I10,R10)</f>
        <v>92801</v>
      </c>
      <c r="AB10" s="121">
        <f>+SUM(J10,S10)</f>
        <v>669189</v>
      </c>
      <c r="AC10" s="121">
        <f>+SUM(K10,T10)</f>
        <v>55136</v>
      </c>
      <c r="AD10" s="121">
        <f>+SUM(L10,U10)</f>
        <v>321477</v>
      </c>
      <c r="AE10" s="121">
        <f>SUM(AF10,+AK10)</f>
        <v>436462</v>
      </c>
      <c r="AF10" s="121">
        <f>SUM(AG10:AJ10)</f>
        <v>281058</v>
      </c>
      <c r="AG10" s="121">
        <v>0</v>
      </c>
      <c r="AH10" s="121">
        <v>0</v>
      </c>
      <c r="AI10" s="121">
        <v>8448</v>
      </c>
      <c r="AJ10" s="121">
        <v>272610</v>
      </c>
      <c r="AK10" s="121">
        <v>155404</v>
      </c>
      <c r="AL10" s="122" t="s">
        <v>474</v>
      </c>
      <c r="AM10" s="121">
        <f>SUM(AN10,AS10,AW10,AX10,BD10)</f>
        <v>698059</v>
      </c>
      <c r="AN10" s="121">
        <f>SUM(AO10:AR10)</f>
        <v>3902</v>
      </c>
      <c r="AO10" s="121">
        <v>0</v>
      </c>
      <c r="AP10" s="121">
        <v>0</v>
      </c>
      <c r="AQ10" s="121">
        <v>0</v>
      </c>
      <c r="AR10" s="121">
        <v>3902</v>
      </c>
      <c r="AS10" s="121">
        <f>SUM(AT10:AV10)</f>
        <v>240934</v>
      </c>
      <c r="AT10" s="121">
        <v>0</v>
      </c>
      <c r="AU10" s="121">
        <v>231582</v>
      </c>
      <c r="AV10" s="121">
        <v>9352</v>
      </c>
      <c r="AW10" s="121">
        <v>0</v>
      </c>
      <c r="AX10" s="121">
        <f>SUM(AY10:BB10)</f>
        <v>453223</v>
      </c>
      <c r="AY10" s="121">
        <v>0</v>
      </c>
      <c r="AZ10" s="121">
        <v>427364</v>
      </c>
      <c r="BA10" s="121">
        <v>25859</v>
      </c>
      <c r="BB10" s="121">
        <v>0</v>
      </c>
      <c r="BC10" s="122" t="s">
        <v>474</v>
      </c>
      <c r="BD10" s="121">
        <v>0</v>
      </c>
      <c r="BE10" s="121">
        <v>0</v>
      </c>
      <c r="BF10" s="121">
        <f>SUM(AE10,+AM10,+BE10)</f>
        <v>1134521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474</v>
      </c>
      <c r="BO10" s="121">
        <f>SUM(BP10,BU10,BY10,BZ10,CF10)</f>
        <v>116097</v>
      </c>
      <c r="BP10" s="121">
        <f>SUM(BQ10:BT10)</f>
        <v>30056</v>
      </c>
      <c r="BQ10" s="121">
        <v>0</v>
      </c>
      <c r="BR10" s="121">
        <v>0</v>
      </c>
      <c r="BS10" s="121">
        <v>30056</v>
      </c>
      <c r="BT10" s="121">
        <v>0</v>
      </c>
      <c r="BU10" s="121">
        <f>SUM(BV10:BX10)</f>
        <v>76214</v>
      </c>
      <c r="BV10" s="121">
        <v>0</v>
      </c>
      <c r="BW10" s="121">
        <v>76214</v>
      </c>
      <c r="BX10" s="121">
        <v>0</v>
      </c>
      <c r="BY10" s="121">
        <v>0</v>
      </c>
      <c r="BZ10" s="121">
        <f>SUM(CA10:CD10)</f>
        <v>9827</v>
      </c>
      <c r="CA10" s="121">
        <v>0</v>
      </c>
      <c r="CB10" s="121">
        <v>9827</v>
      </c>
      <c r="CC10" s="121">
        <v>0</v>
      </c>
      <c r="CD10" s="121">
        <v>0</v>
      </c>
      <c r="CE10" s="122" t="s">
        <v>474</v>
      </c>
      <c r="CF10" s="121">
        <v>0</v>
      </c>
      <c r="CG10" s="121">
        <v>0</v>
      </c>
      <c r="CH10" s="121">
        <f>SUM(BG10,+BO10,+CG10)</f>
        <v>116097</v>
      </c>
      <c r="CI10" s="121">
        <f>SUM(AE10,+BG10)</f>
        <v>436462</v>
      </c>
      <c r="CJ10" s="121">
        <f>SUM(AF10,+BH10)</f>
        <v>281058</v>
      </c>
      <c r="CK10" s="121">
        <f>SUM(AG10,+BI10)</f>
        <v>0</v>
      </c>
      <c r="CL10" s="121">
        <f>SUM(AH10,+BJ10)</f>
        <v>0</v>
      </c>
      <c r="CM10" s="121">
        <f>SUM(AI10,+BK10)</f>
        <v>8448</v>
      </c>
      <c r="CN10" s="121">
        <f>SUM(AJ10,+BL10)</f>
        <v>272610</v>
      </c>
      <c r="CO10" s="121">
        <f>SUM(AK10,+BM10)</f>
        <v>155404</v>
      </c>
      <c r="CP10" s="122" t="s">
        <v>474</v>
      </c>
      <c r="CQ10" s="121">
        <f>SUM(AM10,+BO10)</f>
        <v>814156</v>
      </c>
      <c r="CR10" s="121">
        <f>SUM(AN10,+BP10)</f>
        <v>33958</v>
      </c>
      <c r="CS10" s="121">
        <f>SUM(AO10,+BQ10)</f>
        <v>0</v>
      </c>
      <c r="CT10" s="121">
        <f>SUM(AP10,+BR10)</f>
        <v>0</v>
      </c>
      <c r="CU10" s="121">
        <f>SUM(AQ10,+BS10)</f>
        <v>30056</v>
      </c>
      <c r="CV10" s="121">
        <f>SUM(AR10,+BT10)</f>
        <v>3902</v>
      </c>
      <c r="CW10" s="121">
        <f>SUM(AS10,+BU10)</f>
        <v>317148</v>
      </c>
      <c r="CX10" s="121">
        <f>SUM(AT10,+BV10)</f>
        <v>0</v>
      </c>
      <c r="CY10" s="121">
        <f>SUM(AU10,+BW10)</f>
        <v>307796</v>
      </c>
      <c r="CZ10" s="121">
        <f>SUM(AV10,+BX10)</f>
        <v>9352</v>
      </c>
      <c r="DA10" s="121">
        <f>SUM(AW10,+BY10)</f>
        <v>0</v>
      </c>
      <c r="DB10" s="121">
        <f>SUM(AX10,+BZ10)</f>
        <v>463050</v>
      </c>
      <c r="DC10" s="121">
        <f>SUM(AY10,+CA10)</f>
        <v>0</v>
      </c>
      <c r="DD10" s="121">
        <f>SUM(AZ10,+CB10)</f>
        <v>437191</v>
      </c>
      <c r="DE10" s="121">
        <f>SUM(BA10,+CC10)</f>
        <v>25859</v>
      </c>
      <c r="DF10" s="121">
        <f>SUM(BB10,+CD10)</f>
        <v>0</v>
      </c>
      <c r="DG10" s="122" t="s">
        <v>474</v>
      </c>
      <c r="DH10" s="121">
        <f>SUM(BD10,+CF10)</f>
        <v>0</v>
      </c>
      <c r="DI10" s="121">
        <f>SUM(BE10,+CG10)</f>
        <v>0</v>
      </c>
      <c r="DJ10" s="121">
        <f>SUM(BF10,+CH10)</f>
        <v>1250618</v>
      </c>
    </row>
    <row r="11" spans="1:114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SUM(E11,+L11)</f>
        <v>1122479</v>
      </c>
      <c r="E11" s="121">
        <f>SUM(F11:I11)+K11</f>
        <v>1046143</v>
      </c>
      <c r="F11" s="121">
        <v>4384</v>
      </c>
      <c r="G11" s="121">
        <v>0</v>
      </c>
      <c r="H11" s="121">
        <v>594500</v>
      </c>
      <c r="I11" s="121">
        <v>183439</v>
      </c>
      <c r="J11" s="121">
        <v>739317</v>
      </c>
      <c r="K11" s="121">
        <v>263820</v>
      </c>
      <c r="L11" s="121">
        <v>76336</v>
      </c>
      <c r="M11" s="121">
        <f>SUM(N11,+U11)</f>
        <v>1585549</v>
      </c>
      <c r="N11" s="121">
        <f>SUM(O11:R11,T11)</f>
        <v>1154004</v>
      </c>
      <c r="O11" s="121">
        <v>970953</v>
      </c>
      <c r="P11" s="121">
        <v>0</v>
      </c>
      <c r="Q11" s="121">
        <v>77000</v>
      </c>
      <c r="R11" s="121">
        <v>78060</v>
      </c>
      <c r="S11" s="121">
        <v>158854</v>
      </c>
      <c r="T11" s="121">
        <v>27991</v>
      </c>
      <c r="U11" s="121">
        <v>431545</v>
      </c>
      <c r="V11" s="121">
        <f>+SUM(D11,M11)</f>
        <v>2708028</v>
      </c>
      <c r="W11" s="121">
        <f>+SUM(E11,N11)</f>
        <v>2200147</v>
      </c>
      <c r="X11" s="121">
        <f>+SUM(F11,O11)</f>
        <v>975337</v>
      </c>
      <c r="Y11" s="121">
        <f>+SUM(G11,P11)</f>
        <v>0</v>
      </c>
      <c r="Z11" s="121">
        <f>+SUM(H11,Q11)</f>
        <v>671500</v>
      </c>
      <c r="AA11" s="121">
        <f>+SUM(I11,R11)</f>
        <v>261499</v>
      </c>
      <c r="AB11" s="121">
        <f>+SUM(J11,S11)</f>
        <v>898171</v>
      </c>
      <c r="AC11" s="121">
        <f>+SUM(K11,T11)</f>
        <v>291811</v>
      </c>
      <c r="AD11" s="121">
        <f>+SUM(L11,U11)</f>
        <v>507881</v>
      </c>
      <c r="AE11" s="121">
        <f>SUM(AF11,+AK11)</f>
        <v>136930</v>
      </c>
      <c r="AF11" s="121">
        <f>SUM(AG11:AJ11)</f>
        <v>136930</v>
      </c>
      <c r="AG11" s="121">
        <v>0</v>
      </c>
      <c r="AH11" s="121">
        <v>4658</v>
      </c>
      <c r="AI11" s="121">
        <v>107545</v>
      </c>
      <c r="AJ11" s="121">
        <v>24727</v>
      </c>
      <c r="AK11" s="121">
        <v>0</v>
      </c>
      <c r="AL11" s="122" t="s">
        <v>474</v>
      </c>
      <c r="AM11" s="121">
        <f>SUM(AN11,AS11,AW11,AX11,BD11)</f>
        <v>1233693</v>
      </c>
      <c r="AN11" s="121">
        <f>SUM(AO11:AR11)</f>
        <v>209612</v>
      </c>
      <c r="AO11" s="121">
        <v>208128</v>
      </c>
      <c r="AP11" s="121">
        <v>0</v>
      </c>
      <c r="AQ11" s="121">
        <v>1484</v>
      </c>
      <c r="AR11" s="121">
        <v>0</v>
      </c>
      <c r="AS11" s="121">
        <f>SUM(AT11:AV11)</f>
        <v>734191</v>
      </c>
      <c r="AT11" s="121">
        <v>0</v>
      </c>
      <c r="AU11" s="121">
        <v>693366</v>
      </c>
      <c r="AV11" s="121">
        <v>40825</v>
      </c>
      <c r="AW11" s="121">
        <v>0</v>
      </c>
      <c r="AX11" s="121">
        <f>SUM(AY11:BB11)</f>
        <v>289890</v>
      </c>
      <c r="AY11" s="121">
        <v>0</v>
      </c>
      <c r="AZ11" s="121">
        <v>277423</v>
      </c>
      <c r="BA11" s="121">
        <v>12467</v>
      </c>
      <c r="BB11" s="121">
        <v>0</v>
      </c>
      <c r="BC11" s="122" t="s">
        <v>474</v>
      </c>
      <c r="BD11" s="121">
        <v>0</v>
      </c>
      <c r="BE11" s="121">
        <v>491173</v>
      </c>
      <c r="BF11" s="121">
        <f>SUM(AE11,+AM11,+BE11)</f>
        <v>1861796</v>
      </c>
      <c r="BG11" s="121">
        <f>SUM(BH11,+BM11)</f>
        <v>1475214</v>
      </c>
      <c r="BH11" s="121">
        <f>SUM(BI11:BL11)</f>
        <v>1475214</v>
      </c>
      <c r="BI11" s="121">
        <v>0</v>
      </c>
      <c r="BJ11" s="121">
        <v>1474915</v>
      </c>
      <c r="BK11" s="121">
        <v>0</v>
      </c>
      <c r="BL11" s="121">
        <v>299</v>
      </c>
      <c r="BM11" s="121">
        <v>0</v>
      </c>
      <c r="BN11" s="122" t="s">
        <v>474</v>
      </c>
      <c r="BO11" s="121">
        <f>SUM(BP11,BU11,BY11,BZ11,CF11)</f>
        <v>194792</v>
      </c>
      <c r="BP11" s="121">
        <f>SUM(BQ11:BT11)</f>
        <v>31190</v>
      </c>
      <c r="BQ11" s="121">
        <v>31190</v>
      </c>
      <c r="BR11" s="121">
        <v>0</v>
      </c>
      <c r="BS11" s="121">
        <v>0</v>
      </c>
      <c r="BT11" s="121">
        <v>0</v>
      </c>
      <c r="BU11" s="121">
        <f>SUM(BV11:BX11)</f>
        <v>112955</v>
      </c>
      <c r="BV11" s="121">
        <v>0</v>
      </c>
      <c r="BW11" s="121">
        <v>112955</v>
      </c>
      <c r="BX11" s="121">
        <v>0</v>
      </c>
      <c r="BY11" s="121">
        <v>0</v>
      </c>
      <c r="BZ11" s="121">
        <f>SUM(CA11:CD11)</f>
        <v>50647</v>
      </c>
      <c r="CA11" s="121">
        <v>0</v>
      </c>
      <c r="CB11" s="121">
        <v>50647</v>
      </c>
      <c r="CC11" s="121">
        <v>0</v>
      </c>
      <c r="CD11" s="121">
        <v>0</v>
      </c>
      <c r="CE11" s="122" t="s">
        <v>474</v>
      </c>
      <c r="CF11" s="121">
        <v>0</v>
      </c>
      <c r="CG11" s="121">
        <v>74397</v>
      </c>
      <c r="CH11" s="121">
        <f>SUM(BG11,+BO11,+CG11)</f>
        <v>1744403</v>
      </c>
      <c r="CI11" s="121">
        <f>SUM(AE11,+BG11)</f>
        <v>1612144</v>
      </c>
      <c r="CJ11" s="121">
        <f>SUM(AF11,+BH11)</f>
        <v>1612144</v>
      </c>
      <c r="CK11" s="121">
        <f>SUM(AG11,+BI11)</f>
        <v>0</v>
      </c>
      <c r="CL11" s="121">
        <f>SUM(AH11,+BJ11)</f>
        <v>1479573</v>
      </c>
      <c r="CM11" s="121">
        <f>SUM(AI11,+BK11)</f>
        <v>107545</v>
      </c>
      <c r="CN11" s="121">
        <f>SUM(AJ11,+BL11)</f>
        <v>25026</v>
      </c>
      <c r="CO11" s="121">
        <f>SUM(AK11,+BM11)</f>
        <v>0</v>
      </c>
      <c r="CP11" s="122" t="s">
        <v>474</v>
      </c>
      <c r="CQ11" s="121">
        <f>SUM(AM11,+BO11)</f>
        <v>1428485</v>
      </c>
      <c r="CR11" s="121">
        <f>SUM(AN11,+BP11)</f>
        <v>240802</v>
      </c>
      <c r="CS11" s="121">
        <f>SUM(AO11,+BQ11)</f>
        <v>239318</v>
      </c>
      <c r="CT11" s="121">
        <f>SUM(AP11,+BR11)</f>
        <v>0</v>
      </c>
      <c r="CU11" s="121">
        <f>SUM(AQ11,+BS11)</f>
        <v>1484</v>
      </c>
      <c r="CV11" s="121">
        <f>SUM(AR11,+BT11)</f>
        <v>0</v>
      </c>
      <c r="CW11" s="121">
        <f>SUM(AS11,+BU11)</f>
        <v>847146</v>
      </c>
      <c r="CX11" s="121">
        <f>SUM(AT11,+BV11)</f>
        <v>0</v>
      </c>
      <c r="CY11" s="121">
        <f>SUM(AU11,+BW11)</f>
        <v>806321</v>
      </c>
      <c r="CZ11" s="121">
        <f>SUM(AV11,+BX11)</f>
        <v>40825</v>
      </c>
      <c r="DA11" s="121">
        <f>SUM(AW11,+BY11)</f>
        <v>0</v>
      </c>
      <c r="DB11" s="121">
        <f>SUM(AX11,+BZ11)</f>
        <v>340537</v>
      </c>
      <c r="DC11" s="121">
        <f>SUM(AY11,+CA11)</f>
        <v>0</v>
      </c>
      <c r="DD11" s="121">
        <f>SUM(AZ11,+CB11)</f>
        <v>328070</v>
      </c>
      <c r="DE11" s="121">
        <f>SUM(BA11,+CC11)</f>
        <v>12467</v>
      </c>
      <c r="DF11" s="121">
        <f>SUM(BB11,+CD11)</f>
        <v>0</v>
      </c>
      <c r="DG11" s="122" t="s">
        <v>474</v>
      </c>
      <c r="DH11" s="121">
        <f>SUM(BD11,+CF11)</f>
        <v>0</v>
      </c>
      <c r="DI11" s="121">
        <f>SUM(BE11,+CG11)</f>
        <v>565570</v>
      </c>
      <c r="DJ11" s="121">
        <f>SUM(BF11,+CH11)</f>
        <v>3606199</v>
      </c>
    </row>
    <row r="12" spans="1:114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SUM(E12,+L12)</f>
        <v>64977</v>
      </c>
      <c r="E12" s="121">
        <f>SUM(F12:I12)+K12</f>
        <v>60900</v>
      </c>
      <c r="F12" s="121">
        <v>0</v>
      </c>
      <c r="G12" s="121">
        <v>0</v>
      </c>
      <c r="H12" s="121">
        <v>0</v>
      </c>
      <c r="I12" s="121">
        <v>55052</v>
      </c>
      <c r="J12" s="121">
        <v>749155</v>
      </c>
      <c r="K12" s="121">
        <v>5848</v>
      </c>
      <c r="L12" s="121">
        <v>4077</v>
      </c>
      <c r="M12" s="121">
        <f>SUM(N12,+U12)</f>
        <v>449107</v>
      </c>
      <c r="N12" s="121">
        <f>SUM(O12:R12,T12)</f>
        <v>433171</v>
      </c>
      <c r="O12" s="121">
        <v>361781</v>
      </c>
      <c r="P12" s="121">
        <v>0</v>
      </c>
      <c r="Q12" s="121">
        <v>45900</v>
      </c>
      <c r="R12" s="121">
        <v>25463</v>
      </c>
      <c r="S12" s="121">
        <v>499328</v>
      </c>
      <c r="T12" s="121">
        <v>27</v>
      </c>
      <c r="U12" s="121">
        <v>15936</v>
      </c>
      <c r="V12" s="121">
        <f>+SUM(D12,M12)</f>
        <v>514084</v>
      </c>
      <c r="W12" s="121">
        <f>+SUM(E12,N12)</f>
        <v>494071</v>
      </c>
      <c r="X12" s="121">
        <f>+SUM(F12,O12)</f>
        <v>361781</v>
      </c>
      <c r="Y12" s="121">
        <f>+SUM(G12,P12)</f>
        <v>0</v>
      </c>
      <c r="Z12" s="121">
        <f>+SUM(H12,Q12)</f>
        <v>45900</v>
      </c>
      <c r="AA12" s="121">
        <f>+SUM(I12,R12)</f>
        <v>80515</v>
      </c>
      <c r="AB12" s="121">
        <f>+SUM(J12,S12)</f>
        <v>1248483</v>
      </c>
      <c r="AC12" s="121">
        <f>+SUM(K12,T12)</f>
        <v>5875</v>
      </c>
      <c r="AD12" s="121">
        <f>+SUM(L12,U12)</f>
        <v>20013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474</v>
      </c>
      <c r="AM12" s="121">
        <f>SUM(AN12,AS12,AW12,AX12,BD12)</f>
        <v>802299</v>
      </c>
      <c r="AN12" s="121">
        <f>SUM(AO12:AR12)</f>
        <v>53649</v>
      </c>
      <c r="AO12" s="121">
        <v>26019</v>
      </c>
      <c r="AP12" s="121">
        <v>0</v>
      </c>
      <c r="AQ12" s="121">
        <v>13815</v>
      </c>
      <c r="AR12" s="121">
        <v>13815</v>
      </c>
      <c r="AS12" s="121">
        <f>SUM(AT12:AV12)</f>
        <v>257938</v>
      </c>
      <c r="AT12" s="121">
        <v>698</v>
      </c>
      <c r="AU12" s="121">
        <v>226943</v>
      </c>
      <c r="AV12" s="121">
        <v>30297</v>
      </c>
      <c r="AW12" s="121">
        <v>0</v>
      </c>
      <c r="AX12" s="121">
        <f>SUM(AY12:BB12)</f>
        <v>483772</v>
      </c>
      <c r="AY12" s="121">
        <v>188353</v>
      </c>
      <c r="AZ12" s="121">
        <v>173575</v>
      </c>
      <c r="BA12" s="121">
        <v>121844</v>
      </c>
      <c r="BB12" s="121">
        <v>0</v>
      </c>
      <c r="BC12" s="122" t="s">
        <v>474</v>
      </c>
      <c r="BD12" s="121">
        <v>6940</v>
      </c>
      <c r="BE12" s="121">
        <v>11833</v>
      </c>
      <c r="BF12" s="121">
        <f>SUM(AE12,+AM12,+BE12)</f>
        <v>814132</v>
      </c>
      <c r="BG12" s="121">
        <f>SUM(BH12,+BM12)</f>
        <v>820333</v>
      </c>
      <c r="BH12" s="121">
        <f>SUM(BI12:BL12)</f>
        <v>820333</v>
      </c>
      <c r="BI12" s="121">
        <v>0</v>
      </c>
      <c r="BJ12" s="121">
        <v>820333</v>
      </c>
      <c r="BK12" s="121">
        <v>0</v>
      </c>
      <c r="BL12" s="121">
        <v>0</v>
      </c>
      <c r="BM12" s="121">
        <v>0</v>
      </c>
      <c r="BN12" s="122" t="s">
        <v>474</v>
      </c>
      <c r="BO12" s="121">
        <f>SUM(BP12,BU12,BY12,BZ12,CF12)</f>
        <v>125425</v>
      </c>
      <c r="BP12" s="121">
        <f>SUM(BQ12:BT12)</f>
        <v>31756</v>
      </c>
      <c r="BQ12" s="121">
        <v>21117</v>
      </c>
      <c r="BR12" s="121">
        <v>10639</v>
      </c>
      <c r="BS12" s="121">
        <v>0</v>
      </c>
      <c r="BT12" s="121">
        <v>0</v>
      </c>
      <c r="BU12" s="121">
        <f>SUM(BV12:BX12)</f>
        <v>33941</v>
      </c>
      <c r="BV12" s="121">
        <v>8596</v>
      </c>
      <c r="BW12" s="121">
        <v>25345</v>
      </c>
      <c r="BX12" s="121">
        <v>0</v>
      </c>
      <c r="BY12" s="121">
        <v>0</v>
      </c>
      <c r="BZ12" s="121">
        <f>SUM(CA12:CD12)</f>
        <v>59531</v>
      </c>
      <c r="CA12" s="121">
        <v>0</v>
      </c>
      <c r="CB12" s="121">
        <v>59531</v>
      </c>
      <c r="CC12" s="121">
        <v>0</v>
      </c>
      <c r="CD12" s="121">
        <v>0</v>
      </c>
      <c r="CE12" s="122" t="s">
        <v>474</v>
      </c>
      <c r="CF12" s="121">
        <v>197</v>
      </c>
      <c r="CG12" s="121">
        <v>2677</v>
      </c>
      <c r="CH12" s="121">
        <f>SUM(BG12,+BO12,+CG12)</f>
        <v>948435</v>
      </c>
      <c r="CI12" s="121">
        <f>SUM(AE12,+BG12)</f>
        <v>820333</v>
      </c>
      <c r="CJ12" s="121">
        <f>SUM(AF12,+BH12)</f>
        <v>820333</v>
      </c>
      <c r="CK12" s="121">
        <f>SUM(AG12,+BI12)</f>
        <v>0</v>
      </c>
      <c r="CL12" s="121">
        <f>SUM(AH12,+BJ12)</f>
        <v>820333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474</v>
      </c>
      <c r="CQ12" s="121">
        <f>SUM(AM12,+BO12)</f>
        <v>927724</v>
      </c>
      <c r="CR12" s="121">
        <f>SUM(AN12,+BP12)</f>
        <v>85405</v>
      </c>
      <c r="CS12" s="121">
        <f>SUM(AO12,+BQ12)</f>
        <v>47136</v>
      </c>
      <c r="CT12" s="121">
        <f>SUM(AP12,+BR12)</f>
        <v>10639</v>
      </c>
      <c r="CU12" s="121">
        <f>SUM(AQ12,+BS12)</f>
        <v>13815</v>
      </c>
      <c r="CV12" s="121">
        <f>SUM(AR12,+BT12)</f>
        <v>13815</v>
      </c>
      <c r="CW12" s="121">
        <f>SUM(AS12,+BU12)</f>
        <v>291879</v>
      </c>
      <c r="CX12" s="121">
        <f>SUM(AT12,+BV12)</f>
        <v>9294</v>
      </c>
      <c r="CY12" s="121">
        <f>SUM(AU12,+BW12)</f>
        <v>252288</v>
      </c>
      <c r="CZ12" s="121">
        <f>SUM(AV12,+BX12)</f>
        <v>30297</v>
      </c>
      <c r="DA12" s="121">
        <f>SUM(AW12,+BY12)</f>
        <v>0</v>
      </c>
      <c r="DB12" s="121">
        <f>SUM(AX12,+BZ12)</f>
        <v>543303</v>
      </c>
      <c r="DC12" s="121">
        <f>SUM(AY12,+CA12)</f>
        <v>188353</v>
      </c>
      <c r="DD12" s="121">
        <f>SUM(AZ12,+CB12)</f>
        <v>233106</v>
      </c>
      <c r="DE12" s="121">
        <f>SUM(BA12,+CC12)</f>
        <v>121844</v>
      </c>
      <c r="DF12" s="121">
        <f>SUM(BB12,+CD12)</f>
        <v>0</v>
      </c>
      <c r="DG12" s="122" t="s">
        <v>474</v>
      </c>
      <c r="DH12" s="121">
        <f>SUM(BD12,+CF12)</f>
        <v>7137</v>
      </c>
      <c r="DI12" s="121">
        <f>SUM(BE12,+CG12)</f>
        <v>14510</v>
      </c>
      <c r="DJ12" s="121">
        <f>SUM(BF12,+CH12)</f>
        <v>1762567</v>
      </c>
    </row>
    <row r="13" spans="1:114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SUM(E13,+L13)</f>
        <v>353807</v>
      </c>
      <c r="E13" s="121">
        <f>SUM(F13:I13)+K13</f>
        <v>353807</v>
      </c>
      <c r="F13" s="121">
        <v>182147</v>
      </c>
      <c r="G13" s="121">
        <v>0</v>
      </c>
      <c r="H13" s="121">
        <v>117200</v>
      </c>
      <c r="I13" s="121">
        <v>54460</v>
      </c>
      <c r="J13" s="121">
        <v>741374</v>
      </c>
      <c r="K13" s="121">
        <v>0</v>
      </c>
      <c r="L13" s="121">
        <v>0</v>
      </c>
      <c r="M13" s="121">
        <f>SUM(N13,+U13)</f>
        <v>87477</v>
      </c>
      <c r="N13" s="121">
        <f>SUM(O13:R13,T13)</f>
        <v>87477</v>
      </c>
      <c r="O13" s="121">
        <v>24880</v>
      </c>
      <c r="P13" s="121">
        <v>0</v>
      </c>
      <c r="Q13" s="121">
        <v>24500</v>
      </c>
      <c r="R13" s="121">
        <v>38097</v>
      </c>
      <c r="S13" s="121">
        <v>176813</v>
      </c>
      <c r="T13" s="121">
        <v>0</v>
      </c>
      <c r="U13" s="121">
        <v>0</v>
      </c>
      <c r="V13" s="121">
        <f>+SUM(D13,M13)</f>
        <v>441284</v>
      </c>
      <c r="W13" s="121">
        <f>+SUM(E13,N13)</f>
        <v>441284</v>
      </c>
      <c r="X13" s="121">
        <f>+SUM(F13,O13)</f>
        <v>207027</v>
      </c>
      <c r="Y13" s="121">
        <f>+SUM(G13,P13)</f>
        <v>0</v>
      </c>
      <c r="Z13" s="121">
        <f>+SUM(H13,Q13)</f>
        <v>141700</v>
      </c>
      <c r="AA13" s="121">
        <f>+SUM(I13,R13)</f>
        <v>92557</v>
      </c>
      <c r="AB13" s="121">
        <f>+SUM(J13,S13)</f>
        <v>918187</v>
      </c>
      <c r="AC13" s="121">
        <f>+SUM(K13,T13)</f>
        <v>0</v>
      </c>
      <c r="AD13" s="121">
        <f>+SUM(L13,U13)</f>
        <v>0</v>
      </c>
      <c r="AE13" s="121">
        <f>SUM(AF13,+AK13)</f>
        <v>672437</v>
      </c>
      <c r="AF13" s="121">
        <f>SUM(AG13:AJ13)</f>
        <v>672437</v>
      </c>
      <c r="AG13" s="121">
        <v>0</v>
      </c>
      <c r="AH13" s="121">
        <v>658667</v>
      </c>
      <c r="AI13" s="121">
        <v>0</v>
      </c>
      <c r="AJ13" s="121">
        <v>13770</v>
      </c>
      <c r="AK13" s="121">
        <v>0</v>
      </c>
      <c r="AL13" s="122" t="s">
        <v>474</v>
      </c>
      <c r="AM13" s="121">
        <f>SUM(AN13,AS13,AW13,AX13,BD13)</f>
        <v>393986</v>
      </c>
      <c r="AN13" s="121">
        <f>SUM(AO13:AR13)</f>
        <v>49868</v>
      </c>
      <c r="AO13" s="121">
        <v>26816</v>
      </c>
      <c r="AP13" s="121">
        <v>0</v>
      </c>
      <c r="AQ13" s="121">
        <v>23052</v>
      </c>
      <c r="AR13" s="121">
        <v>0</v>
      </c>
      <c r="AS13" s="121">
        <f>SUM(AT13:AV13)</f>
        <v>116885</v>
      </c>
      <c r="AT13" s="121">
        <v>0</v>
      </c>
      <c r="AU13" s="121">
        <v>57460</v>
      </c>
      <c r="AV13" s="121">
        <v>59425</v>
      </c>
      <c r="AW13" s="121">
        <v>0</v>
      </c>
      <c r="AX13" s="121">
        <f>SUM(AY13:BB13)</f>
        <v>227233</v>
      </c>
      <c r="AY13" s="121">
        <v>137523</v>
      </c>
      <c r="AZ13" s="121">
        <v>83553</v>
      </c>
      <c r="BA13" s="121">
        <v>3702</v>
      </c>
      <c r="BB13" s="121">
        <v>2455</v>
      </c>
      <c r="BC13" s="122" t="s">
        <v>474</v>
      </c>
      <c r="BD13" s="121">
        <v>0</v>
      </c>
      <c r="BE13" s="121">
        <v>28758</v>
      </c>
      <c r="BF13" s="121">
        <f>SUM(AE13,+AM13,+BE13)</f>
        <v>1095181</v>
      </c>
      <c r="BG13" s="121">
        <f>SUM(BH13,+BM13)</f>
        <v>99714</v>
      </c>
      <c r="BH13" s="121">
        <f>SUM(BI13:BL13)</f>
        <v>99714</v>
      </c>
      <c r="BI13" s="121">
        <v>0</v>
      </c>
      <c r="BJ13" s="121">
        <v>93234</v>
      </c>
      <c r="BK13" s="121">
        <v>0</v>
      </c>
      <c r="BL13" s="121">
        <v>6480</v>
      </c>
      <c r="BM13" s="121">
        <v>0</v>
      </c>
      <c r="BN13" s="122" t="s">
        <v>474</v>
      </c>
      <c r="BO13" s="121">
        <f>SUM(BP13,BU13,BY13,BZ13,CF13)</f>
        <v>135124</v>
      </c>
      <c r="BP13" s="121">
        <f>SUM(BQ13:BT13)</f>
        <v>57555</v>
      </c>
      <c r="BQ13" s="121">
        <v>33685</v>
      </c>
      <c r="BR13" s="121">
        <v>0</v>
      </c>
      <c r="BS13" s="121">
        <v>23870</v>
      </c>
      <c r="BT13" s="121">
        <v>0</v>
      </c>
      <c r="BU13" s="121">
        <f>SUM(BV13:BX13)</f>
        <v>69170</v>
      </c>
      <c r="BV13" s="121">
        <v>1769</v>
      </c>
      <c r="BW13" s="121">
        <v>67401</v>
      </c>
      <c r="BX13" s="121">
        <v>0</v>
      </c>
      <c r="BY13" s="121">
        <v>0</v>
      </c>
      <c r="BZ13" s="121">
        <f>SUM(CA13:CD13)</f>
        <v>8399</v>
      </c>
      <c r="CA13" s="121">
        <v>0</v>
      </c>
      <c r="CB13" s="121">
        <v>1551</v>
      </c>
      <c r="CC13" s="121">
        <v>0</v>
      </c>
      <c r="CD13" s="121">
        <v>6848</v>
      </c>
      <c r="CE13" s="122" t="s">
        <v>474</v>
      </c>
      <c r="CF13" s="121">
        <v>0</v>
      </c>
      <c r="CG13" s="121">
        <v>29452</v>
      </c>
      <c r="CH13" s="121">
        <f>SUM(BG13,+BO13,+CG13)</f>
        <v>264290</v>
      </c>
      <c r="CI13" s="121">
        <f>SUM(AE13,+BG13)</f>
        <v>772151</v>
      </c>
      <c r="CJ13" s="121">
        <f>SUM(AF13,+BH13)</f>
        <v>772151</v>
      </c>
      <c r="CK13" s="121">
        <f>SUM(AG13,+BI13)</f>
        <v>0</v>
      </c>
      <c r="CL13" s="121">
        <f>SUM(AH13,+BJ13)</f>
        <v>751901</v>
      </c>
      <c r="CM13" s="121">
        <f>SUM(AI13,+BK13)</f>
        <v>0</v>
      </c>
      <c r="CN13" s="121">
        <f>SUM(AJ13,+BL13)</f>
        <v>20250</v>
      </c>
      <c r="CO13" s="121">
        <f>SUM(AK13,+BM13)</f>
        <v>0</v>
      </c>
      <c r="CP13" s="122" t="s">
        <v>474</v>
      </c>
      <c r="CQ13" s="121">
        <f>SUM(AM13,+BO13)</f>
        <v>529110</v>
      </c>
      <c r="CR13" s="121">
        <f>SUM(AN13,+BP13)</f>
        <v>107423</v>
      </c>
      <c r="CS13" s="121">
        <f>SUM(AO13,+BQ13)</f>
        <v>60501</v>
      </c>
      <c r="CT13" s="121">
        <f>SUM(AP13,+BR13)</f>
        <v>0</v>
      </c>
      <c r="CU13" s="121">
        <f>SUM(AQ13,+BS13)</f>
        <v>46922</v>
      </c>
      <c r="CV13" s="121">
        <f>SUM(AR13,+BT13)</f>
        <v>0</v>
      </c>
      <c r="CW13" s="121">
        <f>SUM(AS13,+BU13)</f>
        <v>186055</v>
      </c>
      <c r="CX13" s="121">
        <f>SUM(AT13,+BV13)</f>
        <v>1769</v>
      </c>
      <c r="CY13" s="121">
        <f>SUM(AU13,+BW13)</f>
        <v>124861</v>
      </c>
      <c r="CZ13" s="121">
        <f>SUM(AV13,+BX13)</f>
        <v>59425</v>
      </c>
      <c r="DA13" s="121">
        <f>SUM(AW13,+BY13)</f>
        <v>0</v>
      </c>
      <c r="DB13" s="121">
        <f>SUM(AX13,+BZ13)</f>
        <v>235632</v>
      </c>
      <c r="DC13" s="121">
        <f>SUM(AY13,+CA13)</f>
        <v>137523</v>
      </c>
      <c r="DD13" s="121">
        <f>SUM(AZ13,+CB13)</f>
        <v>85104</v>
      </c>
      <c r="DE13" s="121">
        <f>SUM(BA13,+CC13)</f>
        <v>3702</v>
      </c>
      <c r="DF13" s="121">
        <f>SUM(BB13,+CD13)</f>
        <v>9303</v>
      </c>
      <c r="DG13" s="122" t="s">
        <v>474</v>
      </c>
      <c r="DH13" s="121">
        <f>SUM(BD13,+CF13)</f>
        <v>0</v>
      </c>
      <c r="DI13" s="121">
        <f>SUM(BE13,+CG13)</f>
        <v>58210</v>
      </c>
      <c r="DJ13" s="121">
        <f>SUM(BF13,+CH13)</f>
        <v>1359471</v>
      </c>
    </row>
    <row r="14" spans="1:114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SUM(E14,+L14)</f>
        <v>179292</v>
      </c>
      <c r="E14" s="121">
        <f>SUM(F14:I14)+K14</f>
        <v>79367</v>
      </c>
      <c r="F14" s="121">
        <v>9054</v>
      </c>
      <c r="G14" s="121">
        <v>0</v>
      </c>
      <c r="H14" s="121">
        <v>0</v>
      </c>
      <c r="I14" s="121">
        <v>53636</v>
      </c>
      <c r="J14" s="121">
        <v>744829</v>
      </c>
      <c r="K14" s="121">
        <v>16677</v>
      </c>
      <c r="L14" s="121">
        <v>99925</v>
      </c>
      <c r="M14" s="121">
        <f>SUM(N14,+U14)</f>
        <v>290959</v>
      </c>
      <c r="N14" s="121">
        <f>SUM(O14:R14,T14)</f>
        <v>268338</v>
      </c>
      <c r="O14" s="121">
        <v>94</v>
      </c>
      <c r="P14" s="121">
        <v>0</v>
      </c>
      <c r="Q14" s="121">
        <v>0</v>
      </c>
      <c r="R14" s="121">
        <v>268244</v>
      </c>
      <c r="S14" s="121">
        <v>37144</v>
      </c>
      <c r="T14" s="121">
        <v>0</v>
      </c>
      <c r="U14" s="121">
        <v>22621</v>
      </c>
      <c r="V14" s="121">
        <f>+SUM(D14,M14)</f>
        <v>470251</v>
      </c>
      <c r="W14" s="121">
        <f>+SUM(E14,N14)</f>
        <v>347705</v>
      </c>
      <c r="X14" s="121">
        <f>+SUM(F14,O14)</f>
        <v>9148</v>
      </c>
      <c r="Y14" s="121">
        <f>+SUM(G14,P14)</f>
        <v>0</v>
      </c>
      <c r="Z14" s="121">
        <f>+SUM(H14,Q14)</f>
        <v>0</v>
      </c>
      <c r="AA14" s="121">
        <f>+SUM(I14,R14)</f>
        <v>321880</v>
      </c>
      <c r="AB14" s="121">
        <f>+SUM(J14,S14)</f>
        <v>781973</v>
      </c>
      <c r="AC14" s="121">
        <f>+SUM(K14,T14)</f>
        <v>16677</v>
      </c>
      <c r="AD14" s="121">
        <f>+SUM(L14,U14)</f>
        <v>122546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474</v>
      </c>
      <c r="AM14" s="121">
        <f>SUM(AN14,AS14,AW14,AX14,BD14)</f>
        <v>758310</v>
      </c>
      <c r="AN14" s="121">
        <f>SUM(AO14:AR14)</f>
        <v>42074</v>
      </c>
      <c r="AO14" s="121">
        <v>42074</v>
      </c>
      <c r="AP14" s="121">
        <v>0</v>
      </c>
      <c r="AQ14" s="121">
        <v>0</v>
      </c>
      <c r="AR14" s="121">
        <v>0</v>
      </c>
      <c r="AS14" s="121">
        <f>SUM(AT14:AV14)</f>
        <v>5497</v>
      </c>
      <c r="AT14" s="121">
        <v>0</v>
      </c>
      <c r="AU14" s="121">
        <v>1670</v>
      </c>
      <c r="AV14" s="121">
        <v>3827</v>
      </c>
      <c r="AW14" s="121">
        <v>0</v>
      </c>
      <c r="AX14" s="121">
        <f>SUM(AY14:BB14)</f>
        <v>701352</v>
      </c>
      <c r="AY14" s="121">
        <v>17156</v>
      </c>
      <c r="AZ14" s="121">
        <v>570395</v>
      </c>
      <c r="BA14" s="121">
        <v>111973</v>
      </c>
      <c r="BB14" s="121">
        <v>1828</v>
      </c>
      <c r="BC14" s="122" t="s">
        <v>474</v>
      </c>
      <c r="BD14" s="121">
        <v>9387</v>
      </c>
      <c r="BE14" s="121">
        <v>165811</v>
      </c>
      <c r="BF14" s="121">
        <f>SUM(AE14,+AM14,+BE14)</f>
        <v>924121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474</v>
      </c>
      <c r="BO14" s="121">
        <f>SUM(BP14,BU14,BY14,BZ14,CF14)</f>
        <v>324563</v>
      </c>
      <c r="BP14" s="121">
        <f>SUM(BQ14:BT14)</f>
        <v>206274</v>
      </c>
      <c r="BQ14" s="121">
        <v>42607</v>
      </c>
      <c r="BR14" s="121">
        <v>163667</v>
      </c>
      <c r="BS14" s="121">
        <v>0</v>
      </c>
      <c r="BT14" s="121">
        <v>0</v>
      </c>
      <c r="BU14" s="121">
        <f>SUM(BV14:BX14)</f>
        <v>78791</v>
      </c>
      <c r="BV14" s="121">
        <v>27634</v>
      </c>
      <c r="BW14" s="121">
        <v>51157</v>
      </c>
      <c r="BX14" s="121">
        <v>0</v>
      </c>
      <c r="BY14" s="121">
        <v>0</v>
      </c>
      <c r="BZ14" s="121">
        <f>SUM(CA14:CD14)</f>
        <v>36794</v>
      </c>
      <c r="CA14" s="121">
        <v>4396</v>
      </c>
      <c r="CB14" s="121">
        <v>32095</v>
      </c>
      <c r="CC14" s="121">
        <v>0</v>
      </c>
      <c r="CD14" s="121">
        <v>303</v>
      </c>
      <c r="CE14" s="122" t="s">
        <v>474</v>
      </c>
      <c r="CF14" s="121">
        <v>2704</v>
      </c>
      <c r="CG14" s="121">
        <v>3540</v>
      </c>
      <c r="CH14" s="121">
        <f>SUM(BG14,+BO14,+CG14)</f>
        <v>328103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474</v>
      </c>
      <c r="CQ14" s="121">
        <f>SUM(AM14,+BO14)</f>
        <v>1082873</v>
      </c>
      <c r="CR14" s="121">
        <f>SUM(AN14,+BP14)</f>
        <v>248348</v>
      </c>
      <c r="CS14" s="121">
        <f>SUM(AO14,+BQ14)</f>
        <v>84681</v>
      </c>
      <c r="CT14" s="121">
        <f>SUM(AP14,+BR14)</f>
        <v>163667</v>
      </c>
      <c r="CU14" s="121">
        <f>SUM(AQ14,+BS14)</f>
        <v>0</v>
      </c>
      <c r="CV14" s="121">
        <f>SUM(AR14,+BT14)</f>
        <v>0</v>
      </c>
      <c r="CW14" s="121">
        <f>SUM(AS14,+BU14)</f>
        <v>84288</v>
      </c>
      <c r="CX14" s="121">
        <f>SUM(AT14,+BV14)</f>
        <v>27634</v>
      </c>
      <c r="CY14" s="121">
        <f>SUM(AU14,+BW14)</f>
        <v>52827</v>
      </c>
      <c r="CZ14" s="121">
        <f>SUM(AV14,+BX14)</f>
        <v>3827</v>
      </c>
      <c r="DA14" s="121">
        <f>SUM(AW14,+BY14)</f>
        <v>0</v>
      </c>
      <c r="DB14" s="121">
        <f>SUM(AX14,+BZ14)</f>
        <v>738146</v>
      </c>
      <c r="DC14" s="121">
        <f>SUM(AY14,+CA14)</f>
        <v>21552</v>
      </c>
      <c r="DD14" s="121">
        <f>SUM(AZ14,+CB14)</f>
        <v>602490</v>
      </c>
      <c r="DE14" s="121">
        <f>SUM(BA14,+CC14)</f>
        <v>111973</v>
      </c>
      <c r="DF14" s="121">
        <f>SUM(BB14,+CD14)</f>
        <v>2131</v>
      </c>
      <c r="DG14" s="122" t="s">
        <v>474</v>
      </c>
      <c r="DH14" s="121">
        <f>SUM(BD14,+CF14)</f>
        <v>12091</v>
      </c>
      <c r="DI14" s="121">
        <f>SUM(BE14,+CG14)</f>
        <v>169351</v>
      </c>
      <c r="DJ14" s="121">
        <f>SUM(BF14,+CH14)</f>
        <v>1252224</v>
      </c>
    </row>
    <row r="15" spans="1:114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SUM(E15,+L15)</f>
        <v>51140</v>
      </c>
      <c r="E15" s="121">
        <f>SUM(F15:I15)+K15</f>
        <v>16922</v>
      </c>
      <c r="F15" s="121">
        <v>0</v>
      </c>
      <c r="G15" s="121">
        <v>0</v>
      </c>
      <c r="H15" s="121">
        <v>0</v>
      </c>
      <c r="I15" s="121">
        <v>16922</v>
      </c>
      <c r="J15" s="121">
        <v>206081</v>
      </c>
      <c r="K15" s="121">
        <v>0</v>
      </c>
      <c r="L15" s="121">
        <v>34218</v>
      </c>
      <c r="M15" s="121">
        <f>SUM(N15,+U15)</f>
        <v>32069</v>
      </c>
      <c r="N15" s="121">
        <f>SUM(O15:R15,T15)</f>
        <v>4527</v>
      </c>
      <c r="O15" s="121">
        <v>0</v>
      </c>
      <c r="P15" s="121">
        <v>0</v>
      </c>
      <c r="Q15" s="121">
        <v>0</v>
      </c>
      <c r="R15" s="121">
        <v>4527</v>
      </c>
      <c r="S15" s="121">
        <v>110996</v>
      </c>
      <c r="T15" s="121">
        <v>0</v>
      </c>
      <c r="U15" s="121">
        <v>27542</v>
      </c>
      <c r="V15" s="121">
        <f>+SUM(D15,M15)</f>
        <v>83209</v>
      </c>
      <c r="W15" s="121">
        <f>+SUM(E15,N15)</f>
        <v>21449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21449</v>
      </c>
      <c r="AB15" s="121">
        <f>+SUM(J15,S15)</f>
        <v>317077</v>
      </c>
      <c r="AC15" s="121">
        <f>+SUM(K15,T15)</f>
        <v>0</v>
      </c>
      <c r="AD15" s="121">
        <f>+SUM(L15,U15)</f>
        <v>61760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474</v>
      </c>
      <c r="AM15" s="121">
        <f>SUM(AN15,AS15,AW15,AX15,BD15)</f>
        <v>241293</v>
      </c>
      <c r="AN15" s="121">
        <f>SUM(AO15:AR15)</f>
        <v>2687</v>
      </c>
      <c r="AO15" s="121">
        <v>2687</v>
      </c>
      <c r="AP15" s="121">
        <v>0</v>
      </c>
      <c r="AQ15" s="121">
        <v>0</v>
      </c>
      <c r="AR15" s="121">
        <v>0</v>
      </c>
      <c r="AS15" s="121">
        <f>SUM(AT15:AV15)</f>
        <v>142798</v>
      </c>
      <c r="AT15" s="121">
        <v>0</v>
      </c>
      <c r="AU15" s="121">
        <v>142798</v>
      </c>
      <c r="AV15" s="121">
        <v>0</v>
      </c>
      <c r="AW15" s="121">
        <v>0</v>
      </c>
      <c r="AX15" s="121">
        <f>SUM(AY15:BB15)</f>
        <v>95808</v>
      </c>
      <c r="AY15" s="121">
        <v>0</v>
      </c>
      <c r="AZ15" s="121">
        <v>95808</v>
      </c>
      <c r="BA15" s="121">
        <v>0</v>
      </c>
      <c r="BB15" s="121">
        <v>0</v>
      </c>
      <c r="BC15" s="122" t="s">
        <v>474</v>
      </c>
      <c r="BD15" s="121">
        <v>0</v>
      </c>
      <c r="BE15" s="121">
        <v>15928</v>
      </c>
      <c r="BF15" s="121">
        <f>SUM(AE15,+AM15,+BE15)</f>
        <v>257221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474</v>
      </c>
      <c r="BO15" s="121">
        <f>SUM(BP15,BU15,BY15,BZ15,CF15)</f>
        <v>141561</v>
      </c>
      <c r="BP15" s="121">
        <f>SUM(BQ15:BT15)</f>
        <v>61</v>
      </c>
      <c r="BQ15" s="121">
        <v>61</v>
      </c>
      <c r="BR15" s="121">
        <v>0</v>
      </c>
      <c r="BS15" s="121">
        <v>0</v>
      </c>
      <c r="BT15" s="121">
        <v>0</v>
      </c>
      <c r="BU15" s="121">
        <f>SUM(BV15:BX15)</f>
        <v>113672</v>
      </c>
      <c r="BV15" s="121">
        <v>0</v>
      </c>
      <c r="BW15" s="121">
        <v>113672</v>
      </c>
      <c r="BX15" s="121">
        <v>0</v>
      </c>
      <c r="BY15" s="121">
        <v>0</v>
      </c>
      <c r="BZ15" s="121">
        <f>SUM(CA15:CD15)</f>
        <v>27828</v>
      </c>
      <c r="CA15" s="121">
        <v>0</v>
      </c>
      <c r="CB15" s="121">
        <v>27828</v>
      </c>
      <c r="CC15" s="121">
        <v>0</v>
      </c>
      <c r="CD15" s="121">
        <v>0</v>
      </c>
      <c r="CE15" s="122" t="s">
        <v>474</v>
      </c>
      <c r="CF15" s="121">
        <v>0</v>
      </c>
      <c r="CG15" s="121">
        <v>1504</v>
      </c>
      <c r="CH15" s="121">
        <f>SUM(BG15,+BO15,+CG15)</f>
        <v>143065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474</v>
      </c>
      <c r="CQ15" s="121">
        <f>SUM(AM15,+BO15)</f>
        <v>382854</v>
      </c>
      <c r="CR15" s="121">
        <f>SUM(AN15,+BP15)</f>
        <v>2748</v>
      </c>
      <c r="CS15" s="121">
        <f>SUM(AO15,+BQ15)</f>
        <v>2748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256470</v>
      </c>
      <c r="CX15" s="121">
        <f>SUM(AT15,+BV15)</f>
        <v>0</v>
      </c>
      <c r="CY15" s="121">
        <f>SUM(AU15,+BW15)</f>
        <v>256470</v>
      </c>
      <c r="CZ15" s="121">
        <f>SUM(AV15,+BX15)</f>
        <v>0</v>
      </c>
      <c r="DA15" s="121">
        <f>SUM(AW15,+BY15)</f>
        <v>0</v>
      </c>
      <c r="DB15" s="121">
        <f>SUM(AX15,+BZ15)</f>
        <v>123636</v>
      </c>
      <c r="DC15" s="121">
        <f>SUM(AY15,+CA15)</f>
        <v>0</v>
      </c>
      <c r="DD15" s="121">
        <f>SUM(AZ15,+CB15)</f>
        <v>123636</v>
      </c>
      <c r="DE15" s="121">
        <f>SUM(BA15,+CC15)</f>
        <v>0</v>
      </c>
      <c r="DF15" s="121">
        <f>SUM(BB15,+CD15)</f>
        <v>0</v>
      </c>
      <c r="DG15" s="122" t="s">
        <v>474</v>
      </c>
      <c r="DH15" s="121">
        <f>SUM(BD15,+CF15)</f>
        <v>0</v>
      </c>
      <c r="DI15" s="121">
        <f>SUM(BE15,+CG15)</f>
        <v>17432</v>
      </c>
      <c r="DJ15" s="121">
        <f>SUM(BF15,+CH15)</f>
        <v>400286</v>
      </c>
    </row>
    <row r="16" spans="1:114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SUM(E16,+L16)</f>
        <v>345925</v>
      </c>
      <c r="E16" s="121">
        <f>SUM(F16:I16)+K16</f>
        <v>345925</v>
      </c>
      <c r="F16" s="121">
        <v>8319</v>
      </c>
      <c r="G16" s="121">
        <v>0</v>
      </c>
      <c r="H16" s="121">
        <v>0</v>
      </c>
      <c r="I16" s="121">
        <v>266006</v>
      </c>
      <c r="J16" s="121">
        <v>856423</v>
      </c>
      <c r="K16" s="121">
        <v>71600</v>
      </c>
      <c r="L16" s="121">
        <v>0</v>
      </c>
      <c r="M16" s="121">
        <f>SUM(N16,+U16)</f>
        <v>214798</v>
      </c>
      <c r="N16" s="121">
        <f>SUM(O16:R16,T16)</f>
        <v>214798</v>
      </c>
      <c r="O16" s="121">
        <v>118337</v>
      </c>
      <c r="P16" s="121">
        <v>0</v>
      </c>
      <c r="Q16" s="121">
        <v>49500</v>
      </c>
      <c r="R16" s="121">
        <v>4989</v>
      </c>
      <c r="S16" s="121">
        <v>329769</v>
      </c>
      <c r="T16" s="121">
        <v>41972</v>
      </c>
      <c r="U16" s="121">
        <v>0</v>
      </c>
      <c r="V16" s="121">
        <f>+SUM(D16,M16)</f>
        <v>560723</v>
      </c>
      <c r="W16" s="121">
        <f>+SUM(E16,N16)</f>
        <v>560723</v>
      </c>
      <c r="X16" s="121">
        <f>+SUM(F16,O16)</f>
        <v>126656</v>
      </c>
      <c r="Y16" s="121">
        <f>+SUM(G16,P16)</f>
        <v>0</v>
      </c>
      <c r="Z16" s="121">
        <f>+SUM(H16,Q16)</f>
        <v>49500</v>
      </c>
      <c r="AA16" s="121">
        <f>+SUM(I16,R16)</f>
        <v>270995</v>
      </c>
      <c r="AB16" s="121">
        <f>+SUM(J16,S16)</f>
        <v>1186192</v>
      </c>
      <c r="AC16" s="121">
        <f>+SUM(K16,T16)</f>
        <v>113572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474</v>
      </c>
      <c r="AM16" s="121">
        <f>SUM(AN16,AS16,AW16,AX16,BD16)</f>
        <v>1097559</v>
      </c>
      <c r="AN16" s="121">
        <f>SUM(AO16:AR16)</f>
        <v>72553</v>
      </c>
      <c r="AO16" s="121">
        <v>72553</v>
      </c>
      <c r="AP16" s="121">
        <v>0</v>
      </c>
      <c r="AQ16" s="121">
        <v>0</v>
      </c>
      <c r="AR16" s="121">
        <v>0</v>
      </c>
      <c r="AS16" s="121">
        <f>SUM(AT16:AV16)</f>
        <v>414587</v>
      </c>
      <c r="AT16" s="121">
        <v>789</v>
      </c>
      <c r="AU16" s="121">
        <v>391196</v>
      </c>
      <c r="AV16" s="121">
        <v>22602</v>
      </c>
      <c r="AW16" s="121">
        <v>0</v>
      </c>
      <c r="AX16" s="121">
        <f>SUM(AY16:BB16)</f>
        <v>606021</v>
      </c>
      <c r="AY16" s="121">
        <v>291470</v>
      </c>
      <c r="AZ16" s="121">
        <v>293554</v>
      </c>
      <c r="BA16" s="121">
        <v>20997</v>
      </c>
      <c r="BB16" s="121">
        <v>0</v>
      </c>
      <c r="BC16" s="122" t="s">
        <v>474</v>
      </c>
      <c r="BD16" s="121">
        <v>4398</v>
      </c>
      <c r="BE16" s="121">
        <v>104789</v>
      </c>
      <c r="BF16" s="121">
        <f>SUM(AE16,+AM16,+BE16)</f>
        <v>1202348</v>
      </c>
      <c r="BG16" s="121">
        <f>SUM(BH16,+BM16)</f>
        <v>432642</v>
      </c>
      <c r="BH16" s="121">
        <f>SUM(BI16:BL16)</f>
        <v>432642</v>
      </c>
      <c r="BI16" s="121">
        <v>0</v>
      </c>
      <c r="BJ16" s="121">
        <v>432642</v>
      </c>
      <c r="BK16" s="121">
        <v>0</v>
      </c>
      <c r="BL16" s="121">
        <v>0</v>
      </c>
      <c r="BM16" s="121">
        <v>0</v>
      </c>
      <c r="BN16" s="122" t="s">
        <v>474</v>
      </c>
      <c r="BO16" s="121">
        <f>SUM(BP16,BU16,BY16,BZ16,CF16)</f>
        <v>103406</v>
      </c>
      <c r="BP16" s="121">
        <f>SUM(BQ16:BT16)</f>
        <v>8479</v>
      </c>
      <c r="BQ16" s="121">
        <v>8479</v>
      </c>
      <c r="BR16" s="121">
        <v>0</v>
      </c>
      <c r="BS16" s="121">
        <v>0</v>
      </c>
      <c r="BT16" s="121">
        <v>0</v>
      </c>
      <c r="BU16" s="121">
        <f>SUM(BV16:BX16)</f>
        <v>53384</v>
      </c>
      <c r="BV16" s="121">
        <v>0</v>
      </c>
      <c r="BW16" s="121">
        <v>53384</v>
      </c>
      <c r="BX16" s="121">
        <v>0</v>
      </c>
      <c r="BY16" s="121">
        <v>0</v>
      </c>
      <c r="BZ16" s="121">
        <f>SUM(CA16:CD16)</f>
        <v>41194</v>
      </c>
      <c r="CA16" s="121">
        <v>9524</v>
      </c>
      <c r="CB16" s="121">
        <v>31670</v>
      </c>
      <c r="CC16" s="121">
        <v>0</v>
      </c>
      <c r="CD16" s="121">
        <v>0</v>
      </c>
      <c r="CE16" s="122" t="s">
        <v>474</v>
      </c>
      <c r="CF16" s="121">
        <v>349</v>
      </c>
      <c r="CG16" s="121">
        <v>8519</v>
      </c>
      <c r="CH16" s="121">
        <f>SUM(BG16,+BO16,+CG16)</f>
        <v>544567</v>
      </c>
      <c r="CI16" s="121">
        <f>SUM(AE16,+BG16)</f>
        <v>432642</v>
      </c>
      <c r="CJ16" s="121">
        <f>SUM(AF16,+BH16)</f>
        <v>432642</v>
      </c>
      <c r="CK16" s="121">
        <f>SUM(AG16,+BI16)</f>
        <v>0</v>
      </c>
      <c r="CL16" s="121">
        <f>SUM(AH16,+BJ16)</f>
        <v>432642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474</v>
      </c>
      <c r="CQ16" s="121">
        <f>SUM(AM16,+BO16)</f>
        <v>1200965</v>
      </c>
      <c r="CR16" s="121">
        <f>SUM(AN16,+BP16)</f>
        <v>81032</v>
      </c>
      <c r="CS16" s="121">
        <f>SUM(AO16,+BQ16)</f>
        <v>81032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467971</v>
      </c>
      <c r="CX16" s="121">
        <f>SUM(AT16,+BV16)</f>
        <v>789</v>
      </c>
      <c r="CY16" s="121">
        <f>SUM(AU16,+BW16)</f>
        <v>444580</v>
      </c>
      <c r="CZ16" s="121">
        <f>SUM(AV16,+BX16)</f>
        <v>22602</v>
      </c>
      <c r="DA16" s="121">
        <f>SUM(AW16,+BY16)</f>
        <v>0</v>
      </c>
      <c r="DB16" s="121">
        <f>SUM(AX16,+BZ16)</f>
        <v>647215</v>
      </c>
      <c r="DC16" s="121">
        <f>SUM(AY16,+CA16)</f>
        <v>300994</v>
      </c>
      <c r="DD16" s="121">
        <f>SUM(AZ16,+CB16)</f>
        <v>325224</v>
      </c>
      <c r="DE16" s="121">
        <f>SUM(BA16,+CC16)</f>
        <v>20997</v>
      </c>
      <c r="DF16" s="121">
        <f>SUM(BB16,+CD16)</f>
        <v>0</v>
      </c>
      <c r="DG16" s="122" t="s">
        <v>474</v>
      </c>
      <c r="DH16" s="121">
        <f>SUM(BD16,+CF16)</f>
        <v>4747</v>
      </c>
      <c r="DI16" s="121">
        <f>SUM(BE16,+CG16)</f>
        <v>113308</v>
      </c>
      <c r="DJ16" s="121">
        <f>SUM(BF16,+CH16)</f>
        <v>1746915</v>
      </c>
    </row>
    <row r="17" spans="1:114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SUM(E17,+L17)</f>
        <v>30058</v>
      </c>
      <c r="E17" s="121">
        <f>SUM(F17:I17)+K17</f>
        <v>40793</v>
      </c>
      <c r="F17" s="121">
        <v>2786</v>
      </c>
      <c r="G17" s="121">
        <v>0</v>
      </c>
      <c r="H17" s="121">
        <v>36100</v>
      </c>
      <c r="I17" s="121">
        <v>0</v>
      </c>
      <c r="J17" s="121">
        <v>372331</v>
      </c>
      <c r="K17" s="121">
        <v>1907</v>
      </c>
      <c r="L17" s="121">
        <v>-10735</v>
      </c>
      <c r="M17" s="121">
        <f>SUM(N17,+U17)</f>
        <v>62058</v>
      </c>
      <c r="N17" s="121">
        <f>SUM(O17:R17,T17)</f>
        <v>87193</v>
      </c>
      <c r="O17" s="121">
        <v>0</v>
      </c>
      <c r="P17" s="121">
        <v>0</v>
      </c>
      <c r="Q17" s="121">
        <v>55100</v>
      </c>
      <c r="R17" s="121">
        <v>32080</v>
      </c>
      <c r="S17" s="121">
        <v>143066</v>
      </c>
      <c r="T17" s="121">
        <v>13</v>
      </c>
      <c r="U17" s="121">
        <v>-25135</v>
      </c>
      <c r="V17" s="121">
        <f>+SUM(D17,M17)</f>
        <v>92116</v>
      </c>
      <c r="W17" s="121">
        <f>+SUM(E17,N17)</f>
        <v>127986</v>
      </c>
      <c r="X17" s="121">
        <f>+SUM(F17,O17)</f>
        <v>2786</v>
      </c>
      <c r="Y17" s="121">
        <f>+SUM(G17,P17)</f>
        <v>0</v>
      </c>
      <c r="Z17" s="121">
        <f>+SUM(H17,Q17)</f>
        <v>91200</v>
      </c>
      <c r="AA17" s="121">
        <f>+SUM(I17,R17)</f>
        <v>32080</v>
      </c>
      <c r="AB17" s="121">
        <f>+SUM(J17,S17)</f>
        <v>515397</v>
      </c>
      <c r="AC17" s="121">
        <f>+SUM(K17,T17)</f>
        <v>1920</v>
      </c>
      <c r="AD17" s="121">
        <f>+SUM(L17,U17)</f>
        <v>-35870</v>
      </c>
      <c r="AE17" s="121">
        <f>SUM(AF17,+AK17)</f>
        <v>107719</v>
      </c>
      <c r="AF17" s="121">
        <f>SUM(AG17:AJ17)</f>
        <v>107719</v>
      </c>
      <c r="AG17" s="121">
        <v>0</v>
      </c>
      <c r="AH17" s="121">
        <v>97480</v>
      </c>
      <c r="AI17" s="121">
        <v>10239</v>
      </c>
      <c r="AJ17" s="121">
        <v>0</v>
      </c>
      <c r="AK17" s="121">
        <v>0</v>
      </c>
      <c r="AL17" s="122" t="s">
        <v>474</v>
      </c>
      <c r="AM17" s="121">
        <f>SUM(AN17,AS17,AW17,AX17,BD17)</f>
        <v>294670</v>
      </c>
      <c r="AN17" s="121">
        <f>SUM(AO17:AR17)</f>
        <v>83000</v>
      </c>
      <c r="AO17" s="121">
        <v>83000</v>
      </c>
      <c r="AP17" s="121">
        <v>0</v>
      </c>
      <c r="AQ17" s="121">
        <v>0</v>
      </c>
      <c r="AR17" s="121">
        <v>0</v>
      </c>
      <c r="AS17" s="121">
        <f>SUM(AT17:AV17)</f>
        <v>131490</v>
      </c>
      <c r="AT17" s="121">
        <v>0</v>
      </c>
      <c r="AU17" s="121">
        <v>114964</v>
      </c>
      <c r="AV17" s="121">
        <v>16526</v>
      </c>
      <c r="AW17" s="121">
        <v>0</v>
      </c>
      <c r="AX17" s="121">
        <f>SUM(AY17:BB17)</f>
        <v>74362</v>
      </c>
      <c r="AY17" s="121">
        <v>0</v>
      </c>
      <c r="AZ17" s="121">
        <v>61126</v>
      </c>
      <c r="BA17" s="121">
        <v>13236</v>
      </c>
      <c r="BB17" s="121">
        <v>0</v>
      </c>
      <c r="BC17" s="122" t="s">
        <v>474</v>
      </c>
      <c r="BD17" s="121">
        <v>5818</v>
      </c>
      <c r="BE17" s="121">
        <v>0</v>
      </c>
      <c r="BF17" s="121">
        <f>SUM(AE17,+AM17,+BE17)</f>
        <v>402389</v>
      </c>
      <c r="BG17" s="121">
        <f>SUM(BH17,+BM17)</f>
        <v>96016</v>
      </c>
      <c r="BH17" s="121">
        <f>SUM(BI17:BL17)</f>
        <v>96016</v>
      </c>
      <c r="BI17" s="121">
        <v>0</v>
      </c>
      <c r="BJ17" s="121">
        <v>96016</v>
      </c>
      <c r="BK17" s="121">
        <v>0</v>
      </c>
      <c r="BL17" s="121">
        <v>0</v>
      </c>
      <c r="BM17" s="121">
        <v>0</v>
      </c>
      <c r="BN17" s="122" t="s">
        <v>474</v>
      </c>
      <c r="BO17" s="121">
        <f>SUM(BP17,BU17,BY17,BZ17,CF17)</f>
        <v>109108</v>
      </c>
      <c r="BP17" s="121">
        <f>SUM(BQ17:BT17)</f>
        <v>36689</v>
      </c>
      <c r="BQ17" s="121">
        <v>36689</v>
      </c>
      <c r="BR17" s="121">
        <v>0</v>
      </c>
      <c r="BS17" s="121">
        <v>0</v>
      </c>
      <c r="BT17" s="121">
        <v>0</v>
      </c>
      <c r="BU17" s="121">
        <f>SUM(BV17:BX17)</f>
        <v>65467</v>
      </c>
      <c r="BV17" s="121">
        <v>0</v>
      </c>
      <c r="BW17" s="121">
        <v>65467</v>
      </c>
      <c r="BX17" s="121">
        <v>0</v>
      </c>
      <c r="BY17" s="121">
        <v>0</v>
      </c>
      <c r="BZ17" s="121">
        <f>SUM(CA17:CD17)</f>
        <v>5246</v>
      </c>
      <c r="CA17" s="121">
        <v>0</v>
      </c>
      <c r="CB17" s="121">
        <v>5246</v>
      </c>
      <c r="CC17" s="121">
        <v>0</v>
      </c>
      <c r="CD17" s="121">
        <v>0</v>
      </c>
      <c r="CE17" s="122" t="s">
        <v>474</v>
      </c>
      <c r="CF17" s="121">
        <v>1706</v>
      </c>
      <c r="CG17" s="121">
        <v>0</v>
      </c>
      <c r="CH17" s="121">
        <f>SUM(BG17,+BO17,+CG17)</f>
        <v>205124</v>
      </c>
      <c r="CI17" s="121">
        <f>SUM(AE17,+BG17)</f>
        <v>203735</v>
      </c>
      <c r="CJ17" s="121">
        <f>SUM(AF17,+BH17)</f>
        <v>203735</v>
      </c>
      <c r="CK17" s="121">
        <f>SUM(AG17,+BI17)</f>
        <v>0</v>
      </c>
      <c r="CL17" s="121">
        <f>SUM(AH17,+BJ17)</f>
        <v>193496</v>
      </c>
      <c r="CM17" s="121">
        <f>SUM(AI17,+BK17)</f>
        <v>10239</v>
      </c>
      <c r="CN17" s="121">
        <f>SUM(AJ17,+BL17)</f>
        <v>0</v>
      </c>
      <c r="CO17" s="121">
        <f>SUM(AK17,+BM17)</f>
        <v>0</v>
      </c>
      <c r="CP17" s="122" t="s">
        <v>474</v>
      </c>
      <c r="CQ17" s="121">
        <f>SUM(AM17,+BO17)</f>
        <v>403778</v>
      </c>
      <c r="CR17" s="121">
        <f>SUM(AN17,+BP17)</f>
        <v>119689</v>
      </c>
      <c r="CS17" s="121">
        <f>SUM(AO17,+BQ17)</f>
        <v>119689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196957</v>
      </c>
      <c r="CX17" s="121">
        <f>SUM(AT17,+BV17)</f>
        <v>0</v>
      </c>
      <c r="CY17" s="121">
        <f>SUM(AU17,+BW17)</f>
        <v>180431</v>
      </c>
      <c r="CZ17" s="121">
        <f>SUM(AV17,+BX17)</f>
        <v>16526</v>
      </c>
      <c r="DA17" s="121">
        <f>SUM(AW17,+BY17)</f>
        <v>0</v>
      </c>
      <c r="DB17" s="121">
        <f>SUM(AX17,+BZ17)</f>
        <v>79608</v>
      </c>
      <c r="DC17" s="121">
        <f>SUM(AY17,+CA17)</f>
        <v>0</v>
      </c>
      <c r="DD17" s="121">
        <f>SUM(AZ17,+CB17)</f>
        <v>66372</v>
      </c>
      <c r="DE17" s="121">
        <f>SUM(BA17,+CC17)</f>
        <v>13236</v>
      </c>
      <c r="DF17" s="121">
        <f>SUM(BB17,+CD17)</f>
        <v>0</v>
      </c>
      <c r="DG17" s="122" t="s">
        <v>474</v>
      </c>
      <c r="DH17" s="121">
        <f>SUM(BD17,+CF17)</f>
        <v>7524</v>
      </c>
      <c r="DI17" s="121">
        <f>SUM(BE17,+CG17)</f>
        <v>0</v>
      </c>
      <c r="DJ17" s="121">
        <f>SUM(BF17,+CH17)</f>
        <v>607513</v>
      </c>
    </row>
    <row r="18" spans="1:114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SUM(E18,+L18)</f>
        <v>230220</v>
      </c>
      <c r="E18" s="121">
        <f>SUM(F18:I18)+K18</f>
        <v>157575</v>
      </c>
      <c r="F18" s="121">
        <v>38542</v>
      </c>
      <c r="G18" s="121">
        <v>0</v>
      </c>
      <c r="H18" s="121">
        <v>0</v>
      </c>
      <c r="I18" s="121">
        <v>78659</v>
      </c>
      <c r="J18" s="121">
        <v>1002674</v>
      </c>
      <c r="K18" s="121">
        <v>40374</v>
      </c>
      <c r="L18" s="121">
        <v>72645</v>
      </c>
      <c r="M18" s="121">
        <f>SUM(N18,+U18)</f>
        <v>22557</v>
      </c>
      <c r="N18" s="121">
        <f>SUM(O18:R18,T18)</f>
        <v>22557</v>
      </c>
      <c r="O18" s="121">
        <v>0</v>
      </c>
      <c r="P18" s="121">
        <v>0</v>
      </c>
      <c r="Q18" s="121">
        <v>0</v>
      </c>
      <c r="R18" s="121">
        <v>22372</v>
      </c>
      <c r="S18" s="121">
        <v>352437</v>
      </c>
      <c r="T18" s="121">
        <v>185</v>
      </c>
      <c r="U18" s="121">
        <v>0</v>
      </c>
      <c r="V18" s="121">
        <f>+SUM(D18,M18)</f>
        <v>252777</v>
      </c>
      <c r="W18" s="121">
        <f>+SUM(E18,N18)</f>
        <v>180132</v>
      </c>
      <c r="X18" s="121">
        <f>+SUM(F18,O18)</f>
        <v>38542</v>
      </c>
      <c r="Y18" s="121">
        <f>+SUM(G18,P18)</f>
        <v>0</v>
      </c>
      <c r="Z18" s="121">
        <f>+SUM(H18,Q18)</f>
        <v>0</v>
      </c>
      <c r="AA18" s="121">
        <f>+SUM(I18,R18)</f>
        <v>101031</v>
      </c>
      <c r="AB18" s="121">
        <f>+SUM(J18,S18)</f>
        <v>1355111</v>
      </c>
      <c r="AC18" s="121">
        <f>+SUM(K18,T18)</f>
        <v>40559</v>
      </c>
      <c r="AD18" s="121">
        <f>+SUM(L18,U18)</f>
        <v>72645</v>
      </c>
      <c r="AE18" s="121">
        <f>SUM(AF18,+AK18)</f>
        <v>256736</v>
      </c>
      <c r="AF18" s="121">
        <f>SUM(AG18:AJ18)</f>
        <v>256736</v>
      </c>
      <c r="AG18" s="121">
        <v>0</v>
      </c>
      <c r="AH18" s="121">
        <v>247467</v>
      </c>
      <c r="AI18" s="121">
        <v>9269</v>
      </c>
      <c r="AJ18" s="121">
        <v>0</v>
      </c>
      <c r="AK18" s="121">
        <v>0</v>
      </c>
      <c r="AL18" s="122" t="s">
        <v>474</v>
      </c>
      <c r="AM18" s="121">
        <f>SUM(AN18,AS18,AW18,AX18,BD18)</f>
        <v>974496</v>
      </c>
      <c r="AN18" s="121">
        <f>SUM(AO18:AR18)</f>
        <v>56033</v>
      </c>
      <c r="AO18" s="121">
        <v>56033</v>
      </c>
      <c r="AP18" s="121">
        <v>0</v>
      </c>
      <c r="AQ18" s="121">
        <v>0</v>
      </c>
      <c r="AR18" s="121">
        <v>0</v>
      </c>
      <c r="AS18" s="121">
        <f>SUM(AT18:AV18)</f>
        <v>247868</v>
      </c>
      <c r="AT18" s="121">
        <v>0</v>
      </c>
      <c r="AU18" s="121">
        <v>225715</v>
      </c>
      <c r="AV18" s="121">
        <v>22153</v>
      </c>
      <c r="AW18" s="121">
        <v>2365</v>
      </c>
      <c r="AX18" s="121">
        <f>SUM(AY18:BB18)</f>
        <v>668230</v>
      </c>
      <c r="AY18" s="121">
        <v>297862</v>
      </c>
      <c r="AZ18" s="121">
        <v>277469</v>
      </c>
      <c r="BA18" s="121">
        <v>92899</v>
      </c>
      <c r="BB18" s="121">
        <v>0</v>
      </c>
      <c r="BC18" s="122" t="s">
        <v>474</v>
      </c>
      <c r="BD18" s="121">
        <v>0</v>
      </c>
      <c r="BE18" s="121">
        <v>1662</v>
      </c>
      <c r="BF18" s="121">
        <f>SUM(AE18,+AM18,+BE18)</f>
        <v>1232894</v>
      </c>
      <c r="BG18" s="121">
        <f>SUM(BH18,+BM18)</f>
        <v>168080</v>
      </c>
      <c r="BH18" s="121">
        <f>SUM(BI18:BL18)</f>
        <v>168080</v>
      </c>
      <c r="BI18" s="121">
        <v>0</v>
      </c>
      <c r="BJ18" s="121">
        <v>168080</v>
      </c>
      <c r="BK18" s="121">
        <v>0</v>
      </c>
      <c r="BL18" s="121">
        <v>0</v>
      </c>
      <c r="BM18" s="121">
        <v>0</v>
      </c>
      <c r="BN18" s="122" t="s">
        <v>474</v>
      </c>
      <c r="BO18" s="121">
        <f>SUM(BP18,BU18,BY18,BZ18,CF18)</f>
        <v>175728</v>
      </c>
      <c r="BP18" s="121">
        <f>SUM(BQ18:BT18)</f>
        <v>33162</v>
      </c>
      <c r="BQ18" s="121">
        <v>33162</v>
      </c>
      <c r="BR18" s="121">
        <v>0</v>
      </c>
      <c r="BS18" s="121">
        <v>0</v>
      </c>
      <c r="BT18" s="121">
        <v>0</v>
      </c>
      <c r="BU18" s="121">
        <f>SUM(BV18:BX18)</f>
        <v>100135</v>
      </c>
      <c r="BV18" s="121">
        <v>0</v>
      </c>
      <c r="BW18" s="121">
        <v>100135</v>
      </c>
      <c r="BX18" s="121">
        <v>0</v>
      </c>
      <c r="BY18" s="121">
        <v>0</v>
      </c>
      <c r="BZ18" s="121">
        <f>SUM(CA18:CD18)</f>
        <v>42431</v>
      </c>
      <c r="CA18" s="121">
        <v>0</v>
      </c>
      <c r="CB18" s="121">
        <v>42431</v>
      </c>
      <c r="CC18" s="121">
        <v>0</v>
      </c>
      <c r="CD18" s="121">
        <v>0</v>
      </c>
      <c r="CE18" s="122" t="s">
        <v>474</v>
      </c>
      <c r="CF18" s="121">
        <v>0</v>
      </c>
      <c r="CG18" s="121">
        <v>31186</v>
      </c>
      <c r="CH18" s="121">
        <f>SUM(BG18,+BO18,+CG18)</f>
        <v>374994</v>
      </c>
      <c r="CI18" s="121">
        <f>SUM(AE18,+BG18)</f>
        <v>424816</v>
      </c>
      <c r="CJ18" s="121">
        <f>SUM(AF18,+BH18)</f>
        <v>424816</v>
      </c>
      <c r="CK18" s="121">
        <f>SUM(AG18,+BI18)</f>
        <v>0</v>
      </c>
      <c r="CL18" s="121">
        <f>SUM(AH18,+BJ18)</f>
        <v>415547</v>
      </c>
      <c r="CM18" s="121">
        <f>SUM(AI18,+BK18)</f>
        <v>9269</v>
      </c>
      <c r="CN18" s="121">
        <f>SUM(AJ18,+BL18)</f>
        <v>0</v>
      </c>
      <c r="CO18" s="121">
        <f>SUM(AK18,+BM18)</f>
        <v>0</v>
      </c>
      <c r="CP18" s="122" t="s">
        <v>474</v>
      </c>
      <c r="CQ18" s="121">
        <f>SUM(AM18,+BO18)</f>
        <v>1150224</v>
      </c>
      <c r="CR18" s="121">
        <f>SUM(AN18,+BP18)</f>
        <v>89195</v>
      </c>
      <c r="CS18" s="121">
        <f>SUM(AO18,+BQ18)</f>
        <v>89195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348003</v>
      </c>
      <c r="CX18" s="121">
        <f>SUM(AT18,+BV18)</f>
        <v>0</v>
      </c>
      <c r="CY18" s="121">
        <f>SUM(AU18,+BW18)</f>
        <v>325850</v>
      </c>
      <c r="CZ18" s="121">
        <f>SUM(AV18,+BX18)</f>
        <v>22153</v>
      </c>
      <c r="DA18" s="121">
        <f>SUM(AW18,+BY18)</f>
        <v>2365</v>
      </c>
      <c r="DB18" s="121">
        <f>SUM(AX18,+BZ18)</f>
        <v>710661</v>
      </c>
      <c r="DC18" s="121">
        <f>SUM(AY18,+CA18)</f>
        <v>297862</v>
      </c>
      <c r="DD18" s="121">
        <f>SUM(AZ18,+CB18)</f>
        <v>319900</v>
      </c>
      <c r="DE18" s="121">
        <f>SUM(BA18,+CC18)</f>
        <v>92899</v>
      </c>
      <c r="DF18" s="121">
        <f>SUM(BB18,+CD18)</f>
        <v>0</v>
      </c>
      <c r="DG18" s="122" t="s">
        <v>474</v>
      </c>
      <c r="DH18" s="121">
        <f>SUM(BD18,+CF18)</f>
        <v>0</v>
      </c>
      <c r="DI18" s="121">
        <f>SUM(BE18,+CG18)</f>
        <v>32848</v>
      </c>
      <c r="DJ18" s="121">
        <f>SUM(BF18,+CH18)</f>
        <v>1607888</v>
      </c>
    </row>
    <row r="19" spans="1:114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SUM(E19,+L19)</f>
        <v>98292</v>
      </c>
      <c r="E19" s="121">
        <f>SUM(F19:I19)+K19</f>
        <v>72182</v>
      </c>
      <c r="F19" s="121">
        <v>9817</v>
      </c>
      <c r="G19" s="121">
        <v>0</v>
      </c>
      <c r="H19" s="121">
        <v>0</v>
      </c>
      <c r="I19" s="121">
        <v>51801</v>
      </c>
      <c r="J19" s="121">
        <v>545237</v>
      </c>
      <c r="K19" s="121">
        <v>10564</v>
      </c>
      <c r="L19" s="121">
        <v>26110</v>
      </c>
      <c r="M19" s="121">
        <f>SUM(N19,+U19)</f>
        <v>62335</v>
      </c>
      <c r="N19" s="121">
        <f>SUM(O19:R19,T19)</f>
        <v>46193</v>
      </c>
      <c r="O19" s="121">
        <v>21311</v>
      </c>
      <c r="P19" s="121">
        <v>0</v>
      </c>
      <c r="Q19" s="121">
        <v>0</v>
      </c>
      <c r="R19" s="121">
        <v>23906</v>
      </c>
      <c r="S19" s="121">
        <v>82393</v>
      </c>
      <c r="T19" s="121">
        <v>976</v>
      </c>
      <c r="U19" s="121">
        <v>16142</v>
      </c>
      <c r="V19" s="121">
        <f>+SUM(D19,M19)</f>
        <v>160627</v>
      </c>
      <c r="W19" s="121">
        <f>+SUM(E19,N19)</f>
        <v>118375</v>
      </c>
      <c r="X19" s="121">
        <f>+SUM(F19,O19)</f>
        <v>31128</v>
      </c>
      <c r="Y19" s="121">
        <f>+SUM(G19,P19)</f>
        <v>0</v>
      </c>
      <c r="Z19" s="121">
        <f>+SUM(H19,Q19)</f>
        <v>0</v>
      </c>
      <c r="AA19" s="121">
        <f>+SUM(I19,R19)</f>
        <v>75707</v>
      </c>
      <c r="AB19" s="121">
        <f>+SUM(J19,S19)</f>
        <v>627630</v>
      </c>
      <c r="AC19" s="121">
        <f>+SUM(K19,T19)</f>
        <v>11540</v>
      </c>
      <c r="AD19" s="121">
        <f>+SUM(L19,U19)</f>
        <v>42252</v>
      </c>
      <c r="AE19" s="121">
        <f>SUM(AF19,+AK19)</f>
        <v>98959</v>
      </c>
      <c r="AF19" s="121">
        <f>SUM(AG19:AJ19)</f>
        <v>57709</v>
      </c>
      <c r="AG19" s="121">
        <v>0</v>
      </c>
      <c r="AH19" s="121">
        <v>57709</v>
      </c>
      <c r="AI19" s="121">
        <v>0</v>
      </c>
      <c r="AJ19" s="121">
        <v>0</v>
      </c>
      <c r="AK19" s="121">
        <v>41250</v>
      </c>
      <c r="AL19" s="122" t="s">
        <v>474</v>
      </c>
      <c r="AM19" s="121">
        <f>SUM(AN19,AS19,AW19,AX19,BD19)</f>
        <v>533906</v>
      </c>
      <c r="AN19" s="121">
        <f>SUM(AO19:AR19)</f>
        <v>44042</v>
      </c>
      <c r="AO19" s="121">
        <v>22021</v>
      </c>
      <c r="AP19" s="121">
        <v>0</v>
      </c>
      <c r="AQ19" s="121">
        <v>18559</v>
      </c>
      <c r="AR19" s="121">
        <v>3462</v>
      </c>
      <c r="AS19" s="121">
        <f>SUM(AT19:AV19)</f>
        <v>185635</v>
      </c>
      <c r="AT19" s="121">
        <v>0</v>
      </c>
      <c r="AU19" s="121">
        <v>77739</v>
      </c>
      <c r="AV19" s="121">
        <v>107896</v>
      </c>
      <c r="AW19" s="121">
        <v>3410</v>
      </c>
      <c r="AX19" s="121">
        <f>SUM(AY19:BB19)</f>
        <v>300819</v>
      </c>
      <c r="AY19" s="121">
        <v>136276</v>
      </c>
      <c r="AZ19" s="121">
        <v>147774</v>
      </c>
      <c r="BA19" s="121">
        <v>1993</v>
      </c>
      <c r="BB19" s="121">
        <v>14776</v>
      </c>
      <c r="BC19" s="122" t="s">
        <v>474</v>
      </c>
      <c r="BD19" s="121">
        <v>0</v>
      </c>
      <c r="BE19" s="121">
        <v>10664</v>
      </c>
      <c r="BF19" s="121">
        <f>SUM(AE19,+AM19,+BE19)</f>
        <v>643529</v>
      </c>
      <c r="BG19" s="121">
        <f>SUM(BH19,+BM19)</f>
        <v>31496</v>
      </c>
      <c r="BH19" s="121">
        <f>SUM(BI19:BL19)</f>
        <v>31496</v>
      </c>
      <c r="BI19" s="121">
        <v>0</v>
      </c>
      <c r="BJ19" s="121">
        <v>31496</v>
      </c>
      <c r="BK19" s="121">
        <v>0</v>
      </c>
      <c r="BL19" s="121">
        <v>0</v>
      </c>
      <c r="BM19" s="121">
        <v>0</v>
      </c>
      <c r="BN19" s="122" t="s">
        <v>474</v>
      </c>
      <c r="BO19" s="121">
        <f>SUM(BP19,BU19,BY19,BZ19,CF19)</f>
        <v>109404</v>
      </c>
      <c r="BP19" s="121">
        <f>SUM(BQ19:BT19)</f>
        <v>12710</v>
      </c>
      <c r="BQ19" s="121">
        <v>6456</v>
      </c>
      <c r="BR19" s="121">
        <v>0</v>
      </c>
      <c r="BS19" s="121">
        <v>6254</v>
      </c>
      <c r="BT19" s="121">
        <v>0</v>
      </c>
      <c r="BU19" s="121">
        <f>SUM(BV19:BX19)</f>
        <v>31053</v>
      </c>
      <c r="BV19" s="121">
        <v>0</v>
      </c>
      <c r="BW19" s="121">
        <v>31053</v>
      </c>
      <c r="BX19" s="121">
        <v>0</v>
      </c>
      <c r="BY19" s="121">
        <v>0</v>
      </c>
      <c r="BZ19" s="121">
        <f>SUM(CA19:CD19)</f>
        <v>65641</v>
      </c>
      <c r="CA19" s="121">
        <v>0</v>
      </c>
      <c r="CB19" s="121">
        <v>63963</v>
      </c>
      <c r="CC19" s="121">
        <v>0</v>
      </c>
      <c r="CD19" s="121">
        <v>1678</v>
      </c>
      <c r="CE19" s="122" t="s">
        <v>474</v>
      </c>
      <c r="CF19" s="121">
        <v>0</v>
      </c>
      <c r="CG19" s="121">
        <v>3828</v>
      </c>
      <c r="CH19" s="121">
        <f>SUM(BG19,+BO19,+CG19)</f>
        <v>144728</v>
      </c>
      <c r="CI19" s="121">
        <f>SUM(AE19,+BG19)</f>
        <v>130455</v>
      </c>
      <c r="CJ19" s="121">
        <f>SUM(AF19,+BH19)</f>
        <v>89205</v>
      </c>
      <c r="CK19" s="121">
        <f>SUM(AG19,+BI19)</f>
        <v>0</v>
      </c>
      <c r="CL19" s="121">
        <f>SUM(AH19,+BJ19)</f>
        <v>89205</v>
      </c>
      <c r="CM19" s="121">
        <f>SUM(AI19,+BK19)</f>
        <v>0</v>
      </c>
      <c r="CN19" s="121">
        <f>SUM(AJ19,+BL19)</f>
        <v>0</v>
      </c>
      <c r="CO19" s="121">
        <f>SUM(AK19,+BM19)</f>
        <v>41250</v>
      </c>
      <c r="CP19" s="122" t="s">
        <v>474</v>
      </c>
      <c r="CQ19" s="121">
        <f>SUM(AM19,+BO19)</f>
        <v>643310</v>
      </c>
      <c r="CR19" s="121">
        <f>SUM(AN19,+BP19)</f>
        <v>56752</v>
      </c>
      <c r="CS19" s="121">
        <f>SUM(AO19,+BQ19)</f>
        <v>28477</v>
      </c>
      <c r="CT19" s="121">
        <f>SUM(AP19,+BR19)</f>
        <v>0</v>
      </c>
      <c r="CU19" s="121">
        <f>SUM(AQ19,+BS19)</f>
        <v>24813</v>
      </c>
      <c r="CV19" s="121">
        <f>SUM(AR19,+BT19)</f>
        <v>3462</v>
      </c>
      <c r="CW19" s="121">
        <f>SUM(AS19,+BU19)</f>
        <v>216688</v>
      </c>
      <c r="CX19" s="121">
        <f>SUM(AT19,+BV19)</f>
        <v>0</v>
      </c>
      <c r="CY19" s="121">
        <f>SUM(AU19,+BW19)</f>
        <v>108792</v>
      </c>
      <c r="CZ19" s="121">
        <f>SUM(AV19,+BX19)</f>
        <v>107896</v>
      </c>
      <c r="DA19" s="121">
        <f>SUM(AW19,+BY19)</f>
        <v>3410</v>
      </c>
      <c r="DB19" s="121">
        <f>SUM(AX19,+BZ19)</f>
        <v>366460</v>
      </c>
      <c r="DC19" s="121">
        <f>SUM(AY19,+CA19)</f>
        <v>136276</v>
      </c>
      <c r="DD19" s="121">
        <f>SUM(AZ19,+CB19)</f>
        <v>211737</v>
      </c>
      <c r="DE19" s="121">
        <f>SUM(BA19,+CC19)</f>
        <v>1993</v>
      </c>
      <c r="DF19" s="121">
        <f>SUM(BB19,+CD19)</f>
        <v>16454</v>
      </c>
      <c r="DG19" s="122" t="s">
        <v>474</v>
      </c>
      <c r="DH19" s="121">
        <f>SUM(BD19,+CF19)</f>
        <v>0</v>
      </c>
      <c r="DI19" s="121">
        <f>SUM(BE19,+CG19)</f>
        <v>14492</v>
      </c>
      <c r="DJ19" s="121">
        <f>SUM(BF19,+CH19)</f>
        <v>788257</v>
      </c>
    </row>
    <row r="20" spans="1:114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SUM(E20,+L20)</f>
        <v>79460</v>
      </c>
      <c r="E20" s="121">
        <f>SUM(F20:I20)+K20</f>
        <v>79460</v>
      </c>
      <c r="F20" s="121">
        <v>0</v>
      </c>
      <c r="G20" s="121">
        <v>0</v>
      </c>
      <c r="H20" s="121">
        <v>0</v>
      </c>
      <c r="I20" s="121">
        <v>79460</v>
      </c>
      <c r="J20" s="121">
        <v>581657</v>
      </c>
      <c r="K20" s="121">
        <v>0</v>
      </c>
      <c r="L20" s="121">
        <v>0</v>
      </c>
      <c r="M20" s="121">
        <f>SUM(N20,+U20)</f>
        <v>6790</v>
      </c>
      <c r="N20" s="121">
        <f>SUM(O20:R20,T20)</f>
        <v>6790</v>
      </c>
      <c r="O20" s="121">
        <v>0</v>
      </c>
      <c r="P20" s="121">
        <v>0</v>
      </c>
      <c r="Q20" s="121">
        <v>0</v>
      </c>
      <c r="R20" s="121">
        <v>6790</v>
      </c>
      <c r="S20" s="121">
        <v>209373</v>
      </c>
      <c r="T20" s="121">
        <v>0</v>
      </c>
      <c r="U20" s="121">
        <v>0</v>
      </c>
      <c r="V20" s="121">
        <f>+SUM(D20,M20)</f>
        <v>86250</v>
      </c>
      <c r="W20" s="121">
        <f>+SUM(E20,N20)</f>
        <v>86250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86250</v>
      </c>
      <c r="AB20" s="121">
        <f>+SUM(J20,S20)</f>
        <v>791030</v>
      </c>
      <c r="AC20" s="121">
        <f>+SUM(K20,T20)</f>
        <v>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474</v>
      </c>
      <c r="AM20" s="121">
        <f>SUM(AN20,AS20,AW20,AX20,BD20)</f>
        <v>576591</v>
      </c>
      <c r="AN20" s="121">
        <f>SUM(AO20:AR20)</f>
        <v>76585</v>
      </c>
      <c r="AO20" s="121">
        <v>24538</v>
      </c>
      <c r="AP20" s="121">
        <v>0</v>
      </c>
      <c r="AQ20" s="121">
        <v>52047</v>
      </c>
      <c r="AR20" s="121">
        <v>0</v>
      </c>
      <c r="AS20" s="121">
        <f>SUM(AT20:AV20)</f>
        <v>283662</v>
      </c>
      <c r="AT20" s="121">
        <v>0</v>
      </c>
      <c r="AU20" s="121">
        <v>283662</v>
      </c>
      <c r="AV20" s="121">
        <v>0</v>
      </c>
      <c r="AW20" s="121">
        <v>0</v>
      </c>
      <c r="AX20" s="121">
        <f>SUM(AY20:BB20)</f>
        <v>216344</v>
      </c>
      <c r="AY20" s="121">
        <v>170797</v>
      </c>
      <c r="AZ20" s="121">
        <v>0</v>
      </c>
      <c r="BA20" s="121">
        <v>45547</v>
      </c>
      <c r="BB20" s="121">
        <v>0</v>
      </c>
      <c r="BC20" s="122" t="s">
        <v>474</v>
      </c>
      <c r="BD20" s="121">
        <v>0</v>
      </c>
      <c r="BE20" s="121">
        <v>84526</v>
      </c>
      <c r="BF20" s="121">
        <f>SUM(AE20,+AM20,+BE20)</f>
        <v>661117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474</v>
      </c>
      <c r="BO20" s="121">
        <f>SUM(BP20,BU20,BY20,BZ20,CF20)</f>
        <v>198142</v>
      </c>
      <c r="BP20" s="121">
        <f>SUM(BQ20:BT20)</f>
        <v>36361</v>
      </c>
      <c r="BQ20" s="121">
        <v>13209</v>
      </c>
      <c r="BR20" s="121">
        <v>0</v>
      </c>
      <c r="BS20" s="121">
        <v>23152</v>
      </c>
      <c r="BT20" s="121">
        <v>0</v>
      </c>
      <c r="BU20" s="121">
        <f>SUM(BV20:BX20)</f>
        <v>161781</v>
      </c>
      <c r="BV20" s="121">
        <v>0</v>
      </c>
      <c r="BW20" s="121">
        <v>161781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474</v>
      </c>
      <c r="CF20" s="121">
        <v>0</v>
      </c>
      <c r="CG20" s="121">
        <v>18021</v>
      </c>
      <c r="CH20" s="121">
        <f>SUM(BG20,+BO20,+CG20)</f>
        <v>216163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474</v>
      </c>
      <c r="CQ20" s="121">
        <f>SUM(AM20,+BO20)</f>
        <v>774733</v>
      </c>
      <c r="CR20" s="121">
        <f>SUM(AN20,+BP20)</f>
        <v>112946</v>
      </c>
      <c r="CS20" s="121">
        <f>SUM(AO20,+BQ20)</f>
        <v>37747</v>
      </c>
      <c r="CT20" s="121">
        <f>SUM(AP20,+BR20)</f>
        <v>0</v>
      </c>
      <c r="CU20" s="121">
        <f>SUM(AQ20,+BS20)</f>
        <v>75199</v>
      </c>
      <c r="CV20" s="121">
        <f>SUM(AR20,+BT20)</f>
        <v>0</v>
      </c>
      <c r="CW20" s="121">
        <f>SUM(AS20,+BU20)</f>
        <v>445443</v>
      </c>
      <c r="CX20" s="121">
        <f>SUM(AT20,+BV20)</f>
        <v>0</v>
      </c>
      <c r="CY20" s="121">
        <f>SUM(AU20,+BW20)</f>
        <v>445443</v>
      </c>
      <c r="CZ20" s="121">
        <f>SUM(AV20,+BX20)</f>
        <v>0</v>
      </c>
      <c r="DA20" s="121">
        <f>SUM(AW20,+BY20)</f>
        <v>0</v>
      </c>
      <c r="DB20" s="121">
        <f>SUM(AX20,+BZ20)</f>
        <v>216344</v>
      </c>
      <c r="DC20" s="121">
        <f>SUM(AY20,+CA20)</f>
        <v>170797</v>
      </c>
      <c r="DD20" s="121">
        <f>SUM(AZ20,+CB20)</f>
        <v>0</v>
      </c>
      <c r="DE20" s="121">
        <f>SUM(BA20,+CC20)</f>
        <v>45547</v>
      </c>
      <c r="DF20" s="121">
        <f>SUM(BB20,+CD20)</f>
        <v>0</v>
      </c>
      <c r="DG20" s="122" t="s">
        <v>474</v>
      </c>
      <c r="DH20" s="121">
        <f>SUM(BD20,+CF20)</f>
        <v>0</v>
      </c>
      <c r="DI20" s="121">
        <f>SUM(BE20,+CG20)</f>
        <v>102547</v>
      </c>
      <c r="DJ20" s="121">
        <f>SUM(BF20,+CH20)</f>
        <v>877280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30424082</v>
      </c>
      <c r="E7" s="140">
        <f>+SUM(F7:I7,K7)</f>
        <v>5785301</v>
      </c>
      <c r="F7" s="140">
        <f t="shared" ref="F7:L7" si="0">SUM(F$8:F$257)</f>
        <v>760953</v>
      </c>
      <c r="G7" s="140">
        <f t="shared" si="0"/>
        <v>11709</v>
      </c>
      <c r="H7" s="140">
        <f t="shared" si="0"/>
        <v>1009500</v>
      </c>
      <c r="I7" s="140">
        <f t="shared" si="0"/>
        <v>2624847</v>
      </c>
      <c r="J7" s="140">
        <f t="shared" si="0"/>
        <v>7411638</v>
      </c>
      <c r="K7" s="140">
        <f t="shared" si="0"/>
        <v>1378292</v>
      </c>
      <c r="L7" s="140">
        <f t="shared" si="0"/>
        <v>24638781</v>
      </c>
      <c r="M7" s="140">
        <f>SUM(N7,+U7)</f>
        <v>6981532</v>
      </c>
      <c r="N7" s="140">
        <f>+SUM(O7:R7,T7)</f>
        <v>2482608</v>
      </c>
      <c r="O7" s="140">
        <f t="shared" ref="O7:U7" si="1">SUM(O$8:O$257)</f>
        <v>1497356</v>
      </c>
      <c r="P7" s="140">
        <f t="shared" si="1"/>
        <v>0</v>
      </c>
      <c r="Q7" s="140">
        <f t="shared" si="1"/>
        <v>252000</v>
      </c>
      <c r="R7" s="140">
        <f t="shared" si="1"/>
        <v>588992</v>
      </c>
      <c r="S7" s="140">
        <f t="shared" si="1"/>
        <v>2549469</v>
      </c>
      <c r="T7" s="140">
        <f t="shared" si="1"/>
        <v>144260</v>
      </c>
      <c r="U7" s="140">
        <f t="shared" si="1"/>
        <v>4498924</v>
      </c>
      <c r="V7" s="140">
        <f t="shared" ref="V7:AB7" si="2">+SUM(D7,M7)</f>
        <v>37405614</v>
      </c>
      <c r="W7" s="140">
        <f t="shared" si="2"/>
        <v>8267909</v>
      </c>
      <c r="X7" s="140">
        <f t="shared" si="2"/>
        <v>2258309</v>
      </c>
      <c r="Y7" s="140">
        <f t="shared" si="2"/>
        <v>11709</v>
      </c>
      <c r="Z7" s="140">
        <f t="shared" si="2"/>
        <v>1261500</v>
      </c>
      <c r="AA7" s="140">
        <f t="shared" si="2"/>
        <v>3213839</v>
      </c>
      <c r="AB7" s="140">
        <f t="shared" si="2"/>
        <v>9961107</v>
      </c>
      <c r="AC7" s="140">
        <f>+SUM(K7,T7)</f>
        <v>1522552</v>
      </c>
      <c r="AD7" s="140">
        <f>+SUM(L7,U7)</f>
        <v>29137705</v>
      </c>
      <c r="AE7" s="209"/>
      <c r="AF7" s="209"/>
    </row>
    <row r="8" spans="1:32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8612143</v>
      </c>
      <c r="E8" s="121">
        <f>+SUM(F8:I8,K8)</f>
        <v>1143385</v>
      </c>
      <c r="F8" s="121">
        <v>241847</v>
      </c>
      <c r="G8" s="121">
        <v>11000</v>
      </c>
      <c r="H8" s="121">
        <v>243000</v>
      </c>
      <c r="I8" s="121">
        <v>330243</v>
      </c>
      <c r="J8" s="121"/>
      <c r="K8" s="121">
        <v>317295</v>
      </c>
      <c r="L8" s="121">
        <v>7468758</v>
      </c>
      <c r="M8" s="121">
        <f>SUM(N8,+U8)</f>
        <v>205493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205493</v>
      </c>
      <c r="V8" s="121">
        <f>+SUM(D8,M8)</f>
        <v>8817636</v>
      </c>
      <c r="W8" s="121">
        <f>+SUM(E8,N8)</f>
        <v>1143385</v>
      </c>
      <c r="X8" s="121">
        <f>+SUM(F8,O8)</f>
        <v>241847</v>
      </c>
      <c r="Y8" s="121">
        <f>+SUM(G8,P8)</f>
        <v>11000</v>
      </c>
      <c r="Z8" s="121">
        <f>+SUM(H8,Q8)</f>
        <v>243000</v>
      </c>
      <c r="AA8" s="121">
        <f>+SUM(I8,R8)</f>
        <v>330243</v>
      </c>
      <c r="AB8" s="121">
        <f>+SUM(J8,S8)</f>
        <v>0</v>
      </c>
      <c r="AC8" s="121">
        <f>+SUM(K8,T8)</f>
        <v>317295</v>
      </c>
      <c r="AD8" s="121">
        <f>+SUM(L8,U8)</f>
        <v>7674251</v>
      </c>
      <c r="AE8" s="210" t="s">
        <v>326</v>
      </c>
      <c r="AF8" s="209"/>
    </row>
    <row r="9" spans="1:32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1705007</v>
      </c>
      <c r="E9" s="121">
        <f>+SUM(F9:I9,K9)</f>
        <v>13134</v>
      </c>
      <c r="F9" s="121">
        <v>0</v>
      </c>
      <c r="G9" s="121">
        <v>0</v>
      </c>
      <c r="H9" s="121">
        <v>0</v>
      </c>
      <c r="I9" s="121">
        <v>1459</v>
      </c>
      <c r="J9" s="121"/>
      <c r="K9" s="121">
        <v>11675</v>
      </c>
      <c r="L9" s="121">
        <v>1691873</v>
      </c>
      <c r="M9" s="121">
        <f>SUM(N9,+U9)</f>
        <v>320927</v>
      </c>
      <c r="N9" s="121">
        <f>+SUM(O9:R9,T9)</f>
        <v>78179</v>
      </c>
      <c r="O9" s="121">
        <v>0</v>
      </c>
      <c r="P9" s="121">
        <v>0</v>
      </c>
      <c r="Q9" s="121">
        <v>0</v>
      </c>
      <c r="R9" s="121">
        <v>78172</v>
      </c>
      <c r="S9" s="121"/>
      <c r="T9" s="121">
        <v>7</v>
      </c>
      <c r="U9" s="121">
        <v>242748</v>
      </c>
      <c r="V9" s="121">
        <f>+SUM(D9,M9)</f>
        <v>2025934</v>
      </c>
      <c r="W9" s="121">
        <f>+SUM(E9,N9)</f>
        <v>91313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79631</v>
      </c>
      <c r="AB9" s="121">
        <f>+SUM(J9,S9)</f>
        <v>0</v>
      </c>
      <c r="AC9" s="121">
        <f>+SUM(K9,T9)</f>
        <v>11682</v>
      </c>
      <c r="AD9" s="121">
        <f>+SUM(L9,U9)</f>
        <v>1934621</v>
      </c>
      <c r="AE9" s="210" t="s">
        <v>326</v>
      </c>
      <c r="AF9" s="209"/>
    </row>
    <row r="10" spans="1:32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2884140</v>
      </c>
      <c r="E10" s="121">
        <f>+SUM(F10:I10,K10)</f>
        <v>822493</v>
      </c>
      <c r="F10" s="121">
        <v>0</v>
      </c>
      <c r="G10" s="121">
        <v>0</v>
      </c>
      <c r="H10" s="121">
        <v>0</v>
      </c>
      <c r="I10" s="121">
        <v>631389</v>
      </c>
      <c r="J10" s="121"/>
      <c r="K10" s="121">
        <v>191104</v>
      </c>
      <c r="L10" s="121">
        <v>2061647</v>
      </c>
      <c r="M10" s="121">
        <f>SUM(N10,+U10)</f>
        <v>510928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510928</v>
      </c>
      <c r="V10" s="121">
        <f>+SUM(D10,M10)</f>
        <v>3395068</v>
      </c>
      <c r="W10" s="121">
        <f>+SUM(E10,N10)</f>
        <v>822493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631389</v>
      </c>
      <c r="AB10" s="121">
        <f>+SUM(J10,S10)</f>
        <v>0</v>
      </c>
      <c r="AC10" s="121">
        <f>+SUM(K10,T10)</f>
        <v>191104</v>
      </c>
      <c r="AD10" s="121">
        <f>+SUM(L10,U10)</f>
        <v>2572575</v>
      </c>
      <c r="AE10" s="210" t="s">
        <v>326</v>
      </c>
      <c r="AF10" s="209"/>
    </row>
    <row r="11" spans="1:32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4017083</v>
      </c>
      <c r="E11" s="121">
        <f>+SUM(F11:I11,K11)</f>
        <v>754192</v>
      </c>
      <c r="F11" s="121">
        <v>142724</v>
      </c>
      <c r="G11" s="121">
        <v>0</v>
      </c>
      <c r="H11" s="121">
        <v>0</v>
      </c>
      <c r="I11" s="121">
        <v>378900</v>
      </c>
      <c r="J11" s="121"/>
      <c r="K11" s="121">
        <v>232568</v>
      </c>
      <c r="L11" s="121">
        <v>3262891</v>
      </c>
      <c r="M11" s="121">
        <f>SUM(N11,+U11)</f>
        <v>526659</v>
      </c>
      <c r="N11" s="121">
        <f>+SUM(O11:R11,T11)</f>
        <v>91</v>
      </c>
      <c r="O11" s="121">
        <v>0</v>
      </c>
      <c r="P11" s="121">
        <v>0</v>
      </c>
      <c r="Q11" s="121">
        <v>0</v>
      </c>
      <c r="R11" s="121">
        <v>91</v>
      </c>
      <c r="S11" s="121"/>
      <c r="T11" s="121">
        <v>0</v>
      </c>
      <c r="U11" s="121">
        <v>526568</v>
      </c>
      <c r="V11" s="121">
        <f>+SUM(D11,M11)</f>
        <v>4543742</v>
      </c>
      <c r="W11" s="121">
        <f>+SUM(E11,N11)</f>
        <v>754283</v>
      </c>
      <c r="X11" s="121">
        <f>+SUM(F11,O11)</f>
        <v>142724</v>
      </c>
      <c r="Y11" s="121">
        <f>+SUM(G11,P11)</f>
        <v>0</v>
      </c>
      <c r="Z11" s="121">
        <f>+SUM(H11,Q11)</f>
        <v>0</v>
      </c>
      <c r="AA11" s="121">
        <f>+SUM(I11,R11)</f>
        <v>378991</v>
      </c>
      <c r="AB11" s="121">
        <f>+SUM(J11,S11)</f>
        <v>0</v>
      </c>
      <c r="AC11" s="121">
        <f>+SUM(K11,T11)</f>
        <v>232568</v>
      </c>
      <c r="AD11" s="121">
        <f>+SUM(L11,U11)</f>
        <v>3789459</v>
      </c>
      <c r="AE11" s="210" t="s">
        <v>326</v>
      </c>
      <c r="AF11" s="209"/>
    </row>
    <row r="12" spans="1:32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494399</v>
      </c>
      <c r="E12" s="121">
        <f>+SUM(F12:I12,K12)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0</v>
      </c>
      <c r="L12" s="121">
        <v>494399</v>
      </c>
      <c r="M12" s="121">
        <f>SUM(N12,+U12)</f>
        <v>188098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188098</v>
      </c>
      <c r="V12" s="121">
        <f>+SUM(D12,M12)</f>
        <v>682497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682497</v>
      </c>
      <c r="AE12" s="210" t="s">
        <v>326</v>
      </c>
      <c r="AF12" s="209"/>
    </row>
    <row r="13" spans="1:32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709318</v>
      </c>
      <c r="E13" s="121">
        <f>+SUM(F13:I13,K13)</f>
        <v>44</v>
      </c>
      <c r="F13" s="121">
        <v>0</v>
      </c>
      <c r="G13" s="121">
        <v>0</v>
      </c>
      <c r="H13" s="121">
        <v>0</v>
      </c>
      <c r="I13" s="121">
        <v>44</v>
      </c>
      <c r="J13" s="121"/>
      <c r="K13" s="121">
        <v>0</v>
      </c>
      <c r="L13" s="121">
        <v>709274</v>
      </c>
      <c r="M13" s="121">
        <f>SUM(N13,+U13)</f>
        <v>104685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104685</v>
      </c>
      <c r="V13" s="121">
        <f>+SUM(D13,M13)</f>
        <v>814003</v>
      </c>
      <c r="W13" s="121">
        <f>+SUM(E13,N13)</f>
        <v>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44</v>
      </c>
      <c r="AB13" s="121">
        <f>+SUM(J13,S13)</f>
        <v>0</v>
      </c>
      <c r="AC13" s="121">
        <f>+SUM(K13,T13)</f>
        <v>0</v>
      </c>
      <c r="AD13" s="121">
        <f>+SUM(L13,U13)</f>
        <v>813959</v>
      </c>
      <c r="AE13" s="210" t="s">
        <v>326</v>
      </c>
      <c r="AF13" s="209"/>
    </row>
    <row r="14" spans="1:32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486412</v>
      </c>
      <c r="E14" s="121">
        <f>+SUM(F14:I14,K14)</f>
        <v>51356</v>
      </c>
      <c r="F14" s="121">
        <v>0</v>
      </c>
      <c r="G14" s="121">
        <v>0</v>
      </c>
      <c r="H14" s="121">
        <v>0</v>
      </c>
      <c r="I14" s="121">
        <v>40328</v>
      </c>
      <c r="J14" s="121"/>
      <c r="K14" s="121">
        <v>11028</v>
      </c>
      <c r="L14" s="121">
        <v>435056</v>
      </c>
      <c r="M14" s="121">
        <f>SUM(N14,+U14)</f>
        <v>118209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118209</v>
      </c>
      <c r="V14" s="121">
        <f>+SUM(D14,M14)</f>
        <v>604621</v>
      </c>
      <c r="W14" s="121">
        <f>+SUM(E14,N14)</f>
        <v>51356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40328</v>
      </c>
      <c r="AB14" s="121">
        <f>+SUM(J14,S14)</f>
        <v>0</v>
      </c>
      <c r="AC14" s="121">
        <f>+SUM(K14,T14)</f>
        <v>11028</v>
      </c>
      <c r="AD14" s="121">
        <f>+SUM(L14,U14)</f>
        <v>553265</v>
      </c>
      <c r="AE14" s="210" t="s">
        <v>326</v>
      </c>
      <c r="AF14" s="209"/>
    </row>
    <row r="15" spans="1:32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650291</v>
      </c>
      <c r="E15" s="121">
        <f>+SUM(F15:I15,K15)</f>
        <v>198</v>
      </c>
      <c r="F15" s="121">
        <v>0</v>
      </c>
      <c r="G15" s="121">
        <v>0</v>
      </c>
      <c r="H15" s="121">
        <v>0</v>
      </c>
      <c r="I15" s="121">
        <v>60</v>
      </c>
      <c r="J15" s="121"/>
      <c r="K15" s="121">
        <v>138</v>
      </c>
      <c r="L15" s="121">
        <v>650093</v>
      </c>
      <c r="M15" s="121">
        <f>SUM(N15,+U15)</f>
        <v>109590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109590</v>
      </c>
      <c r="V15" s="121">
        <f>+SUM(D15,M15)</f>
        <v>759881</v>
      </c>
      <c r="W15" s="121">
        <f>+SUM(E15,N15)</f>
        <v>198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60</v>
      </c>
      <c r="AB15" s="121">
        <f>+SUM(J15,S15)</f>
        <v>0</v>
      </c>
      <c r="AC15" s="121">
        <f>+SUM(K15,T15)</f>
        <v>138</v>
      </c>
      <c r="AD15" s="121">
        <f>+SUM(L15,U15)</f>
        <v>759683</v>
      </c>
      <c r="AE15" s="210" t="s">
        <v>326</v>
      </c>
      <c r="AF15" s="209"/>
    </row>
    <row r="16" spans="1:32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588549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588549</v>
      </c>
      <c r="M16" s="121">
        <f>SUM(N16,+U16)</f>
        <v>216607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216607</v>
      </c>
      <c r="V16" s="121">
        <f>+SUM(D16,M16)</f>
        <v>805156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805156</v>
      </c>
      <c r="AE16" s="210" t="s">
        <v>326</v>
      </c>
      <c r="AF16" s="209"/>
    </row>
    <row r="17" spans="1:32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659410</v>
      </c>
      <c r="E17" s="121">
        <f>+SUM(F17:I17,K17)</f>
        <v>52085</v>
      </c>
      <c r="F17" s="121">
        <v>0</v>
      </c>
      <c r="G17" s="121">
        <v>0</v>
      </c>
      <c r="H17" s="121">
        <v>0</v>
      </c>
      <c r="I17" s="121">
        <v>46870</v>
      </c>
      <c r="J17" s="121"/>
      <c r="K17" s="121">
        <v>5215</v>
      </c>
      <c r="L17" s="121">
        <v>607325</v>
      </c>
      <c r="M17" s="121">
        <f>SUM(N17,+U17)</f>
        <v>20614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20614</v>
      </c>
      <c r="V17" s="121">
        <f>+SUM(D17,M17)</f>
        <v>680024</v>
      </c>
      <c r="W17" s="121">
        <f>+SUM(E17,N17)</f>
        <v>52085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46870</v>
      </c>
      <c r="AB17" s="121">
        <f>+SUM(J17,S17)</f>
        <v>0</v>
      </c>
      <c r="AC17" s="121">
        <f>+SUM(K17,T17)</f>
        <v>5215</v>
      </c>
      <c r="AD17" s="121">
        <f>+SUM(L17,U17)</f>
        <v>627939</v>
      </c>
      <c r="AE17" s="210" t="s">
        <v>326</v>
      </c>
      <c r="AF17" s="209"/>
    </row>
    <row r="18" spans="1:32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590003</v>
      </c>
      <c r="E18" s="121">
        <f>+SUM(F18:I18,K18)</f>
        <v>128994</v>
      </c>
      <c r="F18" s="121">
        <v>18400</v>
      </c>
      <c r="G18" s="121">
        <v>0</v>
      </c>
      <c r="H18" s="121">
        <v>0</v>
      </c>
      <c r="I18" s="121">
        <v>65169</v>
      </c>
      <c r="J18" s="121"/>
      <c r="K18" s="121">
        <v>45425</v>
      </c>
      <c r="L18" s="121">
        <v>461009</v>
      </c>
      <c r="M18" s="121">
        <f>SUM(N18,+U18)</f>
        <v>161214</v>
      </c>
      <c r="N18" s="121">
        <f>+SUM(O18:R18,T18)</f>
        <v>15124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15124</v>
      </c>
      <c r="U18" s="121">
        <v>146090</v>
      </c>
      <c r="V18" s="121">
        <f>+SUM(D18,M18)</f>
        <v>751217</v>
      </c>
      <c r="W18" s="121">
        <f>+SUM(E18,N18)</f>
        <v>144118</v>
      </c>
      <c r="X18" s="121">
        <f>+SUM(F18,O18)</f>
        <v>18400</v>
      </c>
      <c r="Y18" s="121">
        <f>+SUM(G18,P18)</f>
        <v>0</v>
      </c>
      <c r="Z18" s="121">
        <f>+SUM(H18,Q18)</f>
        <v>0</v>
      </c>
      <c r="AA18" s="121">
        <f>+SUM(I18,R18)</f>
        <v>65169</v>
      </c>
      <c r="AB18" s="121">
        <f>+SUM(J18,S18)</f>
        <v>0</v>
      </c>
      <c r="AC18" s="121">
        <f>+SUM(K18,T18)</f>
        <v>60549</v>
      </c>
      <c r="AD18" s="121">
        <f>+SUM(L18,U18)</f>
        <v>607099</v>
      </c>
      <c r="AE18" s="210" t="s">
        <v>326</v>
      </c>
      <c r="AF18" s="209"/>
    </row>
    <row r="19" spans="1:32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473830</v>
      </c>
      <c r="E19" s="121">
        <f>+SUM(F19:I19,K19)</f>
        <v>5057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5057</v>
      </c>
      <c r="L19" s="121">
        <v>468773</v>
      </c>
      <c r="M19" s="121">
        <f>SUM(N19,+U19)</f>
        <v>119765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119765</v>
      </c>
      <c r="V19" s="121">
        <f>+SUM(D19,M19)</f>
        <v>593595</v>
      </c>
      <c r="W19" s="121">
        <f>+SUM(E19,N19)</f>
        <v>5057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5057</v>
      </c>
      <c r="AD19" s="121">
        <f>+SUM(L19,U19)</f>
        <v>588538</v>
      </c>
      <c r="AE19" s="210" t="s">
        <v>326</v>
      </c>
      <c r="AF19" s="209"/>
    </row>
    <row r="20" spans="1:32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330115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330115</v>
      </c>
      <c r="M20" s="121">
        <f>SUM(N20,+U20)</f>
        <v>106532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106532</v>
      </c>
      <c r="V20" s="121">
        <f>+SUM(D20,M20)</f>
        <v>436647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436647</v>
      </c>
      <c r="AE20" s="210" t="s">
        <v>326</v>
      </c>
      <c r="AF20" s="209"/>
    </row>
    <row r="21" spans="1:32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87777</v>
      </c>
      <c r="E21" s="121">
        <f>+SUM(F21:I21,K21)</f>
        <v>144</v>
      </c>
      <c r="F21" s="121">
        <v>0</v>
      </c>
      <c r="G21" s="121">
        <v>0</v>
      </c>
      <c r="H21" s="121">
        <v>0</v>
      </c>
      <c r="I21" s="121">
        <v>5</v>
      </c>
      <c r="J21" s="121"/>
      <c r="K21" s="121">
        <v>139</v>
      </c>
      <c r="L21" s="121">
        <v>87633</v>
      </c>
      <c r="M21" s="121">
        <f>SUM(N21,+U21)</f>
        <v>21344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21344</v>
      </c>
      <c r="V21" s="121">
        <f>+SUM(D21,M21)</f>
        <v>109121</v>
      </c>
      <c r="W21" s="121">
        <f>+SUM(E21,N21)</f>
        <v>144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</v>
      </c>
      <c r="AB21" s="121">
        <f>+SUM(J21,S21)</f>
        <v>0</v>
      </c>
      <c r="AC21" s="121">
        <f>+SUM(K21,T21)</f>
        <v>139</v>
      </c>
      <c r="AD21" s="121">
        <f>+SUM(L21,U21)</f>
        <v>108977</v>
      </c>
      <c r="AE21" s="210" t="s">
        <v>326</v>
      </c>
      <c r="AF21" s="209"/>
    </row>
    <row r="22" spans="1:32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54580</v>
      </c>
      <c r="E22" s="121">
        <f>+SUM(F22:I22,K22)</f>
        <v>83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83</v>
      </c>
      <c r="L22" s="121">
        <v>54497</v>
      </c>
      <c r="M22" s="121">
        <f>SUM(N22,+U22)</f>
        <v>19118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19118</v>
      </c>
      <c r="V22" s="121">
        <f>+SUM(D22,M22)</f>
        <v>73698</v>
      </c>
      <c r="W22" s="121">
        <f>+SUM(E22,N22)</f>
        <v>83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83</v>
      </c>
      <c r="AD22" s="121">
        <f>+SUM(L22,U22)</f>
        <v>73615</v>
      </c>
      <c r="AE22" s="210" t="s">
        <v>326</v>
      </c>
      <c r="AF22" s="209"/>
    </row>
    <row r="23" spans="1:32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141859</v>
      </c>
      <c r="E23" s="121">
        <f>+SUM(F23:I23,K23)</f>
        <v>921</v>
      </c>
      <c r="F23" s="121">
        <v>0</v>
      </c>
      <c r="G23" s="121">
        <v>0</v>
      </c>
      <c r="H23" s="121">
        <v>0</v>
      </c>
      <c r="I23" s="121">
        <v>45</v>
      </c>
      <c r="J23" s="121"/>
      <c r="K23" s="121">
        <v>876</v>
      </c>
      <c r="L23" s="121">
        <v>140938</v>
      </c>
      <c r="M23" s="121">
        <f>SUM(N23,+U23)</f>
        <v>54220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54220</v>
      </c>
      <c r="V23" s="121">
        <f>+SUM(D23,M23)</f>
        <v>196079</v>
      </c>
      <c r="W23" s="121">
        <f>+SUM(E23,N23)</f>
        <v>921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45</v>
      </c>
      <c r="AB23" s="121">
        <f>+SUM(J23,S23)</f>
        <v>0</v>
      </c>
      <c r="AC23" s="121">
        <f>+SUM(K23,T23)</f>
        <v>876</v>
      </c>
      <c r="AD23" s="121">
        <f>+SUM(L23,U23)</f>
        <v>195158</v>
      </c>
      <c r="AE23" s="210" t="s">
        <v>326</v>
      </c>
      <c r="AF23" s="209"/>
    </row>
    <row r="24" spans="1:32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84010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84010</v>
      </c>
      <c r="M24" s="121">
        <f>SUM(N24,+U24)</f>
        <v>29298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29298</v>
      </c>
      <c r="V24" s="121">
        <f>+SUM(D24,M24)</f>
        <v>113308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113308</v>
      </c>
      <c r="AE24" s="210" t="s">
        <v>326</v>
      </c>
      <c r="AF24" s="209"/>
    </row>
    <row r="25" spans="1:32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121362</v>
      </c>
      <c r="E25" s="121">
        <f>+SUM(F25:I25,K25)</f>
        <v>5024</v>
      </c>
      <c r="F25" s="121">
        <v>5018</v>
      </c>
      <c r="G25" s="121">
        <v>0</v>
      </c>
      <c r="H25" s="121">
        <v>0</v>
      </c>
      <c r="I25" s="121">
        <v>0</v>
      </c>
      <c r="J25" s="121"/>
      <c r="K25" s="121">
        <v>6</v>
      </c>
      <c r="L25" s="121">
        <v>116338</v>
      </c>
      <c r="M25" s="121">
        <f>SUM(N25,+U25)</f>
        <v>13965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13965</v>
      </c>
      <c r="V25" s="121">
        <f>+SUM(D25,M25)</f>
        <v>135327</v>
      </c>
      <c r="W25" s="121">
        <f>+SUM(E25,N25)</f>
        <v>5024</v>
      </c>
      <c r="X25" s="121">
        <f>+SUM(F25,O25)</f>
        <v>5018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6</v>
      </c>
      <c r="AD25" s="121">
        <f>+SUM(L25,U25)</f>
        <v>130303</v>
      </c>
      <c r="AE25" s="210" t="s">
        <v>326</v>
      </c>
      <c r="AF25" s="209"/>
    </row>
    <row r="26" spans="1:32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54156</v>
      </c>
      <c r="E26" s="121">
        <f>+SUM(F26:I26,K26)</f>
        <v>22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22</v>
      </c>
      <c r="L26" s="121">
        <v>54134</v>
      </c>
      <c r="M26" s="121">
        <f>SUM(N26,+U26)</f>
        <v>8877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8877</v>
      </c>
      <c r="V26" s="121">
        <f>+SUM(D26,M26)</f>
        <v>63033</v>
      </c>
      <c r="W26" s="121">
        <f>+SUM(E26,N26)</f>
        <v>22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22</v>
      </c>
      <c r="AD26" s="121">
        <f>+SUM(L26,U26)</f>
        <v>63011</v>
      </c>
      <c r="AE26" s="210" t="s">
        <v>326</v>
      </c>
      <c r="AF26" s="209"/>
    </row>
    <row r="27" spans="1:32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124136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124136</v>
      </c>
      <c r="M27" s="121">
        <f>SUM(N27,+U27)</f>
        <v>64372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64372</v>
      </c>
      <c r="V27" s="121">
        <f>+SUM(D27,M27)</f>
        <v>188508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188508</v>
      </c>
      <c r="AE27" s="210" t="s">
        <v>326</v>
      </c>
      <c r="AF27" s="209"/>
    </row>
    <row r="28" spans="1:32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42458</v>
      </c>
      <c r="E28" s="121">
        <f>+SUM(F28:I28,K28)</f>
        <v>5228</v>
      </c>
      <c r="F28" s="121">
        <v>0</v>
      </c>
      <c r="G28" s="121">
        <v>0</v>
      </c>
      <c r="H28" s="121">
        <v>4600</v>
      </c>
      <c r="I28" s="121">
        <v>9</v>
      </c>
      <c r="J28" s="121"/>
      <c r="K28" s="121">
        <v>619</v>
      </c>
      <c r="L28" s="121">
        <v>37230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0</v>
      </c>
      <c r="V28" s="121">
        <f>+SUM(D28,M28)</f>
        <v>42458</v>
      </c>
      <c r="W28" s="121">
        <f>+SUM(E28,N28)</f>
        <v>5228</v>
      </c>
      <c r="X28" s="121">
        <f>+SUM(F28,O28)</f>
        <v>0</v>
      </c>
      <c r="Y28" s="121">
        <f>+SUM(G28,P28)</f>
        <v>0</v>
      </c>
      <c r="Z28" s="121">
        <f>+SUM(H28,Q28)</f>
        <v>4600</v>
      </c>
      <c r="AA28" s="121">
        <f>+SUM(I28,R28)</f>
        <v>9</v>
      </c>
      <c r="AB28" s="121">
        <f>+SUM(J28,S28)</f>
        <v>0</v>
      </c>
      <c r="AC28" s="121">
        <f>+SUM(K28,T28)</f>
        <v>619</v>
      </c>
      <c r="AD28" s="121">
        <f>+SUM(L28,U28)</f>
        <v>37230</v>
      </c>
      <c r="AE28" s="210" t="s">
        <v>326</v>
      </c>
      <c r="AF28" s="209"/>
    </row>
    <row r="29" spans="1:32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91471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91471</v>
      </c>
      <c r="M29" s="121">
        <f>SUM(N29,+U29)</f>
        <v>13965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13965</v>
      </c>
      <c r="V29" s="121">
        <f>+SUM(D29,M29)</f>
        <v>105436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105436</v>
      </c>
      <c r="AE29" s="210" t="s">
        <v>326</v>
      </c>
      <c r="AF29" s="209"/>
    </row>
    <row r="30" spans="1:32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366050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366050</v>
      </c>
      <c r="M30" s="121">
        <f>SUM(N30,+U30)</f>
        <v>131036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131036</v>
      </c>
      <c r="V30" s="121">
        <f>+SUM(D30,M30)</f>
        <v>497086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497086</v>
      </c>
      <c r="AE30" s="210" t="s">
        <v>326</v>
      </c>
      <c r="AF30" s="209"/>
    </row>
    <row r="31" spans="1:32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42643</v>
      </c>
      <c r="E31" s="121">
        <f>+SUM(F31:I31,K31)</f>
        <v>6088</v>
      </c>
      <c r="F31" s="121">
        <v>0</v>
      </c>
      <c r="G31" s="121">
        <v>0</v>
      </c>
      <c r="H31" s="121">
        <v>0</v>
      </c>
      <c r="I31" s="121">
        <v>6088</v>
      </c>
      <c r="J31" s="121"/>
      <c r="K31" s="121">
        <v>0</v>
      </c>
      <c r="L31" s="121">
        <v>36555</v>
      </c>
      <c r="M31" s="121">
        <f>SUM(N31,+U31)</f>
        <v>5893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5893</v>
      </c>
      <c r="V31" s="121">
        <f>+SUM(D31,M31)</f>
        <v>48536</v>
      </c>
      <c r="W31" s="121">
        <f>+SUM(E31,N31)</f>
        <v>6088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6088</v>
      </c>
      <c r="AB31" s="121">
        <f>+SUM(J31,S31)</f>
        <v>0</v>
      </c>
      <c r="AC31" s="121">
        <f>+SUM(K31,T31)</f>
        <v>0</v>
      </c>
      <c r="AD31" s="121">
        <f>+SUM(L31,U31)</f>
        <v>42448</v>
      </c>
      <c r="AE31" s="210" t="s">
        <v>326</v>
      </c>
      <c r="AF31" s="209"/>
    </row>
    <row r="32" spans="1:32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76629</v>
      </c>
      <c r="E32" s="121">
        <f>+SUM(F32:I32,K32)</f>
        <v>4769</v>
      </c>
      <c r="F32" s="121">
        <v>0</v>
      </c>
      <c r="G32" s="121">
        <v>0</v>
      </c>
      <c r="H32" s="121">
        <v>0</v>
      </c>
      <c r="I32" s="121">
        <v>3349</v>
      </c>
      <c r="J32" s="121"/>
      <c r="K32" s="121">
        <v>1420</v>
      </c>
      <c r="L32" s="121">
        <v>71860</v>
      </c>
      <c r="M32" s="121">
        <f>SUM(N32,+U32)</f>
        <v>18964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18964</v>
      </c>
      <c r="V32" s="121">
        <f>+SUM(D32,M32)</f>
        <v>95593</v>
      </c>
      <c r="W32" s="121">
        <f>+SUM(E32,N32)</f>
        <v>4769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3349</v>
      </c>
      <c r="AB32" s="121">
        <f>+SUM(J32,S32)</f>
        <v>0</v>
      </c>
      <c r="AC32" s="121">
        <f>+SUM(K32,T32)</f>
        <v>1420</v>
      </c>
      <c r="AD32" s="121">
        <f>+SUM(L32,U32)</f>
        <v>90824</v>
      </c>
      <c r="AE32" s="210" t="s">
        <v>326</v>
      </c>
      <c r="AF32" s="209"/>
    </row>
    <row r="33" spans="1:32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24338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24338</v>
      </c>
      <c r="M33" s="121">
        <f>SUM(N33,+U33)</f>
        <v>3055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3055</v>
      </c>
      <c r="V33" s="121">
        <f>+SUM(D33,M33)</f>
        <v>27393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27393</v>
      </c>
      <c r="AE33" s="210" t="s">
        <v>326</v>
      </c>
      <c r="AF33" s="209"/>
    </row>
    <row r="34" spans="1:32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129510</v>
      </c>
      <c r="E34" s="121">
        <f>+SUM(F34:I34,K34)</f>
        <v>710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710</v>
      </c>
      <c r="L34" s="121">
        <v>128800</v>
      </c>
      <c r="M34" s="121">
        <f>SUM(N34,+U34)</f>
        <v>16316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16316</v>
      </c>
      <c r="V34" s="121">
        <f>+SUM(D34,M34)</f>
        <v>145826</v>
      </c>
      <c r="W34" s="121">
        <f>+SUM(E34,N34)</f>
        <v>710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710</v>
      </c>
      <c r="AD34" s="121">
        <f>+SUM(L34,U34)</f>
        <v>145116</v>
      </c>
      <c r="AE34" s="210" t="s">
        <v>326</v>
      </c>
      <c r="AF34" s="209"/>
    </row>
    <row r="35" spans="1:32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102985</v>
      </c>
      <c r="E35" s="121">
        <f>+SUM(F35:I35,K35)</f>
        <v>16245</v>
      </c>
      <c r="F35" s="121">
        <v>0</v>
      </c>
      <c r="G35" s="121">
        <v>0</v>
      </c>
      <c r="H35" s="121">
        <v>0</v>
      </c>
      <c r="I35" s="121">
        <v>16245</v>
      </c>
      <c r="J35" s="121"/>
      <c r="K35" s="121">
        <v>0</v>
      </c>
      <c r="L35" s="121">
        <v>86740</v>
      </c>
      <c r="M35" s="121">
        <f>SUM(N35,+U35)</f>
        <v>20026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20026</v>
      </c>
      <c r="V35" s="121">
        <f>+SUM(D35,M35)</f>
        <v>123011</v>
      </c>
      <c r="W35" s="121">
        <f>+SUM(E35,N35)</f>
        <v>16245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16245</v>
      </c>
      <c r="AB35" s="121">
        <f>+SUM(J35,S35)</f>
        <v>0</v>
      </c>
      <c r="AC35" s="121">
        <f>+SUM(K35,T35)</f>
        <v>0</v>
      </c>
      <c r="AD35" s="121">
        <f>+SUM(L35,U35)</f>
        <v>106766</v>
      </c>
      <c r="AE35" s="210" t="s">
        <v>326</v>
      </c>
      <c r="AF35" s="209"/>
    </row>
    <row r="36" spans="1:32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10989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10989</v>
      </c>
      <c r="M36" s="121">
        <f>SUM(N36,+U36)</f>
        <v>3059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3059</v>
      </c>
      <c r="V36" s="121">
        <f>+SUM(D36,M36)</f>
        <v>14048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14048</v>
      </c>
      <c r="AE36" s="210" t="s">
        <v>326</v>
      </c>
      <c r="AF36" s="209"/>
    </row>
    <row r="37" spans="1:32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25848</v>
      </c>
      <c r="E37" s="121">
        <f>+SUM(F37:I37,K37)</f>
        <v>2891</v>
      </c>
      <c r="F37" s="121">
        <v>0</v>
      </c>
      <c r="G37" s="121">
        <v>709</v>
      </c>
      <c r="H37" s="121">
        <v>0</v>
      </c>
      <c r="I37" s="121">
        <v>0</v>
      </c>
      <c r="J37" s="121"/>
      <c r="K37" s="121">
        <v>2182</v>
      </c>
      <c r="L37" s="121">
        <v>22957</v>
      </c>
      <c r="M37" s="121">
        <f>SUM(N37,+U37)</f>
        <v>4370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4370</v>
      </c>
      <c r="V37" s="121">
        <f>+SUM(D37,M37)</f>
        <v>30218</v>
      </c>
      <c r="W37" s="121">
        <f>+SUM(E37,N37)</f>
        <v>2891</v>
      </c>
      <c r="X37" s="121">
        <f>+SUM(F37,O37)</f>
        <v>0</v>
      </c>
      <c r="Y37" s="121">
        <f>+SUM(G37,P37)</f>
        <v>709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2182</v>
      </c>
      <c r="AD37" s="121">
        <f>+SUM(L37,U37)</f>
        <v>27327</v>
      </c>
      <c r="AE37" s="210" t="s">
        <v>326</v>
      </c>
      <c r="AF37" s="209"/>
    </row>
    <row r="38" spans="1:32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16888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16888</v>
      </c>
      <c r="M38" s="121">
        <f>SUM(N38,+U38)</f>
        <v>3550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3550</v>
      </c>
      <c r="V38" s="121">
        <f>+SUM(D38,M38)</f>
        <v>20438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20438</v>
      </c>
      <c r="AE38" s="210" t="s">
        <v>326</v>
      </c>
      <c r="AF38" s="209"/>
    </row>
    <row r="39" spans="1:32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27483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27483</v>
      </c>
      <c r="M39" s="121">
        <f>SUM(N39,+U39)</f>
        <v>5220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5220</v>
      </c>
      <c r="V39" s="121">
        <f>+SUM(D39,M39)</f>
        <v>32703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32703</v>
      </c>
      <c r="AE39" s="210" t="s">
        <v>326</v>
      </c>
      <c r="AF39" s="209"/>
    </row>
    <row r="40" spans="1:32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4997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4997</v>
      </c>
      <c r="M40" s="121">
        <f>SUM(N40,+U40)</f>
        <v>934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934</v>
      </c>
      <c r="V40" s="121">
        <f>+SUM(D40,M40)</f>
        <v>5931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5931</v>
      </c>
      <c r="AE40" s="210" t="s">
        <v>326</v>
      </c>
      <c r="AF40" s="209"/>
    </row>
    <row r="41" spans="1:32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173571</v>
      </c>
      <c r="E41" s="121">
        <f>+SUM(F41:I41,K41)</f>
        <v>9702</v>
      </c>
      <c r="F41" s="121">
        <v>0</v>
      </c>
      <c r="G41" s="121">
        <v>0</v>
      </c>
      <c r="H41" s="121">
        <v>0</v>
      </c>
      <c r="I41" s="121">
        <v>2</v>
      </c>
      <c r="J41" s="121"/>
      <c r="K41" s="121">
        <v>9700</v>
      </c>
      <c r="L41" s="121">
        <v>163869</v>
      </c>
      <c r="M41" s="121">
        <f>SUM(N41,+U41)</f>
        <v>26558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26558</v>
      </c>
      <c r="V41" s="121">
        <f>+SUM(D41,M41)</f>
        <v>200129</v>
      </c>
      <c r="W41" s="121">
        <f>+SUM(E41,N41)</f>
        <v>9702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</v>
      </c>
      <c r="AB41" s="121">
        <f>+SUM(J41,S41)</f>
        <v>0</v>
      </c>
      <c r="AC41" s="121">
        <f>+SUM(K41,T41)</f>
        <v>9700</v>
      </c>
      <c r="AD41" s="121">
        <f>+SUM(L41,U41)</f>
        <v>190427</v>
      </c>
      <c r="AE41" s="210" t="s">
        <v>326</v>
      </c>
      <c r="AF41" s="209"/>
    </row>
    <row r="42" spans="1:32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148367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148367</v>
      </c>
      <c r="M42" s="121">
        <f>SUM(N42,+U42)</f>
        <v>47526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47526</v>
      </c>
      <c r="V42" s="121">
        <f>+SUM(D42,M42)</f>
        <v>195893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195893</v>
      </c>
      <c r="AE42" s="210" t="s">
        <v>326</v>
      </c>
      <c r="AF42" s="209"/>
    </row>
    <row r="43" spans="1:32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51290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51290</v>
      </c>
      <c r="M43" s="121">
        <f>SUM(N43,+U43)</f>
        <v>16245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16245</v>
      </c>
      <c r="V43" s="121">
        <f>+SUM(D43,M43)</f>
        <v>67535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67535</v>
      </c>
      <c r="AE43" s="210" t="s">
        <v>326</v>
      </c>
      <c r="AF43" s="209"/>
    </row>
    <row r="44" spans="1:32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44587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44587</v>
      </c>
      <c r="M44" s="121">
        <f>SUM(N44,+U44)</f>
        <v>23864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23864</v>
      </c>
      <c r="V44" s="121">
        <f>+SUM(D44,M44)</f>
        <v>68451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68451</v>
      </c>
      <c r="AE44" s="210" t="s">
        <v>326</v>
      </c>
      <c r="AF44" s="209"/>
    </row>
    <row r="45" spans="1:32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148237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148237</v>
      </c>
      <c r="M45" s="121">
        <f>SUM(N45,+U45)</f>
        <v>54036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54036</v>
      </c>
      <c r="V45" s="121">
        <f>+SUM(D45,M45)</f>
        <v>202273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202273</v>
      </c>
      <c r="AE45" s="210" t="s">
        <v>326</v>
      </c>
      <c r="AF45" s="209"/>
    </row>
    <row r="46" spans="1:32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305286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305286</v>
      </c>
      <c r="M46" s="121">
        <f>SUM(N46,+U46)</f>
        <v>203479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203479</v>
      </c>
      <c r="V46" s="121">
        <f>+SUM(D46,M46)</f>
        <v>508765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508765</v>
      </c>
      <c r="AE46" s="210" t="s">
        <v>326</v>
      </c>
      <c r="AF46" s="209"/>
    </row>
    <row r="47" spans="1:32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142458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142458</v>
      </c>
      <c r="M47" s="121">
        <f>SUM(N47,+U47)</f>
        <v>94952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94952</v>
      </c>
      <c r="V47" s="121">
        <f>+SUM(D47,M47)</f>
        <v>237410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237410</v>
      </c>
      <c r="AE47" s="210" t="s">
        <v>326</v>
      </c>
      <c r="AF47" s="209"/>
    </row>
    <row r="48" spans="1:32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201807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201807</v>
      </c>
      <c r="M48" s="121">
        <f>SUM(N48,+U48)</f>
        <v>134509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134509</v>
      </c>
      <c r="V48" s="121">
        <f>+SUM(D48,M48)</f>
        <v>336316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336316</v>
      </c>
      <c r="AE48" s="210" t="s">
        <v>326</v>
      </c>
      <c r="AF48" s="209"/>
    </row>
    <row r="49" spans="1:32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99604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99604</v>
      </c>
      <c r="M49" s="121">
        <f>SUM(N49,+U49)</f>
        <v>66388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66388</v>
      </c>
      <c r="V49" s="121">
        <f>+SUM(D49,M49)</f>
        <v>165992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165992</v>
      </c>
      <c r="AE49" s="210" t="s">
        <v>326</v>
      </c>
      <c r="AF49" s="209"/>
    </row>
    <row r="50" spans="1:32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303285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303285</v>
      </c>
      <c r="M50" s="121">
        <f>SUM(N50,+U50)</f>
        <v>71255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71255</v>
      </c>
      <c r="V50" s="121">
        <f>+SUM(D50,M50)</f>
        <v>374540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374540</v>
      </c>
      <c r="AE50" s="210" t="s">
        <v>326</v>
      </c>
      <c r="AF50" s="209"/>
    </row>
    <row r="51" spans="1:32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120101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120101</v>
      </c>
      <c r="M51" s="121">
        <f>SUM(N51,+U51)</f>
        <v>28645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28645</v>
      </c>
      <c r="V51" s="121">
        <f>+SUM(D51,M51)</f>
        <v>148746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148746</v>
      </c>
      <c r="AE51" s="210" t="s">
        <v>326</v>
      </c>
      <c r="AF51" s="209"/>
    </row>
    <row r="52" spans="1:32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116854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116854</v>
      </c>
      <c r="M52" s="121">
        <f>SUM(N52,+U52)</f>
        <v>26522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26522</v>
      </c>
      <c r="V52" s="121">
        <f>+SUM(D52,M52)</f>
        <v>143376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143376</v>
      </c>
      <c r="AE52" s="210" t="s">
        <v>326</v>
      </c>
      <c r="AF52" s="209"/>
    </row>
    <row r="53" spans="1:32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117136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117136</v>
      </c>
      <c r="M53" s="121">
        <f>SUM(N53,+U53)</f>
        <v>27936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27936</v>
      </c>
      <c r="V53" s="121">
        <f>+SUM(D53,M53)</f>
        <v>145072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145072</v>
      </c>
      <c r="AE53" s="210" t="s">
        <v>326</v>
      </c>
      <c r="AF53" s="209"/>
    </row>
    <row r="54" spans="1:32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94156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94156</v>
      </c>
      <c r="M54" s="121">
        <f>SUM(N54,+U54)</f>
        <v>22455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22455</v>
      </c>
      <c r="V54" s="121">
        <f>+SUM(D54,M54)</f>
        <v>116611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116611</v>
      </c>
      <c r="AE54" s="210" t="s">
        <v>326</v>
      </c>
      <c r="AF54" s="209"/>
    </row>
    <row r="55" spans="1:32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319566</v>
      </c>
      <c r="E55" s="121">
        <f>+SUM(F55:I55,K55)</f>
        <v>18480</v>
      </c>
      <c r="F55" s="121">
        <v>0</v>
      </c>
      <c r="G55" s="121">
        <v>0</v>
      </c>
      <c r="H55" s="121">
        <v>0</v>
      </c>
      <c r="I55" s="121">
        <v>12186</v>
      </c>
      <c r="J55" s="121"/>
      <c r="K55" s="121">
        <v>6294</v>
      </c>
      <c r="L55" s="121">
        <v>301086</v>
      </c>
      <c r="M55" s="121">
        <f>SUM(N55,+U55)</f>
        <v>9640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9640</v>
      </c>
      <c r="V55" s="121">
        <f>+SUM(D55,M55)</f>
        <v>329206</v>
      </c>
      <c r="W55" s="121">
        <f>+SUM(E55,N55)</f>
        <v>18480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12186</v>
      </c>
      <c r="AB55" s="121">
        <f>+SUM(J55,S55)</f>
        <v>0</v>
      </c>
      <c r="AC55" s="121">
        <f>+SUM(K55,T55)</f>
        <v>6294</v>
      </c>
      <c r="AD55" s="121">
        <f>+SUM(L55,U55)</f>
        <v>310726</v>
      </c>
      <c r="AE55" s="210" t="s">
        <v>326</v>
      </c>
      <c r="AF55" s="209"/>
    </row>
    <row r="56" spans="1:32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189711</v>
      </c>
      <c r="E56" s="121">
        <f>+SUM(F56:I56,K56)</f>
        <v>3678</v>
      </c>
      <c r="F56" s="121">
        <v>0</v>
      </c>
      <c r="G56" s="121">
        <v>0</v>
      </c>
      <c r="H56" s="121">
        <v>0</v>
      </c>
      <c r="I56" s="121">
        <v>3678</v>
      </c>
      <c r="J56" s="121"/>
      <c r="K56" s="121">
        <v>0</v>
      </c>
      <c r="L56" s="121">
        <v>186033</v>
      </c>
      <c r="M56" s="121">
        <f>SUM(N56,+U56)</f>
        <v>6890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6890</v>
      </c>
      <c r="V56" s="121">
        <f>+SUM(D56,M56)</f>
        <v>196601</v>
      </c>
      <c r="W56" s="121">
        <f>+SUM(E56,N56)</f>
        <v>3678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3678</v>
      </c>
      <c r="AB56" s="121">
        <f>+SUM(J56,S56)</f>
        <v>0</v>
      </c>
      <c r="AC56" s="121">
        <f>+SUM(K56,T56)</f>
        <v>0</v>
      </c>
      <c r="AD56" s="121">
        <f>+SUM(L56,U56)</f>
        <v>192923</v>
      </c>
      <c r="AE56" s="210" t="s">
        <v>326</v>
      </c>
      <c r="AF56" s="209"/>
    </row>
    <row r="57" spans="1:32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54726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54726</v>
      </c>
      <c r="M57" s="121">
        <f>SUM(N57,+U57)</f>
        <v>12890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12890</v>
      </c>
      <c r="V57" s="121">
        <f>+SUM(D57,M57)</f>
        <v>67616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67616</v>
      </c>
      <c r="AE57" s="210" t="s">
        <v>326</v>
      </c>
      <c r="AF57" s="209"/>
    </row>
    <row r="58" spans="1:32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69247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69247</v>
      </c>
      <c r="M58" s="121">
        <f>SUM(N58,+U58)</f>
        <v>9620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9620</v>
      </c>
      <c r="V58" s="121">
        <f>+SUM(D58,M58)</f>
        <v>78867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78867</v>
      </c>
      <c r="AE58" s="210" t="s">
        <v>326</v>
      </c>
      <c r="AF58" s="209"/>
    </row>
    <row r="59" spans="1:32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115298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115298</v>
      </c>
      <c r="M59" s="121">
        <f>SUM(N59,+U59)</f>
        <v>12745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12745</v>
      </c>
      <c r="V59" s="121">
        <f>+SUM(D59,M59)</f>
        <v>128043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128043</v>
      </c>
      <c r="AE59" s="210" t="s">
        <v>326</v>
      </c>
      <c r="AF59" s="209"/>
    </row>
    <row r="60" spans="1:32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18039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18039</v>
      </c>
      <c r="M60" s="121">
        <f>SUM(N60,+U60)</f>
        <v>3986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3986</v>
      </c>
      <c r="V60" s="121">
        <f>+SUM(D60,M60)</f>
        <v>22025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22025</v>
      </c>
      <c r="AE60" s="210" t="s">
        <v>326</v>
      </c>
      <c r="AF60" s="209"/>
    </row>
    <row r="61" spans="1:32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88926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88926</v>
      </c>
      <c r="M61" s="121">
        <f>SUM(N61,+U61)</f>
        <v>6142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6142</v>
      </c>
      <c r="V61" s="121">
        <f>+SUM(D61,M61)</f>
        <v>95068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95068</v>
      </c>
      <c r="AE61" s="210" t="s">
        <v>326</v>
      </c>
      <c r="AF61" s="209"/>
    </row>
    <row r="62" spans="1:32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47535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47535</v>
      </c>
      <c r="M62" s="121">
        <f>SUM(N62,+U62)</f>
        <v>3247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3247</v>
      </c>
      <c r="V62" s="121">
        <f>+SUM(D62,M62)</f>
        <v>50782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50782</v>
      </c>
      <c r="AE62" s="210" t="s">
        <v>326</v>
      </c>
      <c r="AF62" s="209"/>
    </row>
    <row r="63" spans="1:32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140260</v>
      </c>
      <c r="E63" s="121">
        <f>+SUM(F63:I63,K63)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1"/>
      <c r="K63" s="121">
        <v>0</v>
      </c>
      <c r="L63" s="121">
        <v>140260</v>
      </c>
      <c r="M63" s="121">
        <f>SUM(N63,+U63)</f>
        <v>28659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28659</v>
      </c>
      <c r="V63" s="121">
        <f>+SUM(D63,M63)</f>
        <v>168919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1">
        <f>+SUM(J63,S63)</f>
        <v>0</v>
      </c>
      <c r="AC63" s="121">
        <f>+SUM(K63,T63)</f>
        <v>0</v>
      </c>
      <c r="AD63" s="121">
        <f>+SUM(L63,U63)</f>
        <v>168919</v>
      </c>
      <c r="AE63" s="210" t="s">
        <v>326</v>
      </c>
      <c r="AF63" s="209"/>
    </row>
    <row r="64" spans="1:32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11206</v>
      </c>
      <c r="E64" s="121">
        <f>+SUM(F64:I64,K64)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1"/>
      <c r="K64" s="121">
        <v>0</v>
      </c>
      <c r="L64" s="121">
        <v>11206</v>
      </c>
      <c r="M64" s="121">
        <f>SUM(N64,+U64)</f>
        <v>5104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5104</v>
      </c>
      <c r="V64" s="121">
        <f>+SUM(D64,M64)</f>
        <v>16310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1">
        <f>+SUM(J64,S64)</f>
        <v>0</v>
      </c>
      <c r="AC64" s="121">
        <f>+SUM(K64,T64)</f>
        <v>0</v>
      </c>
      <c r="AD64" s="121">
        <f>+SUM(L64,U64)</f>
        <v>16310</v>
      </c>
      <c r="AE64" s="210" t="s">
        <v>326</v>
      </c>
      <c r="AF64" s="209"/>
    </row>
    <row r="65" spans="1:32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72770</v>
      </c>
      <c r="E65" s="121">
        <f>+SUM(F65:I65,K65)</f>
        <v>2133</v>
      </c>
      <c r="F65" s="121">
        <v>0</v>
      </c>
      <c r="G65" s="121">
        <v>0</v>
      </c>
      <c r="H65" s="121">
        <v>0</v>
      </c>
      <c r="I65" s="121">
        <v>140</v>
      </c>
      <c r="J65" s="121"/>
      <c r="K65" s="121">
        <v>1993</v>
      </c>
      <c r="L65" s="121">
        <v>70637</v>
      </c>
      <c r="M65" s="121">
        <f>SUM(N65,+U65)</f>
        <v>2126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2126</v>
      </c>
      <c r="V65" s="121">
        <f>+SUM(D65,M65)</f>
        <v>74896</v>
      </c>
      <c r="W65" s="121">
        <f>+SUM(E65,N65)</f>
        <v>2133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140</v>
      </c>
      <c r="AB65" s="121">
        <f>+SUM(J65,S65)</f>
        <v>0</v>
      </c>
      <c r="AC65" s="121">
        <f>+SUM(K65,T65)</f>
        <v>1993</v>
      </c>
      <c r="AD65" s="121">
        <f>+SUM(L65,U65)</f>
        <v>72763</v>
      </c>
      <c r="AE65" s="210" t="s">
        <v>326</v>
      </c>
      <c r="AF65" s="209"/>
    </row>
    <row r="66" spans="1:32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27418</v>
      </c>
      <c r="E66" s="121">
        <f>+SUM(F66:I66,K66)</f>
        <v>2760</v>
      </c>
      <c r="F66" s="121">
        <v>0</v>
      </c>
      <c r="G66" s="121">
        <v>0</v>
      </c>
      <c r="H66" s="121">
        <v>0</v>
      </c>
      <c r="I66" s="121">
        <v>2045</v>
      </c>
      <c r="J66" s="121"/>
      <c r="K66" s="121">
        <v>715</v>
      </c>
      <c r="L66" s="121">
        <v>24658</v>
      </c>
      <c r="M66" s="121">
        <f>SUM(N66,+U66)</f>
        <v>15099</v>
      </c>
      <c r="N66" s="121">
        <f>+SUM(O66:R66,T66)</f>
        <v>675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675</v>
      </c>
      <c r="U66" s="121">
        <v>14424</v>
      </c>
      <c r="V66" s="121">
        <f>+SUM(D66,M66)</f>
        <v>42517</v>
      </c>
      <c r="W66" s="121">
        <f>+SUM(E66,N66)</f>
        <v>3435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2045</v>
      </c>
      <c r="AB66" s="121">
        <f>+SUM(J66,S66)</f>
        <v>0</v>
      </c>
      <c r="AC66" s="121">
        <f>+SUM(K66,T66)</f>
        <v>1390</v>
      </c>
      <c r="AD66" s="121">
        <f>+SUM(L66,U66)</f>
        <v>39082</v>
      </c>
      <c r="AE66" s="210" t="s">
        <v>326</v>
      </c>
      <c r="AF66" s="209"/>
    </row>
    <row r="67" spans="1:32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22138</v>
      </c>
      <c r="N67" s="121">
        <f>+SUM(O67:R67,T67)</f>
        <v>12983</v>
      </c>
      <c r="O67" s="121">
        <v>0</v>
      </c>
      <c r="P67" s="121">
        <v>0</v>
      </c>
      <c r="Q67" s="121">
        <v>0</v>
      </c>
      <c r="R67" s="121">
        <v>54</v>
      </c>
      <c r="S67" s="121">
        <v>122486</v>
      </c>
      <c r="T67" s="121">
        <v>12929</v>
      </c>
      <c r="U67" s="121">
        <v>9155</v>
      </c>
      <c r="V67" s="121">
        <f>+SUM(D67,M67)</f>
        <v>22138</v>
      </c>
      <c r="W67" s="121">
        <f>+SUM(E67,N67)</f>
        <v>12983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54</v>
      </c>
      <c r="AB67" s="121">
        <f>+SUM(J67,S67)</f>
        <v>122486</v>
      </c>
      <c r="AC67" s="121">
        <f>+SUM(K67,T67)</f>
        <v>12929</v>
      </c>
      <c r="AD67" s="121">
        <f>+SUM(L67,U67)</f>
        <v>9155</v>
      </c>
      <c r="AE67" s="210" t="s">
        <v>326</v>
      </c>
      <c r="AF67" s="209"/>
    </row>
    <row r="68" spans="1:32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SUM(E68,+L68)</f>
        <v>228603</v>
      </c>
      <c r="E68" s="121">
        <f>+SUM(F68:I68,K68)</f>
        <v>228603</v>
      </c>
      <c r="F68" s="121">
        <v>0</v>
      </c>
      <c r="G68" s="121">
        <v>0</v>
      </c>
      <c r="H68" s="121">
        <v>0</v>
      </c>
      <c r="I68" s="121">
        <v>160501</v>
      </c>
      <c r="J68" s="121">
        <v>325558</v>
      </c>
      <c r="K68" s="121">
        <v>68102</v>
      </c>
      <c r="L68" s="121">
        <v>0</v>
      </c>
      <c r="M68" s="121">
        <f>SUM(N68,+U68)</f>
        <v>44364</v>
      </c>
      <c r="N68" s="121">
        <f>+SUM(O68:R68,T68)</f>
        <v>44364</v>
      </c>
      <c r="O68" s="121">
        <v>0</v>
      </c>
      <c r="P68" s="121">
        <v>0</v>
      </c>
      <c r="Q68" s="121">
        <v>0</v>
      </c>
      <c r="R68" s="121">
        <v>3</v>
      </c>
      <c r="S68" s="121">
        <v>204623</v>
      </c>
      <c r="T68" s="121">
        <v>44361</v>
      </c>
      <c r="U68" s="121">
        <v>0</v>
      </c>
      <c r="V68" s="121">
        <f>+SUM(D68,M68)</f>
        <v>272967</v>
      </c>
      <c r="W68" s="121">
        <f>+SUM(E68,N68)</f>
        <v>272967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160504</v>
      </c>
      <c r="AB68" s="121">
        <f>+SUM(J68,S68)</f>
        <v>530181</v>
      </c>
      <c r="AC68" s="121">
        <f>+SUM(K68,T68)</f>
        <v>112463</v>
      </c>
      <c r="AD68" s="121">
        <f>+SUM(L68,U68)</f>
        <v>0</v>
      </c>
      <c r="AE68" s="210" t="s">
        <v>326</v>
      </c>
      <c r="AF68" s="209"/>
    </row>
    <row r="69" spans="1:32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SUM(E69,+L69)</f>
        <v>587519</v>
      </c>
      <c r="E69" s="121">
        <f>+SUM(F69:I69,K69)</f>
        <v>253808</v>
      </c>
      <c r="F69" s="121">
        <v>97915</v>
      </c>
      <c r="G69" s="121">
        <v>0</v>
      </c>
      <c r="H69" s="121">
        <v>14100</v>
      </c>
      <c r="I69" s="121">
        <v>86657</v>
      </c>
      <c r="J69" s="121">
        <v>547002</v>
      </c>
      <c r="K69" s="121">
        <v>55136</v>
      </c>
      <c r="L69" s="121">
        <v>333711</v>
      </c>
      <c r="M69" s="121">
        <f>SUM(N69,+U69)</f>
        <v>-6090</v>
      </c>
      <c r="N69" s="121">
        <f>+SUM(O69:R69,T69)</f>
        <v>6144</v>
      </c>
      <c r="O69" s="121">
        <v>0</v>
      </c>
      <c r="P69" s="121">
        <v>0</v>
      </c>
      <c r="Q69" s="121">
        <v>0</v>
      </c>
      <c r="R69" s="121">
        <v>6144</v>
      </c>
      <c r="S69" s="121">
        <v>122187</v>
      </c>
      <c r="T69" s="121">
        <v>0</v>
      </c>
      <c r="U69" s="121">
        <v>-12234</v>
      </c>
      <c r="V69" s="121">
        <f>+SUM(D69,M69)</f>
        <v>581429</v>
      </c>
      <c r="W69" s="121">
        <f>+SUM(E69,N69)</f>
        <v>259952</v>
      </c>
      <c r="X69" s="121">
        <f>+SUM(F69,O69)</f>
        <v>97915</v>
      </c>
      <c r="Y69" s="121">
        <f>+SUM(G69,P69)</f>
        <v>0</v>
      </c>
      <c r="Z69" s="121">
        <f>+SUM(H69,Q69)</f>
        <v>14100</v>
      </c>
      <c r="AA69" s="121">
        <f>+SUM(I69,R69)</f>
        <v>92801</v>
      </c>
      <c r="AB69" s="121">
        <f>+SUM(J69,S69)</f>
        <v>669189</v>
      </c>
      <c r="AC69" s="121">
        <f>+SUM(K69,T69)</f>
        <v>55136</v>
      </c>
      <c r="AD69" s="121">
        <f>+SUM(L69,U69)</f>
        <v>321477</v>
      </c>
      <c r="AE69" s="210" t="s">
        <v>326</v>
      </c>
      <c r="AF69" s="209"/>
    </row>
    <row r="70" spans="1:32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SUM(E70,+L70)</f>
        <v>1122479</v>
      </c>
      <c r="E70" s="121">
        <f>+SUM(F70:I70,K70)</f>
        <v>1046143</v>
      </c>
      <c r="F70" s="121">
        <v>4384</v>
      </c>
      <c r="G70" s="121">
        <v>0</v>
      </c>
      <c r="H70" s="121">
        <v>594500</v>
      </c>
      <c r="I70" s="121">
        <v>183439</v>
      </c>
      <c r="J70" s="121">
        <v>739317</v>
      </c>
      <c r="K70" s="121">
        <v>263820</v>
      </c>
      <c r="L70" s="121">
        <v>76336</v>
      </c>
      <c r="M70" s="121">
        <f>SUM(N70,+U70)</f>
        <v>1585549</v>
      </c>
      <c r="N70" s="121">
        <f>+SUM(O70:R70,T70)</f>
        <v>1154004</v>
      </c>
      <c r="O70" s="121">
        <v>970953</v>
      </c>
      <c r="P70" s="121">
        <v>0</v>
      </c>
      <c r="Q70" s="121">
        <v>77000</v>
      </c>
      <c r="R70" s="121">
        <v>78060</v>
      </c>
      <c r="S70" s="121">
        <v>158854</v>
      </c>
      <c r="T70" s="121">
        <v>27991</v>
      </c>
      <c r="U70" s="121">
        <v>431545</v>
      </c>
      <c r="V70" s="121">
        <f>+SUM(D70,M70)</f>
        <v>2708028</v>
      </c>
      <c r="W70" s="121">
        <f>+SUM(E70,N70)</f>
        <v>2200147</v>
      </c>
      <c r="X70" s="121">
        <f>+SUM(F70,O70)</f>
        <v>975337</v>
      </c>
      <c r="Y70" s="121">
        <f>+SUM(G70,P70)</f>
        <v>0</v>
      </c>
      <c r="Z70" s="121">
        <f>+SUM(H70,Q70)</f>
        <v>671500</v>
      </c>
      <c r="AA70" s="121">
        <f>+SUM(I70,R70)</f>
        <v>261499</v>
      </c>
      <c r="AB70" s="121">
        <f>+SUM(J70,S70)</f>
        <v>898171</v>
      </c>
      <c r="AC70" s="121">
        <f>+SUM(K70,T70)</f>
        <v>291811</v>
      </c>
      <c r="AD70" s="121">
        <f>+SUM(L70,U70)</f>
        <v>507881</v>
      </c>
      <c r="AE70" s="210" t="s">
        <v>326</v>
      </c>
      <c r="AF70" s="209"/>
    </row>
    <row r="71" spans="1:32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SUM(E71,+L71)</f>
        <v>64977</v>
      </c>
      <c r="E71" s="121">
        <f>+SUM(F71:I71,K71)</f>
        <v>60900</v>
      </c>
      <c r="F71" s="121">
        <v>0</v>
      </c>
      <c r="G71" s="121">
        <v>0</v>
      </c>
      <c r="H71" s="121">
        <v>0</v>
      </c>
      <c r="I71" s="121">
        <v>55052</v>
      </c>
      <c r="J71" s="121">
        <v>749155</v>
      </c>
      <c r="K71" s="121">
        <v>5848</v>
      </c>
      <c r="L71" s="121">
        <v>4077</v>
      </c>
      <c r="M71" s="121">
        <f>SUM(N71,+U71)</f>
        <v>449107</v>
      </c>
      <c r="N71" s="121">
        <f>+SUM(O71:R71,T71)</f>
        <v>433171</v>
      </c>
      <c r="O71" s="121">
        <v>361781</v>
      </c>
      <c r="P71" s="121">
        <v>0</v>
      </c>
      <c r="Q71" s="121">
        <v>45900</v>
      </c>
      <c r="R71" s="121">
        <v>25463</v>
      </c>
      <c r="S71" s="121">
        <v>499328</v>
      </c>
      <c r="T71" s="121">
        <v>27</v>
      </c>
      <c r="U71" s="121">
        <v>15936</v>
      </c>
      <c r="V71" s="121">
        <f>+SUM(D71,M71)</f>
        <v>514084</v>
      </c>
      <c r="W71" s="121">
        <f>+SUM(E71,N71)</f>
        <v>494071</v>
      </c>
      <c r="X71" s="121">
        <f>+SUM(F71,O71)</f>
        <v>361781</v>
      </c>
      <c r="Y71" s="121">
        <f>+SUM(G71,P71)</f>
        <v>0</v>
      </c>
      <c r="Z71" s="121">
        <f>+SUM(H71,Q71)</f>
        <v>45900</v>
      </c>
      <c r="AA71" s="121">
        <f>+SUM(I71,R71)</f>
        <v>80515</v>
      </c>
      <c r="AB71" s="121">
        <f>+SUM(J71,S71)</f>
        <v>1248483</v>
      </c>
      <c r="AC71" s="121">
        <f>+SUM(K71,T71)</f>
        <v>5875</v>
      </c>
      <c r="AD71" s="121">
        <f>+SUM(L71,U71)</f>
        <v>20013</v>
      </c>
      <c r="AE71" s="210" t="s">
        <v>326</v>
      </c>
      <c r="AF71" s="209"/>
    </row>
    <row r="72" spans="1:32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SUM(E72,+L72)</f>
        <v>353807</v>
      </c>
      <c r="E72" s="121">
        <f>+SUM(F72:I72,K72)</f>
        <v>353807</v>
      </c>
      <c r="F72" s="121">
        <v>182147</v>
      </c>
      <c r="G72" s="121">
        <v>0</v>
      </c>
      <c r="H72" s="121">
        <v>117200</v>
      </c>
      <c r="I72" s="121">
        <v>54460</v>
      </c>
      <c r="J72" s="121">
        <v>741374</v>
      </c>
      <c r="K72" s="121">
        <v>0</v>
      </c>
      <c r="L72" s="121">
        <v>0</v>
      </c>
      <c r="M72" s="121">
        <f>SUM(N72,+U72)</f>
        <v>87477</v>
      </c>
      <c r="N72" s="121">
        <f>+SUM(O72:R72,T72)</f>
        <v>87477</v>
      </c>
      <c r="O72" s="121">
        <v>24880</v>
      </c>
      <c r="P72" s="121">
        <v>0</v>
      </c>
      <c r="Q72" s="121">
        <v>24500</v>
      </c>
      <c r="R72" s="121">
        <v>38097</v>
      </c>
      <c r="S72" s="121">
        <v>176813</v>
      </c>
      <c r="T72" s="121">
        <v>0</v>
      </c>
      <c r="U72" s="121">
        <v>0</v>
      </c>
      <c r="V72" s="121">
        <f>+SUM(D72,M72)</f>
        <v>441284</v>
      </c>
      <c r="W72" s="121">
        <f>+SUM(E72,N72)</f>
        <v>441284</v>
      </c>
      <c r="X72" s="121">
        <f>+SUM(F72,O72)</f>
        <v>207027</v>
      </c>
      <c r="Y72" s="121">
        <f>+SUM(G72,P72)</f>
        <v>0</v>
      </c>
      <c r="Z72" s="121">
        <f>+SUM(H72,Q72)</f>
        <v>141700</v>
      </c>
      <c r="AA72" s="121">
        <f>+SUM(I72,R72)</f>
        <v>92557</v>
      </c>
      <c r="AB72" s="121">
        <f>+SUM(J72,S72)</f>
        <v>918187</v>
      </c>
      <c r="AC72" s="121">
        <f>+SUM(K72,T72)</f>
        <v>0</v>
      </c>
      <c r="AD72" s="121">
        <f>+SUM(L72,U72)</f>
        <v>0</v>
      </c>
      <c r="AE72" s="210" t="s">
        <v>326</v>
      </c>
      <c r="AF72" s="209"/>
    </row>
    <row r="73" spans="1:32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SUM(E73,+L73)</f>
        <v>179292</v>
      </c>
      <c r="E73" s="121">
        <f>+SUM(F73:I73,K73)</f>
        <v>79367</v>
      </c>
      <c r="F73" s="121">
        <v>9054</v>
      </c>
      <c r="G73" s="121">
        <v>0</v>
      </c>
      <c r="H73" s="121">
        <v>0</v>
      </c>
      <c r="I73" s="121">
        <v>53636</v>
      </c>
      <c r="J73" s="121">
        <v>744829</v>
      </c>
      <c r="K73" s="121">
        <v>16677</v>
      </c>
      <c r="L73" s="121">
        <v>99925</v>
      </c>
      <c r="M73" s="121">
        <f>SUM(N73,+U73)</f>
        <v>290959</v>
      </c>
      <c r="N73" s="121">
        <f>+SUM(O73:R73,T73)</f>
        <v>268338</v>
      </c>
      <c r="O73" s="121">
        <v>94</v>
      </c>
      <c r="P73" s="121">
        <v>0</v>
      </c>
      <c r="Q73" s="121">
        <v>0</v>
      </c>
      <c r="R73" s="121">
        <v>268244</v>
      </c>
      <c r="S73" s="121">
        <v>37144</v>
      </c>
      <c r="T73" s="121">
        <v>0</v>
      </c>
      <c r="U73" s="121">
        <v>22621</v>
      </c>
      <c r="V73" s="121">
        <f>+SUM(D73,M73)</f>
        <v>470251</v>
      </c>
      <c r="W73" s="121">
        <f>+SUM(E73,N73)</f>
        <v>347705</v>
      </c>
      <c r="X73" s="121">
        <f>+SUM(F73,O73)</f>
        <v>9148</v>
      </c>
      <c r="Y73" s="121">
        <f>+SUM(G73,P73)</f>
        <v>0</v>
      </c>
      <c r="Z73" s="121">
        <f>+SUM(H73,Q73)</f>
        <v>0</v>
      </c>
      <c r="AA73" s="121">
        <f>+SUM(I73,R73)</f>
        <v>321880</v>
      </c>
      <c r="AB73" s="121">
        <f>+SUM(J73,S73)</f>
        <v>781973</v>
      </c>
      <c r="AC73" s="121">
        <f>+SUM(K73,T73)</f>
        <v>16677</v>
      </c>
      <c r="AD73" s="121">
        <f>+SUM(L73,U73)</f>
        <v>122546</v>
      </c>
      <c r="AE73" s="210" t="s">
        <v>326</v>
      </c>
      <c r="AF73" s="209"/>
    </row>
    <row r="74" spans="1:32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SUM(E74,+L74)</f>
        <v>51140</v>
      </c>
      <c r="E74" s="121">
        <f>+SUM(F74:I74,K74)</f>
        <v>16922</v>
      </c>
      <c r="F74" s="121">
        <v>0</v>
      </c>
      <c r="G74" s="121">
        <v>0</v>
      </c>
      <c r="H74" s="121">
        <v>0</v>
      </c>
      <c r="I74" s="121">
        <v>16922</v>
      </c>
      <c r="J74" s="121">
        <v>206081</v>
      </c>
      <c r="K74" s="121">
        <v>0</v>
      </c>
      <c r="L74" s="121">
        <v>34218</v>
      </c>
      <c r="M74" s="121">
        <f>SUM(N74,+U74)</f>
        <v>32069</v>
      </c>
      <c r="N74" s="121">
        <f>+SUM(O74:R74,T74)</f>
        <v>4527</v>
      </c>
      <c r="O74" s="121">
        <v>0</v>
      </c>
      <c r="P74" s="121">
        <v>0</v>
      </c>
      <c r="Q74" s="121">
        <v>0</v>
      </c>
      <c r="R74" s="121">
        <v>4527</v>
      </c>
      <c r="S74" s="121">
        <v>110996</v>
      </c>
      <c r="T74" s="121">
        <v>0</v>
      </c>
      <c r="U74" s="121">
        <v>27542</v>
      </c>
      <c r="V74" s="121">
        <f>+SUM(D74,M74)</f>
        <v>83209</v>
      </c>
      <c r="W74" s="121">
        <f>+SUM(E74,N74)</f>
        <v>21449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21449</v>
      </c>
      <c r="AB74" s="121">
        <f>+SUM(J74,S74)</f>
        <v>317077</v>
      </c>
      <c r="AC74" s="121">
        <f>+SUM(K74,T74)</f>
        <v>0</v>
      </c>
      <c r="AD74" s="121">
        <f>+SUM(L74,U74)</f>
        <v>61760</v>
      </c>
      <c r="AE74" s="210" t="s">
        <v>326</v>
      </c>
      <c r="AF74" s="209"/>
    </row>
    <row r="75" spans="1:32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SUM(E75,+L75)</f>
        <v>345925</v>
      </c>
      <c r="E75" s="121">
        <f>+SUM(F75:I75,K75)</f>
        <v>345925</v>
      </c>
      <c r="F75" s="121">
        <v>8319</v>
      </c>
      <c r="G75" s="121">
        <v>0</v>
      </c>
      <c r="H75" s="121">
        <v>0</v>
      </c>
      <c r="I75" s="121">
        <v>266006</v>
      </c>
      <c r="J75" s="121">
        <v>856423</v>
      </c>
      <c r="K75" s="121">
        <v>71600</v>
      </c>
      <c r="L75" s="121">
        <v>0</v>
      </c>
      <c r="M75" s="121">
        <f>SUM(N75,+U75)</f>
        <v>214798</v>
      </c>
      <c r="N75" s="121">
        <f>+SUM(O75:R75,T75)</f>
        <v>214798</v>
      </c>
      <c r="O75" s="121">
        <v>118337</v>
      </c>
      <c r="P75" s="121">
        <v>0</v>
      </c>
      <c r="Q75" s="121">
        <v>49500</v>
      </c>
      <c r="R75" s="121">
        <v>4989</v>
      </c>
      <c r="S75" s="121">
        <v>329769</v>
      </c>
      <c r="T75" s="121">
        <v>41972</v>
      </c>
      <c r="U75" s="121">
        <v>0</v>
      </c>
      <c r="V75" s="121">
        <f>+SUM(D75,M75)</f>
        <v>560723</v>
      </c>
      <c r="W75" s="121">
        <f>+SUM(E75,N75)</f>
        <v>560723</v>
      </c>
      <c r="X75" s="121">
        <f>+SUM(F75,O75)</f>
        <v>126656</v>
      </c>
      <c r="Y75" s="121">
        <f>+SUM(G75,P75)</f>
        <v>0</v>
      </c>
      <c r="Z75" s="121">
        <f>+SUM(H75,Q75)</f>
        <v>49500</v>
      </c>
      <c r="AA75" s="121">
        <f>+SUM(I75,R75)</f>
        <v>270995</v>
      </c>
      <c r="AB75" s="121">
        <f>+SUM(J75,S75)</f>
        <v>1186192</v>
      </c>
      <c r="AC75" s="121">
        <f>+SUM(K75,T75)</f>
        <v>113572</v>
      </c>
      <c r="AD75" s="121">
        <f>+SUM(L75,U75)</f>
        <v>0</v>
      </c>
      <c r="AE75" s="210" t="s">
        <v>326</v>
      </c>
      <c r="AF75" s="209"/>
    </row>
    <row r="76" spans="1:32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SUM(E76,+L76)</f>
        <v>30058</v>
      </c>
      <c r="E76" s="121">
        <f>+SUM(F76:I76,K76)</f>
        <v>40793</v>
      </c>
      <c r="F76" s="121">
        <v>2786</v>
      </c>
      <c r="G76" s="121">
        <v>0</v>
      </c>
      <c r="H76" s="121">
        <v>36100</v>
      </c>
      <c r="I76" s="121">
        <v>0</v>
      </c>
      <c r="J76" s="121">
        <v>372331</v>
      </c>
      <c r="K76" s="121">
        <v>1907</v>
      </c>
      <c r="L76" s="121">
        <v>-10735</v>
      </c>
      <c r="M76" s="121">
        <f>SUM(N76,+U76)</f>
        <v>62058</v>
      </c>
      <c r="N76" s="121">
        <f>+SUM(O76:R76,T76)</f>
        <v>87193</v>
      </c>
      <c r="O76" s="121">
        <v>0</v>
      </c>
      <c r="P76" s="121">
        <v>0</v>
      </c>
      <c r="Q76" s="121">
        <v>55100</v>
      </c>
      <c r="R76" s="121">
        <v>32080</v>
      </c>
      <c r="S76" s="121">
        <v>143066</v>
      </c>
      <c r="T76" s="121">
        <v>13</v>
      </c>
      <c r="U76" s="121">
        <v>-25135</v>
      </c>
      <c r="V76" s="121">
        <f>+SUM(D76,M76)</f>
        <v>92116</v>
      </c>
      <c r="W76" s="121">
        <f>+SUM(E76,N76)</f>
        <v>127986</v>
      </c>
      <c r="X76" s="121">
        <f>+SUM(F76,O76)</f>
        <v>2786</v>
      </c>
      <c r="Y76" s="121">
        <f>+SUM(G76,P76)</f>
        <v>0</v>
      </c>
      <c r="Z76" s="121">
        <f>+SUM(H76,Q76)</f>
        <v>91200</v>
      </c>
      <c r="AA76" s="121">
        <f>+SUM(I76,R76)</f>
        <v>32080</v>
      </c>
      <c r="AB76" s="121">
        <f>+SUM(J76,S76)</f>
        <v>515397</v>
      </c>
      <c r="AC76" s="121">
        <f>+SUM(K76,T76)</f>
        <v>1920</v>
      </c>
      <c r="AD76" s="121">
        <f>+SUM(L76,U76)</f>
        <v>-35870</v>
      </c>
      <c r="AE76" s="210" t="s">
        <v>326</v>
      </c>
      <c r="AF76" s="209"/>
    </row>
    <row r="77" spans="1:32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SUM(E77,+L77)</f>
        <v>230220</v>
      </c>
      <c r="E77" s="121">
        <f>+SUM(F77:I77,K77)</f>
        <v>157575</v>
      </c>
      <c r="F77" s="121">
        <v>38542</v>
      </c>
      <c r="G77" s="121">
        <v>0</v>
      </c>
      <c r="H77" s="121">
        <v>0</v>
      </c>
      <c r="I77" s="121">
        <v>78659</v>
      </c>
      <c r="J77" s="121">
        <v>1002674</v>
      </c>
      <c r="K77" s="121">
        <v>40374</v>
      </c>
      <c r="L77" s="121">
        <v>72645</v>
      </c>
      <c r="M77" s="121">
        <f>SUM(N77,+U77)</f>
        <v>22557</v>
      </c>
      <c r="N77" s="121">
        <f>+SUM(O77:R77,T77)</f>
        <v>22557</v>
      </c>
      <c r="O77" s="121">
        <v>0</v>
      </c>
      <c r="P77" s="121">
        <v>0</v>
      </c>
      <c r="Q77" s="121">
        <v>0</v>
      </c>
      <c r="R77" s="121">
        <v>22372</v>
      </c>
      <c r="S77" s="121">
        <v>352437</v>
      </c>
      <c r="T77" s="121">
        <v>185</v>
      </c>
      <c r="U77" s="121">
        <v>0</v>
      </c>
      <c r="V77" s="121">
        <f>+SUM(D77,M77)</f>
        <v>252777</v>
      </c>
      <c r="W77" s="121">
        <f>+SUM(E77,N77)</f>
        <v>180132</v>
      </c>
      <c r="X77" s="121">
        <f>+SUM(F77,O77)</f>
        <v>38542</v>
      </c>
      <c r="Y77" s="121">
        <f>+SUM(G77,P77)</f>
        <v>0</v>
      </c>
      <c r="Z77" s="121">
        <f>+SUM(H77,Q77)</f>
        <v>0</v>
      </c>
      <c r="AA77" s="121">
        <f>+SUM(I77,R77)</f>
        <v>101031</v>
      </c>
      <c r="AB77" s="121">
        <f>+SUM(J77,S77)</f>
        <v>1355111</v>
      </c>
      <c r="AC77" s="121">
        <f>+SUM(K77,T77)</f>
        <v>40559</v>
      </c>
      <c r="AD77" s="121">
        <f>+SUM(L77,U77)</f>
        <v>72645</v>
      </c>
      <c r="AE77" s="210" t="s">
        <v>326</v>
      </c>
      <c r="AF77" s="209"/>
    </row>
    <row r="78" spans="1:32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SUM(E78,+L78)</f>
        <v>98292</v>
      </c>
      <c r="E78" s="121">
        <f>+SUM(F78:I78,K78)</f>
        <v>72182</v>
      </c>
      <c r="F78" s="121">
        <v>9817</v>
      </c>
      <c r="G78" s="121">
        <v>0</v>
      </c>
      <c r="H78" s="121">
        <v>0</v>
      </c>
      <c r="I78" s="121">
        <v>51801</v>
      </c>
      <c r="J78" s="121">
        <v>545237</v>
      </c>
      <c r="K78" s="121">
        <v>10564</v>
      </c>
      <c r="L78" s="121">
        <v>26110</v>
      </c>
      <c r="M78" s="121">
        <f>SUM(N78,+U78)</f>
        <v>62335</v>
      </c>
      <c r="N78" s="121">
        <f>+SUM(O78:R78,T78)</f>
        <v>46193</v>
      </c>
      <c r="O78" s="121">
        <v>21311</v>
      </c>
      <c r="P78" s="121">
        <v>0</v>
      </c>
      <c r="Q78" s="121">
        <v>0</v>
      </c>
      <c r="R78" s="121">
        <v>23906</v>
      </c>
      <c r="S78" s="121">
        <v>82393</v>
      </c>
      <c r="T78" s="121">
        <v>976</v>
      </c>
      <c r="U78" s="121">
        <v>16142</v>
      </c>
      <c r="V78" s="121">
        <f>+SUM(D78,M78)</f>
        <v>160627</v>
      </c>
      <c r="W78" s="121">
        <f>+SUM(E78,N78)</f>
        <v>118375</v>
      </c>
      <c r="X78" s="121">
        <f>+SUM(F78,O78)</f>
        <v>31128</v>
      </c>
      <c r="Y78" s="121">
        <f>+SUM(G78,P78)</f>
        <v>0</v>
      </c>
      <c r="Z78" s="121">
        <f>+SUM(H78,Q78)</f>
        <v>0</v>
      </c>
      <c r="AA78" s="121">
        <f>+SUM(I78,R78)</f>
        <v>75707</v>
      </c>
      <c r="AB78" s="121">
        <f>+SUM(J78,S78)</f>
        <v>627630</v>
      </c>
      <c r="AC78" s="121">
        <f>+SUM(K78,T78)</f>
        <v>11540</v>
      </c>
      <c r="AD78" s="121">
        <f>+SUM(L78,U78)</f>
        <v>42252</v>
      </c>
      <c r="AE78" s="210" t="s">
        <v>326</v>
      </c>
      <c r="AF78" s="209"/>
    </row>
    <row r="79" spans="1:32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SUM(E79,+L79)</f>
        <v>79460</v>
      </c>
      <c r="E79" s="121">
        <f>+SUM(F79:I79,K79)</f>
        <v>79460</v>
      </c>
      <c r="F79" s="121">
        <v>0</v>
      </c>
      <c r="G79" s="121">
        <v>0</v>
      </c>
      <c r="H79" s="121">
        <v>0</v>
      </c>
      <c r="I79" s="121">
        <v>79460</v>
      </c>
      <c r="J79" s="121">
        <v>581657</v>
      </c>
      <c r="K79" s="121">
        <v>0</v>
      </c>
      <c r="L79" s="121">
        <v>0</v>
      </c>
      <c r="M79" s="121">
        <f>SUM(N79,+U79)</f>
        <v>6790</v>
      </c>
      <c r="N79" s="121">
        <f>+SUM(O79:R79,T79)</f>
        <v>6790</v>
      </c>
      <c r="O79" s="121">
        <v>0</v>
      </c>
      <c r="P79" s="121">
        <v>0</v>
      </c>
      <c r="Q79" s="121">
        <v>0</v>
      </c>
      <c r="R79" s="121">
        <v>6790</v>
      </c>
      <c r="S79" s="121">
        <v>209373</v>
      </c>
      <c r="T79" s="121">
        <v>0</v>
      </c>
      <c r="U79" s="121">
        <v>0</v>
      </c>
      <c r="V79" s="121">
        <f>+SUM(D79,M79)</f>
        <v>86250</v>
      </c>
      <c r="W79" s="121">
        <f>+SUM(E79,N79)</f>
        <v>86250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86250</v>
      </c>
      <c r="AB79" s="121">
        <f>+SUM(J79,S79)</f>
        <v>791030</v>
      </c>
      <c r="AC79" s="121">
        <f>+SUM(K79,T79)</f>
        <v>0</v>
      </c>
      <c r="AD79" s="121">
        <f>+SUM(L79,U79)</f>
        <v>0</v>
      </c>
      <c r="AE79" s="210" t="s">
        <v>326</v>
      </c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79">
    <sortCondition ref="A8:A79"/>
    <sortCondition ref="B8:B79"/>
    <sortCondition ref="C8:C7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78" man="1"/>
    <brk id="21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275</v>
      </c>
      <c r="D7" s="140">
        <f>+SUM(E7,J7)</f>
        <v>2795666</v>
      </c>
      <c r="E7" s="140">
        <f>+SUM(F7:I7)</f>
        <v>2583823</v>
      </c>
      <c r="F7" s="140">
        <f t="shared" ref="F7:K7" si="0">SUM(F$8:F$257)</f>
        <v>0</v>
      </c>
      <c r="G7" s="140">
        <f t="shared" si="0"/>
        <v>1304635</v>
      </c>
      <c r="H7" s="140">
        <f t="shared" si="0"/>
        <v>968081</v>
      </c>
      <c r="I7" s="140">
        <f t="shared" si="0"/>
        <v>311107</v>
      </c>
      <c r="J7" s="140">
        <f t="shared" si="0"/>
        <v>211843</v>
      </c>
      <c r="K7" s="140">
        <f t="shared" si="0"/>
        <v>797661</v>
      </c>
      <c r="L7" s="140">
        <f>+SUM(M7,R7,V7,W7,AC7)</f>
        <v>26088679</v>
      </c>
      <c r="M7" s="140">
        <f>+SUM(N7:Q7)</f>
        <v>2636383</v>
      </c>
      <c r="N7" s="140">
        <f>SUM(N$8:N$257)</f>
        <v>2055504</v>
      </c>
      <c r="O7" s="140">
        <f>SUM(O$8:O$257)</f>
        <v>96981</v>
      </c>
      <c r="P7" s="140">
        <f>SUM(P$8:P$257)</f>
        <v>289319</v>
      </c>
      <c r="Q7" s="140">
        <f>SUM(Q$8:Q$257)</f>
        <v>194579</v>
      </c>
      <c r="R7" s="140">
        <f>+SUM(S7:U7)</f>
        <v>5098439</v>
      </c>
      <c r="S7" s="140">
        <f>SUM(S$8:S$257)</f>
        <v>249441</v>
      </c>
      <c r="T7" s="140">
        <f>SUM(T$8:T$257)</f>
        <v>4319884</v>
      </c>
      <c r="U7" s="140">
        <f>SUM(U$8:U$257)</f>
        <v>529114</v>
      </c>
      <c r="V7" s="140">
        <f>SUM(V$8:V$257)</f>
        <v>5775</v>
      </c>
      <c r="W7" s="140">
        <f>+SUM(X7:AA7)</f>
        <v>18313547</v>
      </c>
      <c r="X7" s="140">
        <f t="shared" ref="X7:AD7" si="1">SUM(X$8:X$257)</f>
        <v>10757047</v>
      </c>
      <c r="Y7" s="140">
        <f t="shared" si="1"/>
        <v>5991899</v>
      </c>
      <c r="Z7" s="140">
        <f t="shared" si="1"/>
        <v>1503597</v>
      </c>
      <c r="AA7" s="140">
        <f t="shared" si="1"/>
        <v>61004</v>
      </c>
      <c r="AB7" s="140">
        <f t="shared" si="1"/>
        <v>6613977</v>
      </c>
      <c r="AC7" s="140">
        <f t="shared" si="1"/>
        <v>34535</v>
      </c>
      <c r="AD7" s="140">
        <f t="shared" si="1"/>
        <v>1539737</v>
      </c>
      <c r="AE7" s="140">
        <f>+SUM(D7,L7,AD7)</f>
        <v>30424082</v>
      </c>
      <c r="AF7" s="140">
        <f>+SUM(AG7,AL7)</f>
        <v>3123495</v>
      </c>
      <c r="AG7" s="140">
        <f>+SUM(AH7:AK7)</f>
        <v>3123495</v>
      </c>
      <c r="AH7" s="140">
        <f t="shared" ref="AH7:AM7" si="2">SUM(AH$8:AH$257)</f>
        <v>0</v>
      </c>
      <c r="AI7" s="140">
        <f t="shared" si="2"/>
        <v>3116716</v>
      </c>
      <c r="AJ7" s="140">
        <f t="shared" si="2"/>
        <v>0</v>
      </c>
      <c r="AK7" s="140">
        <f t="shared" si="2"/>
        <v>6779</v>
      </c>
      <c r="AL7" s="140">
        <f t="shared" si="2"/>
        <v>0</v>
      </c>
      <c r="AM7" s="140">
        <f t="shared" si="2"/>
        <v>883733</v>
      </c>
      <c r="AN7" s="140">
        <f>+SUM(AO7,AT7,AX7,AY7,BE7)</f>
        <v>3584691</v>
      </c>
      <c r="AO7" s="140">
        <f>+SUM(AP7:AS7)</f>
        <v>733640</v>
      </c>
      <c r="AP7" s="140">
        <f>SUM(AP$8:AP$257)</f>
        <v>403188</v>
      </c>
      <c r="AQ7" s="140">
        <f>SUM(AQ$8:AQ$257)</f>
        <v>174306</v>
      </c>
      <c r="AR7" s="140">
        <f>SUM(AR$8:AR$257)</f>
        <v>156146</v>
      </c>
      <c r="AS7" s="140">
        <f>SUM(AS$8:AS$257)</f>
        <v>0</v>
      </c>
      <c r="AT7" s="140">
        <f>+SUM(AU7:AW7)</f>
        <v>1598239</v>
      </c>
      <c r="AU7" s="140">
        <f>SUM(AU$8:AU$257)</f>
        <v>39097</v>
      </c>
      <c r="AV7" s="140">
        <f>SUM(AV$8:AV$257)</f>
        <v>1291400</v>
      </c>
      <c r="AW7" s="140">
        <f>SUM(AW$8:AW$257)</f>
        <v>267742</v>
      </c>
      <c r="AX7" s="140">
        <f>SUM(AX$8:AX$257)</f>
        <v>0</v>
      </c>
      <c r="AY7" s="140">
        <f>+SUM(AZ7:BC7)</f>
        <v>1246870</v>
      </c>
      <c r="AZ7" s="140">
        <f t="shared" ref="AZ7:BF7" si="3">SUM(AZ$8:AZ$257)</f>
        <v>208041</v>
      </c>
      <c r="BA7" s="140">
        <f t="shared" si="3"/>
        <v>946324</v>
      </c>
      <c r="BB7" s="140">
        <f t="shared" si="3"/>
        <v>82014</v>
      </c>
      <c r="BC7" s="140">
        <f t="shared" si="3"/>
        <v>10491</v>
      </c>
      <c r="BD7" s="140">
        <f t="shared" si="3"/>
        <v>1665736</v>
      </c>
      <c r="BE7" s="140">
        <f t="shared" si="3"/>
        <v>5942</v>
      </c>
      <c r="BF7" s="140">
        <f t="shared" si="3"/>
        <v>273346</v>
      </c>
      <c r="BG7" s="140">
        <f>+SUM(BF7,AN7,AF7)</f>
        <v>6981532</v>
      </c>
      <c r="BH7" s="140">
        <f t="shared" ref="BH7:CI7" si="4">SUM(D7,AF7)</f>
        <v>5919161</v>
      </c>
      <c r="BI7" s="140">
        <f t="shared" si="4"/>
        <v>5707318</v>
      </c>
      <c r="BJ7" s="140">
        <f t="shared" si="4"/>
        <v>0</v>
      </c>
      <c r="BK7" s="140">
        <f t="shared" si="4"/>
        <v>4421351</v>
      </c>
      <c r="BL7" s="140">
        <f t="shared" si="4"/>
        <v>968081</v>
      </c>
      <c r="BM7" s="140">
        <f t="shared" si="4"/>
        <v>317886</v>
      </c>
      <c r="BN7" s="140">
        <f t="shared" si="4"/>
        <v>211843</v>
      </c>
      <c r="BO7" s="140">
        <f t="shared" si="4"/>
        <v>1681394</v>
      </c>
      <c r="BP7" s="140">
        <f t="shared" si="4"/>
        <v>29673370</v>
      </c>
      <c r="BQ7" s="140">
        <f t="shared" si="4"/>
        <v>3370023</v>
      </c>
      <c r="BR7" s="140">
        <f t="shared" si="4"/>
        <v>2458692</v>
      </c>
      <c r="BS7" s="140">
        <f t="shared" si="4"/>
        <v>271287</v>
      </c>
      <c r="BT7" s="140">
        <f t="shared" si="4"/>
        <v>445465</v>
      </c>
      <c r="BU7" s="140">
        <f t="shared" si="4"/>
        <v>194579</v>
      </c>
      <c r="BV7" s="140">
        <f t="shared" si="4"/>
        <v>6696678</v>
      </c>
      <c r="BW7" s="140">
        <f t="shared" si="4"/>
        <v>288538</v>
      </c>
      <c r="BX7" s="140">
        <f t="shared" si="4"/>
        <v>5611284</v>
      </c>
      <c r="BY7" s="140">
        <f t="shared" si="4"/>
        <v>796856</v>
      </c>
      <c r="BZ7" s="140">
        <f t="shared" si="4"/>
        <v>5775</v>
      </c>
      <c r="CA7" s="140">
        <f t="shared" si="4"/>
        <v>19560417</v>
      </c>
      <c r="CB7" s="140">
        <f t="shared" si="4"/>
        <v>10965088</v>
      </c>
      <c r="CC7" s="140">
        <f t="shared" si="4"/>
        <v>6938223</v>
      </c>
      <c r="CD7" s="140">
        <f t="shared" si="4"/>
        <v>1585611</v>
      </c>
      <c r="CE7" s="140">
        <f t="shared" si="4"/>
        <v>71495</v>
      </c>
      <c r="CF7" s="140">
        <f t="shared" si="4"/>
        <v>8279713</v>
      </c>
      <c r="CG7" s="140">
        <f t="shared" si="4"/>
        <v>40477</v>
      </c>
      <c r="CH7" s="140">
        <f t="shared" si="4"/>
        <v>1813083</v>
      </c>
      <c r="CI7" s="140">
        <f t="shared" si="4"/>
        <v>37405614</v>
      </c>
    </row>
    <row r="8" spans="1:8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+SUM(E8,J8)</f>
        <v>868235</v>
      </c>
      <c r="E8" s="121">
        <f>+SUM(F8:I8)</f>
        <v>853046</v>
      </c>
      <c r="F8" s="121">
        <v>0</v>
      </c>
      <c r="G8" s="121">
        <v>63187</v>
      </c>
      <c r="H8" s="121">
        <v>789859</v>
      </c>
      <c r="I8" s="121">
        <v>0</v>
      </c>
      <c r="J8" s="121">
        <v>15189</v>
      </c>
      <c r="K8" s="121">
        <v>0</v>
      </c>
      <c r="L8" s="121">
        <f>+SUM(M8,R8,V8,W8,AC8)</f>
        <v>7735656</v>
      </c>
      <c r="M8" s="121">
        <f>+SUM(N8:Q8)</f>
        <v>687827</v>
      </c>
      <c r="N8" s="121">
        <v>687827</v>
      </c>
      <c r="O8" s="121">
        <v>0</v>
      </c>
      <c r="P8" s="121">
        <v>0</v>
      </c>
      <c r="Q8" s="121">
        <v>0</v>
      </c>
      <c r="R8" s="121">
        <f>+SUM(S8:U8)</f>
        <v>317659</v>
      </c>
      <c r="S8" s="121">
        <v>16162</v>
      </c>
      <c r="T8" s="121">
        <v>248618</v>
      </c>
      <c r="U8" s="121">
        <v>52879</v>
      </c>
      <c r="V8" s="121">
        <v>0</v>
      </c>
      <c r="W8" s="121">
        <f>+SUM(X8:AA8)</f>
        <v>6730170</v>
      </c>
      <c r="X8" s="121">
        <v>5362898</v>
      </c>
      <c r="Y8" s="121">
        <v>492760</v>
      </c>
      <c r="Z8" s="121">
        <v>867153</v>
      </c>
      <c r="AA8" s="121">
        <v>7359</v>
      </c>
      <c r="AB8" s="121">
        <v>0</v>
      </c>
      <c r="AC8" s="121">
        <v>0</v>
      </c>
      <c r="AD8" s="121">
        <v>8252</v>
      </c>
      <c r="AE8" s="121">
        <f>+SUM(D8,L8,AD8)</f>
        <v>8612143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92831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48344</v>
      </c>
      <c r="AU8" s="121">
        <v>0</v>
      </c>
      <c r="AV8" s="121">
        <v>48344</v>
      </c>
      <c r="AW8" s="121">
        <v>0</v>
      </c>
      <c r="AX8" s="121">
        <v>0</v>
      </c>
      <c r="AY8" s="121">
        <f>+SUM(AZ8:BC8)</f>
        <v>44487</v>
      </c>
      <c r="AZ8" s="121">
        <v>0</v>
      </c>
      <c r="BA8" s="121">
        <v>44487</v>
      </c>
      <c r="BB8" s="121">
        <v>0</v>
      </c>
      <c r="BC8" s="121">
        <v>0</v>
      </c>
      <c r="BD8" s="121">
        <v>112662</v>
      </c>
      <c r="BE8" s="121">
        <v>0</v>
      </c>
      <c r="BF8" s="121">
        <v>0</v>
      </c>
      <c r="BG8" s="121">
        <f>+SUM(BF8,AN8,AF8)</f>
        <v>92831</v>
      </c>
      <c r="BH8" s="121">
        <f>SUM(D8,AF8)</f>
        <v>868235</v>
      </c>
      <c r="BI8" s="121">
        <f>SUM(E8,AG8)</f>
        <v>853046</v>
      </c>
      <c r="BJ8" s="121">
        <f>SUM(F8,AH8)</f>
        <v>0</v>
      </c>
      <c r="BK8" s="121">
        <f>SUM(G8,AI8)</f>
        <v>63187</v>
      </c>
      <c r="BL8" s="121">
        <f>SUM(H8,AJ8)</f>
        <v>789859</v>
      </c>
      <c r="BM8" s="121">
        <f>SUM(I8,AK8)</f>
        <v>0</v>
      </c>
      <c r="BN8" s="121">
        <f>SUM(J8,AL8)</f>
        <v>15189</v>
      </c>
      <c r="BO8" s="121">
        <f>SUM(K8,AM8)</f>
        <v>0</v>
      </c>
      <c r="BP8" s="121">
        <f>SUM(L8,AN8)</f>
        <v>7828487</v>
      </c>
      <c r="BQ8" s="121">
        <f>SUM(M8,AO8)</f>
        <v>687827</v>
      </c>
      <c r="BR8" s="121">
        <f>SUM(N8,AP8)</f>
        <v>687827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366003</v>
      </c>
      <c r="BW8" s="121">
        <f>SUM(S8,AU8)</f>
        <v>16162</v>
      </c>
      <c r="BX8" s="121">
        <f>SUM(T8,AV8)</f>
        <v>296962</v>
      </c>
      <c r="BY8" s="121">
        <f>SUM(U8,AW8)</f>
        <v>52879</v>
      </c>
      <c r="BZ8" s="121">
        <f>SUM(V8,AX8)</f>
        <v>0</v>
      </c>
      <c r="CA8" s="121">
        <f>SUM(W8,AY8)</f>
        <v>6774657</v>
      </c>
      <c r="CB8" s="121">
        <f>SUM(X8,AZ8)</f>
        <v>5362898</v>
      </c>
      <c r="CC8" s="121">
        <f>SUM(Y8,BA8)</f>
        <v>537247</v>
      </c>
      <c r="CD8" s="121">
        <f>SUM(Z8,BB8)</f>
        <v>867153</v>
      </c>
      <c r="CE8" s="121">
        <f>SUM(AA8,BC8)</f>
        <v>7359</v>
      </c>
      <c r="CF8" s="121">
        <f>SUM(AB8,BD8)</f>
        <v>112662</v>
      </c>
      <c r="CG8" s="121">
        <f>SUM(AC8,BE8)</f>
        <v>0</v>
      </c>
      <c r="CH8" s="121">
        <f>SUM(AD8,BF8)</f>
        <v>8252</v>
      </c>
      <c r="CI8" s="121">
        <f>SUM(AE8,BG8)</f>
        <v>8704974</v>
      </c>
    </row>
    <row r="9" spans="1:8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22293</v>
      </c>
      <c r="L9" s="121">
        <f>+SUM(M9,R9,V9,W9,AC9)</f>
        <v>781603</v>
      </c>
      <c r="M9" s="121">
        <f>+SUM(N9:Q9)</f>
        <v>186742</v>
      </c>
      <c r="N9" s="121">
        <v>102947</v>
      </c>
      <c r="O9" s="121">
        <v>83795</v>
      </c>
      <c r="P9" s="121">
        <v>0</v>
      </c>
      <c r="Q9" s="121">
        <v>0</v>
      </c>
      <c r="R9" s="121">
        <f>+SUM(S9:U9)</f>
        <v>5756</v>
      </c>
      <c r="S9" s="121">
        <v>2867</v>
      </c>
      <c r="T9" s="121">
        <v>2889</v>
      </c>
      <c r="U9" s="121">
        <v>0</v>
      </c>
      <c r="V9" s="121">
        <v>0</v>
      </c>
      <c r="W9" s="121">
        <f>+SUM(X9:AA9)</f>
        <v>589105</v>
      </c>
      <c r="X9" s="121">
        <v>573419</v>
      </c>
      <c r="Y9" s="121">
        <v>1006</v>
      </c>
      <c r="Z9" s="121">
        <v>0</v>
      </c>
      <c r="AA9" s="121">
        <v>14680</v>
      </c>
      <c r="AB9" s="121">
        <v>464637</v>
      </c>
      <c r="AC9" s="121">
        <v>0</v>
      </c>
      <c r="AD9" s="121">
        <v>436474</v>
      </c>
      <c r="AE9" s="121">
        <f>+SUM(D9,L9,AD9)</f>
        <v>1218077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9368</v>
      </c>
      <c r="AN9" s="121">
        <f>+SUM(AO9,AT9,AX9,AY9,BE9)</f>
        <v>194058</v>
      </c>
      <c r="AO9" s="121">
        <f>+SUM(AP9:AS9)</f>
        <v>31124</v>
      </c>
      <c r="AP9" s="121">
        <v>31124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162934</v>
      </c>
      <c r="AZ9" s="121">
        <v>162192</v>
      </c>
      <c r="BA9" s="121">
        <v>0</v>
      </c>
      <c r="BB9" s="121">
        <v>0</v>
      </c>
      <c r="BC9" s="121">
        <v>742</v>
      </c>
      <c r="BD9" s="121">
        <v>77858</v>
      </c>
      <c r="BE9" s="121">
        <v>0</v>
      </c>
      <c r="BF9" s="121">
        <v>39643</v>
      </c>
      <c r="BG9" s="121">
        <f>+SUM(BF9,AN9,AF9)</f>
        <v>233701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31661</v>
      </c>
      <c r="BP9" s="121">
        <f>SUM(L9,AN9)</f>
        <v>975661</v>
      </c>
      <c r="BQ9" s="121">
        <f>SUM(M9,AO9)</f>
        <v>217866</v>
      </c>
      <c r="BR9" s="121">
        <f>SUM(N9,AP9)</f>
        <v>134071</v>
      </c>
      <c r="BS9" s="121">
        <f>SUM(O9,AQ9)</f>
        <v>83795</v>
      </c>
      <c r="BT9" s="121">
        <f>SUM(P9,AR9)</f>
        <v>0</v>
      </c>
      <c r="BU9" s="121">
        <f>SUM(Q9,AS9)</f>
        <v>0</v>
      </c>
      <c r="BV9" s="121">
        <f>SUM(R9,AT9)</f>
        <v>5756</v>
      </c>
      <c r="BW9" s="121">
        <f>SUM(S9,AU9)</f>
        <v>2867</v>
      </c>
      <c r="BX9" s="121">
        <f>SUM(T9,AV9)</f>
        <v>2889</v>
      </c>
      <c r="BY9" s="121">
        <f>SUM(U9,AW9)</f>
        <v>0</v>
      </c>
      <c r="BZ9" s="121">
        <f>SUM(V9,AX9)</f>
        <v>0</v>
      </c>
      <c r="CA9" s="121">
        <f>SUM(W9,AY9)</f>
        <v>752039</v>
      </c>
      <c r="CB9" s="121">
        <f>SUM(X9,AZ9)</f>
        <v>735611</v>
      </c>
      <c r="CC9" s="121">
        <f>SUM(Y9,BA9)</f>
        <v>1006</v>
      </c>
      <c r="CD9" s="121">
        <f>SUM(Z9,BB9)</f>
        <v>0</v>
      </c>
      <c r="CE9" s="121">
        <f>SUM(AA9,BC9)</f>
        <v>15422</v>
      </c>
      <c r="CF9" s="121">
        <f>SUM(AB9,BD9)</f>
        <v>542495</v>
      </c>
      <c r="CG9" s="121">
        <f>SUM(AC9,BE9)</f>
        <v>0</v>
      </c>
      <c r="CH9" s="121">
        <f>SUM(AD9,BF9)</f>
        <v>476117</v>
      </c>
      <c r="CI9" s="121">
        <f>SUM(AE9,BG9)</f>
        <v>1451778</v>
      </c>
    </row>
    <row r="10" spans="1:8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+SUM(E10,J10)</f>
        <v>2467</v>
      </c>
      <c r="E10" s="121">
        <f>+SUM(F10:I10)</f>
        <v>2467</v>
      </c>
      <c r="F10" s="121">
        <v>0</v>
      </c>
      <c r="G10" s="121">
        <v>2467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2872779</v>
      </c>
      <c r="M10" s="121">
        <f>+SUM(N10:Q10)</f>
        <v>371187</v>
      </c>
      <c r="N10" s="121">
        <v>269173</v>
      </c>
      <c r="O10" s="121">
        <v>0</v>
      </c>
      <c r="P10" s="121">
        <v>78819</v>
      </c>
      <c r="Q10" s="121">
        <v>23195</v>
      </c>
      <c r="R10" s="121">
        <f>+SUM(S10:U10)</f>
        <v>924176</v>
      </c>
      <c r="S10" s="121">
        <v>30000</v>
      </c>
      <c r="T10" s="121">
        <v>833878</v>
      </c>
      <c r="U10" s="121">
        <v>60298</v>
      </c>
      <c r="V10" s="121">
        <v>0</v>
      </c>
      <c r="W10" s="121">
        <f>+SUM(X10:AA10)</f>
        <v>1577416</v>
      </c>
      <c r="X10" s="121">
        <v>796704</v>
      </c>
      <c r="Y10" s="121">
        <v>731561</v>
      </c>
      <c r="Z10" s="121">
        <v>47602</v>
      </c>
      <c r="AA10" s="121">
        <v>1549</v>
      </c>
      <c r="AB10" s="121">
        <v>0</v>
      </c>
      <c r="AC10" s="121">
        <v>0</v>
      </c>
      <c r="AD10" s="121">
        <v>8894</v>
      </c>
      <c r="AE10" s="121">
        <f>+SUM(D10,L10,AD10)</f>
        <v>2884140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510928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131125</v>
      </c>
      <c r="AU10" s="121">
        <v>0</v>
      </c>
      <c r="AV10" s="121">
        <v>131125</v>
      </c>
      <c r="AW10" s="121">
        <v>0</v>
      </c>
      <c r="AX10" s="121">
        <v>0</v>
      </c>
      <c r="AY10" s="121">
        <f>+SUM(AZ10:BC10)</f>
        <v>379803</v>
      </c>
      <c r="AZ10" s="121">
        <v>0</v>
      </c>
      <c r="BA10" s="121">
        <v>379803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510928</v>
      </c>
      <c r="BH10" s="121">
        <f>SUM(D10,AF10)</f>
        <v>2467</v>
      </c>
      <c r="BI10" s="121">
        <f>SUM(E10,AG10)</f>
        <v>2467</v>
      </c>
      <c r="BJ10" s="121">
        <f>SUM(F10,AH10)</f>
        <v>0</v>
      </c>
      <c r="BK10" s="121">
        <f>SUM(G10,AI10)</f>
        <v>2467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3383707</v>
      </c>
      <c r="BQ10" s="121">
        <f>SUM(M10,AO10)</f>
        <v>371187</v>
      </c>
      <c r="BR10" s="121">
        <f>SUM(N10,AP10)</f>
        <v>269173</v>
      </c>
      <c r="BS10" s="121">
        <f>SUM(O10,AQ10)</f>
        <v>0</v>
      </c>
      <c r="BT10" s="121">
        <f>SUM(P10,AR10)</f>
        <v>78819</v>
      </c>
      <c r="BU10" s="121">
        <f>SUM(Q10,AS10)</f>
        <v>23195</v>
      </c>
      <c r="BV10" s="121">
        <f>SUM(R10,AT10)</f>
        <v>1055301</v>
      </c>
      <c r="BW10" s="121">
        <f>SUM(S10,AU10)</f>
        <v>30000</v>
      </c>
      <c r="BX10" s="121">
        <f>SUM(T10,AV10)</f>
        <v>965003</v>
      </c>
      <c r="BY10" s="121">
        <f>SUM(U10,AW10)</f>
        <v>60298</v>
      </c>
      <c r="BZ10" s="121">
        <f>SUM(V10,AX10)</f>
        <v>0</v>
      </c>
      <c r="CA10" s="121">
        <f>SUM(W10,AY10)</f>
        <v>1957219</v>
      </c>
      <c r="CB10" s="121">
        <f>SUM(X10,AZ10)</f>
        <v>796704</v>
      </c>
      <c r="CC10" s="121">
        <f>SUM(Y10,BA10)</f>
        <v>1111364</v>
      </c>
      <c r="CD10" s="121">
        <f>SUM(Z10,BB10)</f>
        <v>47602</v>
      </c>
      <c r="CE10" s="121">
        <f>SUM(AA10,BC10)</f>
        <v>1549</v>
      </c>
      <c r="CF10" s="121">
        <f>SUM(AB10,BD10)</f>
        <v>0</v>
      </c>
      <c r="CG10" s="121">
        <f>SUM(AC10,BE10)</f>
        <v>0</v>
      </c>
      <c r="CH10" s="121">
        <f>SUM(AD10,BF10)</f>
        <v>8894</v>
      </c>
      <c r="CI10" s="121">
        <f>SUM(AE10,BG10)</f>
        <v>3395068</v>
      </c>
    </row>
    <row r="11" spans="1:8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+SUM(E11,J11)</f>
        <v>165831</v>
      </c>
      <c r="E11" s="121">
        <f>+SUM(F11:I11)</f>
        <v>165831</v>
      </c>
      <c r="F11" s="121">
        <v>0</v>
      </c>
      <c r="G11" s="121">
        <v>165831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3764144</v>
      </c>
      <c r="M11" s="121">
        <f>+SUM(N11:Q11)</f>
        <v>192771</v>
      </c>
      <c r="N11" s="121">
        <v>192771</v>
      </c>
      <c r="O11" s="121">
        <v>0</v>
      </c>
      <c r="P11" s="121">
        <v>0</v>
      </c>
      <c r="Q11" s="121">
        <v>0</v>
      </c>
      <c r="R11" s="121">
        <f>+SUM(S11:U11)</f>
        <v>500119</v>
      </c>
      <c r="S11" s="121">
        <v>5872</v>
      </c>
      <c r="T11" s="121">
        <v>452117</v>
      </c>
      <c r="U11" s="121">
        <v>42130</v>
      </c>
      <c r="V11" s="121">
        <v>0</v>
      </c>
      <c r="W11" s="121">
        <f>+SUM(X11:AA11)</f>
        <v>3069779</v>
      </c>
      <c r="X11" s="121">
        <v>1168405</v>
      </c>
      <c r="Y11" s="121">
        <v>1830261</v>
      </c>
      <c r="Z11" s="121">
        <v>71113</v>
      </c>
      <c r="AA11" s="121">
        <v>0</v>
      </c>
      <c r="AB11" s="121">
        <v>0</v>
      </c>
      <c r="AC11" s="121">
        <v>1475</v>
      </c>
      <c r="AD11" s="121">
        <v>87108</v>
      </c>
      <c r="AE11" s="121">
        <f>+SUM(D11,L11,AD11)</f>
        <v>4017083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526659</v>
      </c>
      <c r="AO11" s="121">
        <f>+SUM(AP11:AS11)</f>
        <v>126547</v>
      </c>
      <c r="AP11" s="121">
        <v>53733</v>
      </c>
      <c r="AQ11" s="121">
        <v>0</v>
      </c>
      <c r="AR11" s="121">
        <v>72814</v>
      </c>
      <c r="AS11" s="121">
        <v>0</v>
      </c>
      <c r="AT11" s="121">
        <f>+SUM(AU11:AW11)</f>
        <v>267852</v>
      </c>
      <c r="AU11" s="121">
        <v>110</v>
      </c>
      <c r="AV11" s="121">
        <v>0</v>
      </c>
      <c r="AW11" s="121">
        <v>267742</v>
      </c>
      <c r="AX11" s="121">
        <v>0</v>
      </c>
      <c r="AY11" s="121">
        <f>+SUM(AZ11:BC11)</f>
        <v>132260</v>
      </c>
      <c r="AZ11" s="121">
        <v>30672</v>
      </c>
      <c r="BA11" s="121">
        <v>19574</v>
      </c>
      <c r="BB11" s="121">
        <v>82014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526659</v>
      </c>
      <c r="BH11" s="121">
        <f>SUM(D11,AF11)</f>
        <v>165831</v>
      </c>
      <c r="BI11" s="121">
        <f>SUM(E11,AG11)</f>
        <v>165831</v>
      </c>
      <c r="BJ11" s="121">
        <f>SUM(F11,AH11)</f>
        <v>0</v>
      </c>
      <c r="BK11" s="121">
        <f>SUM(G11,AI11)</f>
        <v>165831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4290803</v>
      </c>
      <c r="BQ11" s="121">
        <f>SUM(M11,AO11)</f>
        <v>319318</v>
      </c>
      <c r="BR11" s="121">
        <f>SUM(N11,AP11)</f>
        <v>246504</v>
      </c>
      <c r="BS11" s="121">
        <f>SUM(O11,AQ11)</f>
        <v>0</v>
      </c>
      <c r="BT11" s="121">
        <f>SUM(P11,AR11)</f>
        <v>72814</v>
      </c>
      <c r="BU11" s="121">
        <f>SUM(Q11,AS11)</f>
        <v>0</v>
      </c>
      <c r="BV11" s="121">
        <f>SUM(R11,AT11)</f>
        <v>767971</v>
      </c>
      <c r="BW11" s="121">
        <f>SUM(S11,AU11)</f>
        <v>5982</v>
      </c>
      <c r="BX11" s="121">
        <f>SUM(T11,AV11)</f>
        <v>452117</v>
      </c>
      <c r="BY11" s="121">
        <f>SUM(U11,AW11)</f>
        <v>309872</v>
      </c>
      <c r="BZ11" s="121">
        <f>SUM(V11,AX11)</f>
        <v>0</v>
      </c>
      <c r="CA11" s="121">
        <f>SUM(W11,AY11)</f>
        <v>3202039</v>
      </c>
      <c r="CB11" s="121">
        <f>SUM(X11,AZ11)</f>
        <v>1199077</v>
      </c>
      <c r="CC11" s="121">
        <f>SUM(Y11,BA11)</f>
        <v>1849835</v>
      </c>
      <c r="CD11" s="121">
        <f>SUM(Z11,BB11)</f>
        <v>153127</v>
      </c>
      <c r="CE11" s="121">
        <f>SUM(AA11,BC11)</f>
        <v>0</v>
      </c>
      <c r="CF11" s="121">
        <f>SUM(AB11,BD11)</f>
        <v>0</v>
      </c>
      <c r="CG11" s="121">
        <f>SUM(AC11,BE11)</f>
        <v>1475</v>
      </c>
      <c r="CH11" s="121">
        <f>SUM(AD11,BF11)</f>
        <v>87108</v>
      </c>
      <c r="CI11" s="121">
        <f>SUM(AE11,BG11)</f>
        <v>4543742</v>
      </c>
    </row>
    <row r="12" spans="1:8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494399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128210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59888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128210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554287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74688</v>
      </c>
      <c r="L13" s="121">
        <f>+SUM(M13,R13,V13,W13,AC13)</f>
        <v>260694</v>
      </c>
      <c r="M13" s="121">
        <f>+SUM(N13:Q13)</f>
        <v>15365</v>
      </c>
      <c r="N13" s="121">
        <v>15365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245329</v>
      </c>
      <c r="X13" s="121">
        <v>245329</v>
      </c>
      <c r="Y13" s="121">
        <v>0</v>
      </c>
      <c r="Z13" s="121">
        <v>0</v>
      </c>
      <c r="AA13" s="121">
        <v>0</v>
      </c>
      <c r="AB13" s="121">
        <v>373936</v>
      </c>
      <c r="AC13" s="121">
        <v>0</v>
      </c>
      <c r="AD13" s="121">
        <v>0</v>
      </c>
      <c r="AE13" s="121">
        <f>+SUM(D13,L13,AD13)</f>
        <v>260694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5340</v>
      </c>
      <c r="AO13" s="121">
        <f>+SUM(AP13:AS13)</f>
        <v>5340</v>
      </c>
      <c r="AP13" s="121">
        <v>5340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99345</v>
      </c>
      <c r="BE13" s="121">
        <v>0</v>
      </c>
      <c r="BF13" s="121">
        <v>0</v>
      </c>
      <c r="BG13" s="121">
        <f>+SUM(BF13,AN13,AF13)</f>
        <v>5340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74688</v>
      </c>
      <c r="BP13" s="121">
        <f>SUM(L13,AN13)</f>
        <v>266034</v>
      </c>
      <c r="BQ13" s="121">
        <f>SUM(M13,AO13)</f>
        <v>20705</v>
      </c>
      <c r="BR13" s="121">
        <f>SUM(N13,AP13)</f>
        <v>20705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245329</v>
      </c>
      <c r="CB13" s="121">
        <f>SUM(X13,AZ13)</f>
        <v>245329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473281</v>
      </c>
      <c r="CG13" s="121">
        <f>SUM(AC13,BE13)</f>
        <v>0</v>
      </c>
      <c r="CH13" s="121">
        <f>SUM(AD13,BF13)</f>
        <v>0</v>
      </c>
      <c r="CI13" s="121">
        <f>SUM(AE13,BG13)</f>
        <v>266034</v>
      </c>
    </row>
    <row r="14" spans="1:8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181729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181729</v>
      </c>
      <c r="S14" s="121">
        <v>181729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304683</v>
      </c>
      <c r="AC14" s="121">
        <v>0</v>
      </c>
      <c r="AD14" s="121">
        <v>0</v>
      </c>
      <c r="AE14" s="121">
        <f>+SUM(D14,L14,AD14)</f>
        <v>181729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118209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181729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181729</v>
      </c>
      <c r="BW14" s="121">
        <f>SUM(S14,AU14)</f>
        <v>181729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422892</v>
      </c>
      <c r="CG14" s="121">
        <f>SUM(AC14,BE14)</f>
        <v>0</v>
      </c>
      <c r="CH14" s="121">
        <f>SUM(AD14,BF14)</f>
        <v>0</v>
      </c>
      <c r="CI14" s="121">
        <f>SUM(AE14,BG14)</f>
        <v>181729</v>
      </c>
    </row>
    <row r="15" spans="1:8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+SUM(E15,J15)</f>
        <v>7169</v>
      </c>
      <c r="E15" s="121">
        <f>+SUM(F15:I15)</f>
        <v>7169</v>
      </c>
      <c r="F15" s="121">
        <v>0</v>
      </c>
      <c r="G15" s="121">
        <v>7169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462938</v>
      </c>
      <c r="M15" s="121">
        <f>+SUM(N15:Q15)</f>
        <v>166755</v>
      </c>
      <c r="N15" s="121">
        <v>26805</v>
      </c>
      <c r="O15" s="121">
        <v>0</v>
      </c>
      <c r="P15" s="121">
        <v>0</v>
      </c>
      <c r="Q15" s="121">
        <v>139950</v>
      </c>
      <c r="R15" s="121">
        <f>+SUM(S15:U15)</f>
        <v>18064</v>
      </c>
      <c r="S15" s="121">
        <v>214</v>
      </c>
      <c r="T15" s="121">
        <v>451</v>
      </c>
      <c r="U15" s="121">
        <v>17399</v>
      </c>
      <c r="V15" s="121">
        <v>0</v>
      </c>
      <c r="W15" s="121">
        <f>+SUM(X15:AA15)</f>
        <v>278119</v>
      </c>
      <c r="X15" s="121">
        <v>115917</v>
      </c>
      <c r="Y15" s="121">
        <v>156244</v>
      </c>
      <c r="Z15" s="121">
        <v>5958</v>
      </c>
      <c r="AA15" s="121">
        <v>0</v>
      </c>
      <c r="AB15" s="121">
        <v>177230</v>
      </c>
      <c r="AC15" s="121">
        <v>0</v>
      </c>
      <c r="AD15" s="121">
        <v>2954</v>
      </c>
      <c r="AE15" s="121">
        <f>+SUM(D15,L15,AD15)</f>
        <v>473061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720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673</v>
      </c>
      <c r="AU15" s="121">
        <v>673</v>
      </c>
      <c r="AV15" s="121">
        <v>0</v>
      </c>
      <c r="AW15" s="121">
        <v>0</v>
      </c>
      <c r="AX15" s="121">
        <v>0</v>
      </c>
      <c r="AY15" s="121">
        <f>+SUM(AZ15:BC15)</f>
        <v>47</v>
      </c>
      <c r="AZ15" s="121">
        <v>47</v>
      </c>
      <c r="BA15" s="121">
        <v>0</v>
      </c>
      <c r="BB15" s="121">
        <v>0</v>
      </c>
      <c r="BC15" s="121">
        <v>0</v>
      </c>
      <c r="BD15" s="121">
        <v>108870</v>
      </c>
      <c r="BE15" s="121">
        <v>0</v>
      </c>
      <c r="BF15" s="121">
        <v>0</v>
      </c>
      <c r="BG15" s="121">
        <f>+SUM(BF15,AN15,AF15)</f>
        <v>720</v>
      </c>
      <c r="BH15" s="121">
        <f>SUM(D15,AF15)</f>
        <v>7169</v>
      </c>
      <c r="BI15" s="121">
        <f>SUM(E15,AG15)</f>
        <v>7169</v>
      </c>
      <c r="BJ15" s="121">
        <f>SUM(F15,AH15)</f>
        <v>0</v>
      </c>
      <c r="BK15" s="121">
        <f>SUM(G15,AI15)</f>
        <v>7169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463658</v>
      </c>
      <c r="BQ15" s="121">
        <f>SUM(M15,AO15)</f>
        <v>166755</v>
      </c>
      <c r="BR15" s="121">
        <f>SUM(N15,AP15)</f>
        <v>26805</v>
      </c>
      <c r="BS15" s="121">
        <f>SUM(O15,AQ15)</f>
        <v>0</v>
      </c>
      <c r="BT15" s="121">
        <f>SUM(P15,AR15)</f>
        <v>0</v>
      </c>
      <c r="BU15" s="121">
        <f>SUM(Q15,AS15)</f>
        <v>139950</v>
      </c>
      <c r="BV15" s="121">
        <f>SUM(R15,AT15)</f>
        <v>18737</v>
      </c>
      <c r="BW15" s="121">
        <f>SUM(S15,AU15)</f>
        <v>887</v>
      </c>
      <c r="BX15" s="121">
        <f>SUM(T15,AV15)</f>
        <v>451</v>
      </c>
      <c r="BY15" s="121">
        <f>SUM(U15,AW15)</f>
        <v>17399</v>
      </c>
      <c r="BZ15" s="121">
        <f>SUM(V15,AX15)</f>
        <v>0</v>
      </c>
      <c r="CA15" s="121">
        <f>SUM(W15,AY15)</f>
        <v>278166</v>
      </c>
      <c r="CB15" s="121">
        <f>SUM(X15,AZ15)</f>
        <v>115964</v>
      </c>
      <c r="CC15" s="121">
        <f>SUM(Y15,BA15)</f>
        <v>156244</v>
      </c>
      <c r="CD15" s="121">
        <f>SUM(Z15,BB15)</f>
        <v>5958</v>
      </c>
      <c r="CE15" s="121">
        <f>SUM(AA15,BC15)</f>
        <v>0</v>
      </c>
      <c r="CF15" s="121">
        <f>SUM(AB15,BD15)</f>
        <v>286100</v>
      </c>
      <c r="CG15" s="121">
        <f>SUM(AC15,BE15)</f>
        <v>0</v>
      </c>
      <c r="CH15" s="121">
        <f>SUM(AD15,BF15)</f>
        <v>2954</v>
      </c>
      <c r="CI15" s="121">
        <f>SUM(AE15,BG15)</f>
        <v>473781</v>
      </c>
    </row>
    <row r="16" spans="1:8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122536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466013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97083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119524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219619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585537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220141</v>
      </c>
      <c r="M17" s="121">
        <f>+SUM(N17:Q17)</f>
        <v>4705</v>
      </c>
      <c r="N17" s="121">
        <v>4705</v>
      </c>
      <c r="O17" s="121">
        <v>0</v>
      </c>
      <c r="P17" s="121">
        <v>0</v>
      </c>
      <c r="Q17" s="121">
        <v>0</v>
      </c>
      <c r="R17" s="121">
        <f>+SUM(S17:U17)</f>
        <v>5680</v>
      </c>
      <c r="S17" s="121">
        <v>737</v>
      </c>
      <c r="T17" s="121">
        <v>4877</v>
      </c>
      <c r="U17" s="121">
        <v>66</v>
      </c>
      <c r="V17" s="121">
        <v>0</v>
      </c>
      <c r="W17" s="121">
        <f>+SUM(X17:AA17)</f>
        <v>209756</v>
      </c>
      <c r="X17" s="121">
        <v>151981</v>
      </c>
      <c r="Y17" s="121">
        <v>53452</v>
      </c>
      <c r="Z17" s="121">
        <v>4323</v>
      </c>
      <c r="AA17" s="121">
        <v>0</v>
      </c>
      <c r="AB17" s="121">
        <v>439269</v>
      </c>
      <c r="AC17" s="121">
        <v>0</v>
      </c>
      <c r="AD17" s="121">
        <v>0</v>
      </c>
      <c r="AE17" s="121">
        <f>+SUM(D17,L17,AD17)</f>
        <v>220141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20614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220141</v>
      </c>
      <c r="BQ17" s="121">
        <f>SUM(M17,AO17)</f>
        <v>4705</v>
      </c>
      <c r="BR17" s="121">
        <f>SUM(N17,AP17)</f>
        <v>4705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5680</v>
      </c>
      <c r="BW17" s="121">
        <f>SUM(S17,AU17)</f>
        <v>737</v>
      </c>
      <c r="BX17" s="121">
        <f>SUM(T17,AV17)</f>
        <v>4877</v>
      </c>
      <c r="BY17" s="121">
        <f>SUM(U17,AW17)</f>
        <v>66</v>
      </c>
      <c r="BZ17" s="121">
        <f>SUM(V17,AX17)</f>
        <v>0</v>
      </c>
      <c r="CA17" s="121">
        <f>SUM(W17,AY17)</f>
        <v>209756</v>
      </c>
      <c r="CB17" s="121">
        <f>SUM(X17,AZ17)</f>
        <v>151981</v>
      </c>
      <c r="CC17" s="121">
        <f>SUM(Y17,BA17)</f>
        <v>53452</v>
      </c>
      <c r="CD17" s="121">
        <f>SUM(Z17,BB17)</f>
        <v>4323</v>
      </c>
      <c r="CE17" s="121">
        <f>SUM(AA17,BC17)</f>
        <v>0</v>
      </c>
      <c r="CF17" s="121">
        <f>SUM(AB17,BD17)</f>
        <v>459883</v>
      </c>
      <c r="CG17" s="121">
        <f>SUM(AC17,BE17)</f>
        <v>0</v>
      </c>
      <c r="CH17" s="121">
        <f>SUM(AD17,BF17)</f>
        <v>0</v>
      </c>
      <c r="CI17" s="121">
        <f>SUM(AE17,BG17)</f>
        <v>220141</v>
      </c>
    </row>
    <row r="18" spans="1:8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+SUM(E18,J18)</f>
        <v>42721</v>
      </c>
      <c r="E18" s="121">
        <f>+SUM(F18:I18)</f>
        <v>42721</v>
      </c>
      <c r="F18" s="121">
        <v>0</v>
      </c>
      <c r="G18" s="121">
        <v>0</v>
      </c>
      <c r="H18" s="121">
        <v>42721</v>
      </c>
      <c r="I18" s="121">
        <v>0</v>
      </c>
      <c r="J18" s="121">
        <v>0</v>
      </c>
      <c r="K18" s="121">
        <v>0</v>
      </c>
      <c r="L18" s="121">
        <f>+SUM(M18,R18,V18,W18,AC18)</f>
        <v>529472</v>
      </c>
      <c r="M18" s="121">
        <f>+SUM(N18:Q18)</f>
        <v>136354</v>
      </c>
      <c r="N18" s="121">
        <v>26602</v>
      </c>
      <c r="O18" s="121">
        <v>6439</v>
      </c>
      <c r="P18" s="121">
        <v>95307</v>
      </c>
      <c r="Q18" s="121">
        <v>8006</v>
      </c>
      <c r="R18" s="121">
        <f>+SUM(S18:U18)</f>
        <v>130990</v>
      </c>
      <c r="S18" s="121">
        <v>313</v>
      </c>
      <c r="T18" s="121">
        <v>114947</v>
      </c>
      <c r="U18" s="121">
        <v>15730</v>
      </c>
      <c r="V18" s="121">
        <v>0</v>
      </c>
      <c r="W18" s="121">
        <f>+SUM(X18:AA18)</f>
        <v>255611</v>
      </c>
      <c r="X18" s="121">
        <v>207122</v>
      </c>
      <c r="Y18" s="121">
        <v>45684</v>
      </c>
      <c r="Z18" s="121">
        <v>2805</v>
      </c>
      <c r="AA18" s="121">
        <v>0</v>
      </c>
      <c r="AB18" s="121">
        <v>0</v>
      </c>
      <c r="AC18" s="121">
        <v>6517</v>
      </c>
      <c r="AD18" s="121">
        <v>17810</v>
      </c>
      <c r="AE18" s="121">
        <f>+SUM(D18,L18,AD18)</f>
        <v>590003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161214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32698</v>
      </c>
      <c r="AU18" s="121">
        <v>0</v>
      </c>
      <c r="AV18" s="121">
        <v>32698</v>
      </c>
      <c r="AW18" s="121">
        <v>0</v>
      </c>
      <c r="AX18" s="121">
        <v>0</v>
      </c>
      <c r="AY18" s="121">
        <f>+SUM(AZ18:BC18)</f>
        <v>127530</v>
      </c>
      <c r="AZ18" s="121">
        <v>0</v>
      </c>
      <c r="BA18" s="121">
        <v>127530</v>
      </c>
      <c r="BB18" s="121">
        <v>0</v>
      </c>
      <c r="BC18" s="121">
        <v>0</v>
      </c>
      <c r="BD18" s="121">
        <v>0</v>
      </c>
      <c r="BE18" s="121">
        <v>986</v>
      </c>
      <c r="BF18" s="121">
        <v>0</v>
      </c>
      <c r="BG18" s="121">
        <f>+SUM(BF18,AN18,AF18)</f>
        <v>161214</v>
      </c>
      <c r="BH18" s="121">
        <f>SUM(D18,AF18)</f>
        <v>42721</v>
      </c>
      <c r="BI18" s="121">
        <f>SUM(E18,AG18)</f>
        <v>42721</v>
      </c>
      <c r="BJ18" s="121">
        <f>SUM(F18,AH18)</f>
        <v>0</v>
      </c>
      <c r="BK18" s="121">
        <f>SUM(G18,AI18)</f>
        <v>0</v>
      </c>
      <c r="BL18" s="121">
        <f>SUM(H18,AJ18)</f>
        <v>42721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690686</v>
      </c>
      <c r="BQ18" s="121">
        <f>SUM(M18,AO18)</f>
        <v>136354</v>
      </c>
      <c r="BR18" s="121">
        <f>SUM(N18,AP18)</f>
        <v>26602</v>
      </c>
      <c r="BS18" s="121">
        <f>SUM(O18,AQ18)</f>
        <v>6439</v>
      </c>
      <c r="BT18" s="121">
        <f>SUM(P18,AR18)</f>
        <v>95307</v>
      </c>
      <c r="BU18" s="121">
        <f>SUM(Q18,AS18)</f>
        <v>8006</v>
      </c>
      <c r="BV18" s="121">
        <f>SUM(R18,AT18)</f>
        <v>163688</v>
      </c>
      <c r="BW18" s="121">
        <f>SUM(S18,AU18)</f>
        <v>313</v>
      </c>
      <c r="BX18" s="121">
        <f>SUM(T18,AV18)</f>
        <v>147645</v>
      </c>
      <c r="BY18" s="121">
        <f>SUM(U18,AW18)</f>
        <v>15730</v>
      </c>
      <c r="BZ18" s="121">
        <f>SUM(V18,AX18)</f>
        <v>0</v>
      </c>
      <c r="CA18" s="121">
        <f>SUM(W18,AY18)</f>
        <v>383141</v>
      </c>
      <c r="CB18" s="121">
        <f>SUM(X18,AZ18)</f>
        <v>207122</v>
      </c>
      <c r="CC18" s="121">
        <f>SUM(Y18,BA18)</f>
        <v>173214</v>
      </c>
      <c r="CD18" s="121">
        <f>SUM(Z18,BB18)</f>
        <v>2805</v>
      </c>
      <c r="CE18" s="121">
        <f>SUM(AA18,BC18)</f>
        <v>0</v>
      </c>
      <c r="CF18" s="121">
        <f>SUM(AB18,BD18)</f>
        <v>0</v>
      </c>
      <c r="CG18" s="121">
        <f>SUM(AC18,BE18)</f>
        <v>7503</v>
      </c>
      <c r="CH18" s="121">
        <f>SUM(AD18,BF18)</f>
        <v>17810</v>
      </c>
      <c r="CI18" s="121">
        <f>SUM(AE18,BG18)</f>
        <v>751217</v>
      </c>
    </row>
    <row r="19" spans="1:8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264654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264654</v>
      </c>
      <c r="X19" s="121">
        <v>264654</v>
      </c>
      <c r="Y19" s="121">
        <v>0</v>
      </c>
      <c r="Z19" s="121">
        <v>0</v>
      </c>
      <c r="AA19" s="121">
        <v>0</v>
      </c>
      <c r="AB19" s="121">
        <v>209176</v>
      </c>
      <c r="AC19" s="121">
        <v>0</v>
      </c>
      <c r="AD19" s="121">
        <v>0</v>
      </c>
      <c r="AE19" s="121">
        <f>+SUM(D19,L19,AD19)</f>
        <v>264654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119765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264654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264654</v>
      </c>
      <c r="CB19" s="121">
        <f>SUM(X19,AZ19)</f>
        <v>264654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328941</v>
      </c>
      <c r="CG19" s="121">
        <f>SUM(AC19,BE19)</f>
        <v>0</v>
      </c>
      <c r="CH19" s="121">
        <f>SUM(AD19,BF19)</f>
        <v>0</v>
      </c>
      <c r="CI19" s="121">
        <f>SUM(AE19,BG19)</f>
        <v>264654</v>
      </c>
    </row>
    <row r="20" spans="1:8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69325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260790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38352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68180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107677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328970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47094</v>
      </c>
      <c r="M21" s="121">
        <f>+SUM(N21:Q21)</f>
        <v>17901</v>
      </c>
      <c r="N21" s="121">
        <v>17901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29193</v>
      </c>
      <c r="X21" s="121">
        <v>29193</v>
      </c>
      <c r="Y21" s="121">
        <v>0</v>
      </c>
      <c r="Z21" s="121">
        <v>0</v>
      </c>
      <c r="AA21" s="121">
        <v>0</v>
      </c>
      <c r="AB21" s="121">
        <v>40283</v>
      </c>
      <c r="AC21" s="121">
        <v>0</v>
      </c>
      <c r="AD21" s="121">
        <v>400</v>
      </c>
      <c r="AE21" s="121">
        <f>+SUM(D21,L21,AD21)</f>
        <v>47494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21344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47094</v>
      </c>
      <c r="BQ21" s="121">
        <f>SUM(M21,AO21)</f>
        <v>17901</v>
      </c>
      <c r="BR21" s="121">
        <f>SUM(N21,AP21)</f>
        <v>17901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29193</v>
      </c>
      <c r="CB21" s="121">
        <f>SUM(X21,AZ21)</f>
        <v>29193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61627</v>
      </c>
      <c r="CG21" s="121">
        <f>SUM(AC21,BE21)</f>
        <v>0</v>
      </c>
      <c r="CH21" s="121">
        <f>SUM(AD21,BF21)</f>
        <v>400</v>
      </c>
      <c r="CI21" s="121">
        <f>SUM(AE21,BG21)</f>
        <v>47494</v>
      </c>
    </row>
    <row r="22" spans="1:8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25864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25864</v>
      </c>
      <c r="X22" s="121">
        <v>25864</v>
      </c>
      <c r="Y22" s="121">
        <v>0</v>
      </c>
      <c r="Z22" s="121">
        <v>0</v>
      </c>
      <c r="AA22" s="121">
        <v>0</v>
      </c>
      <c r="AB22" s="121">
        <v>28716</v>
      </c>
      <c r="AC22" s="121">
        <v>0</v>
      </c>
      <c r="AD22" s="121">
        <v>0</v>
      </c>
      <c r="AE22" s="121">
        <f>+SUM(D22,L22,AD22)</f>
        <v>25864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19118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25864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25864</v>
      </c>
      <c r="CB22" s="121">
        <f>SUM(X22,AZ22)</f>
        <v>25864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47834</v>
      </c>
      <c r="CG22" s="121">
        <f>SUM(AC22,BE22)</f>
        <v>0</v>
      </c>
      <c r="CH22" s="121">
        <f>SUM(AD22,BF22)</f>
        <v>0</v>
      </c>
      <c r="CI22" s="121">
        <f>SUM(AE22,BG22)</f>
        <v>25864</v>
      </c>
    </row>
    <row r="23" spans="1:8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91348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91348</v>
      </c>
      <c r="X23" s="121">
        <v>91348</v>
      </c>
      <c r="Y23" s="121">
        <v>0</v>
      </c>
      <c r="Z23" s="121">
        <v>0</v>
      </c>
      <c r="AA23" s="121">
        <v>0</v>
      </c>
      <c r="AB23" s="121">
        <v>47383</v>
      </c>
      <c r="AC23" s="121">
        <v>0</v>
      </c>
      <c r="AD23" s="121">
        <v>3128</v>
      </c>
      <c r="AE23" s="121">
        <f>+SUM(D23,L23,AD23)</f>
        <v>94476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54220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91348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91348</v>
      </c>
      <c r="CB23" s="121">
        <f>SUM(X23,AZ23)</f>
        <v>91348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101603</v>
      </c>
      <c r="CG23" s="121">
        <f>SUM(AC23,BE23)</f>
        <v>0</v>
      </c>
      <c r="CH23" s="121">
        <f>SUM(AD23,BF23)</f>
        <v>3128</v>
      </c>
      <c r="CI23" s="121">
        <f>SUM(AE23,BG23)</f>
        <v>94476</v>
      </c>
    </row>
    <row r="24" spans="1:8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17493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66517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13132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16166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30625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82683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5018</v>
      </c>
      <c r="L25" s="121">
        <f>+SUM(M25,R25,V25,W25,AC25)</f>
        <v>52474</v>
      </c>
      <c r="M25" s="121">
        <f>+SUM(N25:Q25)</f>
        <v>16613</v>
      </c>
      <c r="N25" s="121">
        <v>16613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35861</v>
      </c>
      <c r="X25" s="121">
        <v>35861</v>
      </c>
      <c r="Y25" s="121">
        <v>0</v>
      </c>
      <c r="Z25" s="121">
        <v>0</v>
      </c>
      <c r="AA25" s="121">
        <v>0</v>
      </c>
      <c r="AB25" s="121">
        <v>63870</v>
      </c>
      <c r="AC25" s="121">
        <v>0</v>
      </c>
      <c r="AD25" s="121">
        <v>0</v>
      </c>
      <c r="AE25" s="121">
        <f>+SUM(D25,L25,AD25)</f>
        <v>52474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13965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5018</v>
      </c>
      <c r="BP25" s="121">
        <f>SUM(L25,AN25)</f>
        <v>52474</v>
      </c>
      <c r="BQ25" s="121">
        <f>SUM(M25,AO25)</f>
        <v>16613</v>
      </c>
      <c r="BR25" s="121">
        <f>SUM(N25,AP25)</f>
        <v>16613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35861</v>
      </c>
      <c r="CB25" s="121">
        <f>SUM(X25,AZ25)</f>
        <v>35861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77835</v>
      </c>
      <c r="CG25" s="121">
        <f>SUM(AC25,BE25)</f>
        <v>0</v>
      </c>
      <c r="CH25" s="121">
        <f>SUM(AD25,BF25)</f>
        <v>0</v>
      </c>
      <c r="CI25" s="121">
        <f>SUM(AE25,BG25)</f>
        <v>52474</v>
      </c>
    </row>
    <row r="26" spans="1:8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2918</v>
      </c>
      <c r="L26" s="121">
        <f>+SUM(M26,R26,V26,W26,AC26)</f>
        <v>24666</v>
      </c>
      <c r="M26" s="121">
        <f>+SUM(N26:Q26)</f>
        <v>1227</v>
      </c>
      <c r="N26" s="121">
        <v>1227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23439</v>
      </c>
      <c r="X26" s="121">
        <v>23439</v>
      </c>
      <c r="Y26" s="121">
        <v>0</v>
      </c>
      <c r="Z26" s="121">
        <v>0</v>
      </c>
      <c r="AA26" s="121">
        <v>0</v>
      </c>
      <c r="AB26" s="121">
        <v>26572</v>
      </c>
      <c r="AC26" s="121">
        <v>0</v>
      </c>
      <c r="AD26" s="121">
        <v>0</v>
      </c>
      <c r="AE26" s="121">
        <f>+SUM(D26,L26,AD26)</f>
        <v>24666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8877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2918</v>
      </c>
      <c r="BP26" s="121">
        <f>SUM(L26,AN26)</f>
        <v>24666</v>
      </c>
      <c r="BQ26" s="121">
        <f>SUM(M26,AO26)</f>
        <v>1227</v>
      </c>
      <c r="BR26" s="121">
        <f>SUM(N26,AP26)</f>
        <v>1227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23439</v>
      </c>
      <c r="CB26" s="121">
        <f>SUM(X26,AZ26)</f>
        <v>23439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35449</v>
      </c>
      <c r="CG26" s="121">
        <f>SUM(AC26,BE26)</f>
        <v>0</v>
      </c>
      <c r="CH26" s="121">
        <f>SUM(AD26,BF26)</f>
        <v>0</v>
      </c>
      <c r="CI26" s="121">
        <f>SUM(AE26,BG26)</f>
        <v>24666</v>
      </c>
    </row>
    <row r="27" spans="1:8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124136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64372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188508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41979</v>
      </c>
      <c r="M28" s="121">
        <f>+SUM(N28:Q28)</f>
        <v>21216</v>
      </c>
      <c r="N28" s="121">
        <v>7722</v>
      </c>
      <c r="O28" s="121">
        <v>6747</v>
      </c>
      <c r="P28" s="121">
        <v>4498</v>
      </c>
      <c r="Q28" s="121">
        <v>2249</v>
      </c>
      <c r="R28" s="121">
        <f>+SUM(S28:U28)</f>
        <v>9455</v>
      </c>
      <c r="S28" s="121">
        <v>2273</v>
      </c>
      <c r="T28" s="121">
        <v>5857</v>
      </c>
      <c r="U28" s="121">
        <v>1325</v>
      </c>
      <c r="V28" s="121">
        <v>0</v>
      </c>
      <c r="W28" s="121">
        <f>+SUM(X28:AA28)</f>
        <v>11308</v>
      </c>
      <c r="X28" s="121">
        <v>0</v>
      </c>
      <c r="Y28" s="121">
        <v>93</v>
      </c>
      <c r="Z28" s="121">
        <v>11215</v>
      </c>
      <c r="AA28" s="121">
        <v>0</v>
      </c>
      <c r="AB28" s="121">
        <v>0</v>
      </c>
      <c r="AC28" s="121">
        <v>0</v>
      </c>
      <c r="AD28" s="121">
        <v>479</v>
      </c>
      <c r="AE28" s="121">
        <f>+SUM(D28,L28,AD28)</f>
        <v>42458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41979</v>
      </c>
      <c r="BQ28" s="121">
        <f>SUM(M28,AO28)</f>
        <v>21216</v>
      </c>
      <c r="BR28" s="121">
        <f>SUM(N28,AP28)</f>
        <v>7722</v>
      </c>
      <c r="BS28" s="121">
        <f>SUM(O28,AQ28)</f>
        <v>6747</v>
      </c>
      <c r="BT28" s="121">
        <f>SUM(P28,AR28)</f>
        <v>4498</v>
      </c>
      <c r="BU28" s="121">
        <f>SUM(Q28,AS28)</f>
        <v>2249</v>
      </c>
      <c r="BV28" s="121">
        <f>SUM(R28,AT28)</f>
        <v>9455</v>
      </c>
      <c r="BW28" s="121">
        <f>SUM(S28,AU28)</f>
        <v>2273</v>
      </c>
      <c r="BX28" s="121">
        <f>SUM(T28,AV28)</f>
        <v>5857</v>
      </c>
      <c r="BY28" s="121">
        <f>SUM(U28,AW28)</f>
        <v>1325</v>
      </c>
      <c r="BZ28" s="121">
        <f>SUM(V28,AX28)</f>
        <v>0</v>
      </c>
      <c r="CA28" s="121">
        <f>SUM(W28,AY28)</f>
        <v>11308</v>
      </c>
      <c r="CB28" s="121">
        <f>SUM(X28,AZ28)</f>
        <v>0</v>
      </c>
      <c r="CC28" s="121">
        <f>SUM(Y28,BA28)</f>
        <v>93</v>
      </c>
      <c r="CD28" s="121">
        <f>SUM(Z28,BB28)</f>
        <v>11215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479</v>
      </c>
      <c r="CI28" s="121">
        <f>SUM(AE28,BG28)</f>
        <v>42458</v>
      </c>
    </row>
    <row r="29" spans="1:8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91471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13965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105436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366050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131036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497086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14274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14274</v>
      </c>
      <c r="X31" s="121">
        <v>14126</v>
      </c>
      <c r="Y31" s="121">
        <v>0</v>
      </c>
      <c r="Z31" s="121">
        <v>0</v>
      </c>
      <c r="AA31" s="121">
        <v>148</v>
      </c>
      <c r="AB31" s="121">
        <v>28369</v>
      </c>
      <c r="AC31" s="121">
        <v>0</v>
      </c>
      <c r="AD31" s="121">
        <v>0</v>
      </c>
      <c r="AE31" s="121">
        <f>+SUM(D31,L31,AD31)</f>
        <v>14274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5893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14274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14274</v>
      </c>
      <c r="CB31" s="121">
        <f>SUM(X31,AZ31)</f>
        <v>14126</v>
      </c>
      <c r="CC31" s="121">
        <f>SUM(Y31,BA31)</f>
        <v>0</v>
      </c>
      <c r="CD31" s="121">
        <f>SUM(Z31,BB31)</f>
        <v>0</v>
      </c>
      <c r="CE31" s="121">
        <f>SUM(AA31,BC31)</f>
        <v>148</v>
      </c>
      <c r="CF31" s="121">
        <f>SUM(AB31,BD31)</f>
        <v>34262</v>
      </c>
      <c r="CG31" s="121">
        <f>SUM(AC31,BE31)</f>
        <v>0</v>
      </c>
      <c r="CH31" s="121">
        <f>SUM(AD31,BF31)</f>
        <v>0</v>
      </c>
      <c r="CI31" s="121">
        <f>SUM(AE31,BG31)</f>
        <v>14274</v>
      </c>
    </row>
    <row r="32" spans="1:8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37350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639</v>
      </c>
      <c r="S32" s="121">
        <v>639</v>
      </c>
      <c r="T32" s="121">
        <v>0</v>
      </c>
      <c r="U32" s="121">
        <v>0</v>
      </c>
      <c r="V32" s="121">
        <v>0</v>
      </c>
      <c r="W32" s="121">
        <f>+SUM(X32:AA32)</f>
        <v>36711</v>
      </c>
      <c r="X32" s="121">
        <v>36711</v>
      </c>
      <c r="Y32" s="121">
        <v>0</v>
      </c>
      <c r="Z32" s="121">
        <v>0</v>
      </c>
      <c r="AA32" s="121">
        <v>0</v>
      </c>
      <c r="AB32" s="121">
        <v>39279</v>
      </c>
      <c r="AC32" s="121">
        <v>0</v>
      </c>
      <c r="AD32" s="121">
        <v>0</v>
      </c>
      <c r="AE32" s="121">
        <f>+SUM(D32,L32,AD32)</f>
        <v>37350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18964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37350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639</v>
      </c>
      <c r="BW32" s="121">
        <f>SUM(S32,AU32)</f>
        <v>639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36711</v>
      </c>
      <c r="CB32" s="121">
        <f>SUM(X32,AZ32)</f>
        <v>36711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58243</v>
      </c>
      <c r="CG32" s="121">
        <f>SUM(AC32,BE32)</f>
        <v>0</v>
      </c>
      <c r="CH32" s="121">
        <f>SUM(AD32,BF32)</f>
        <v>0</v>
      </c>
      <c r="CI32" s="121">
        <f>SUM(AE32,BG32)</f>
        <v>37350</v>
      </c>
    </row>
    <row r="33" spans="1:8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694</v>
      </c>
      <c r="L33" s="121">
        <f>+SUM(M33,R33,V33,W33,AC33)</f>
        <v>9121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9121</v>
      </c>
      <c r="X33" s="121">
        <v>9121</v>
      </c>
      <c r="Y33" s="121">
        <v>0</v>
      </c>
      <c r="Z33" s="121">
        <v>0</v>
      </c>
      <c r="AA33" s="121">
        <v>0</v>
      </c>
      <c r="AB33" s="121">
        <v>14523</v>
      </c>
      <c r="AC33" s="121">
        <v>0</v>
      </c>
      <c r="AD33" s="121">
        <v>0</v>
      </c>
      <c r="AE33" s="121">
        <f>+SUM(D33,L33,AD33)</f>
        <v>9121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328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2727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1022</v>
      </c>
      <c r="BP33" s="121">
        <f>SUM(L33,AN33)</f>
        <v>9121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9121</v>
      </c>
      <c r="CB33" s="121">
        <f>SUM(X33,AZ33)</f>
        <v>9121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17250</v>
      </c>
      <c r="CG33" s="121">
        <f>SUM(AC33,BE33)</f>
        <v>0</v>
      </c>
      <c r="CH33" s="121">
        <f>SUM(AD33,BF33)</f>
        <v>0</v>
      </c>
      <c r="CI33" s="121">
        <f>SUM(AE33,BG33)</f>
        <v>9121</v>
      </c>
    </row>
    <row r="34" spans="1:8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2850</v>
      </c>
      <c r="L34" s="121">
        <f>+SUM(M34,R34,V34,W34,AC34)</f>
        <v>70681</v>
      </c>
      <c r="M34" s="121">
        <f>+SUM(N34:Q34)</f>
        <v>12537</v>
      </c>
      <c r="N34" s="121">
        <v>12537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58144</v>
      </c>
      <c r="X34" s="121">
        <v>55588</v>
      </c>
      <c r="Y34" s="121">
        <v>2556</v>
      </c>
      <c r="Z34" s="121">
        <v>0</v>
      </c>
      <c r="AA34" s="121">
        <v>0</v>
      </c>
      <c r="AB34" s="121">
        <v>55979</v>
      </c>
      <c r="AC34" s="121">
        <v>0</v>
      </c>
      <c r="AD34" s="121">
        <v>0</v>
      </c>
      <c r="AE34" s="121">
        <f>+SUM(D34,L34,AD34)</f>
        <v>70681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1118</v>
      </c>
      <c r="AN34" s="121">
        <f>+SUM(AO34,AT34,AX34,AY34,BE34)</f>
        <v>5903</v>
      </c>
      <c r="AO34" s="121">
        <f>+SUM(AP34:AS34)</f>
        <v>5903</v>
      </c>
      <c r="AP34" s="121">
        <v>5903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9295</v>
      </c>
      <c r="BE34" s="121">
        <v>0</v>
      </c>
      <c r="BF34" s="121">
        <v>0</v>
      </c>
      <c r="BG34" s="121">
        <f>+SUM(BF34,AN34,AF34)</f>
        <v>5903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3968</v>
      </c>
      <c r="BP34" s="121">
        <f>SUM(L34,AN34)</f>
        <v>76584</v>
      </c>
      <c r="BQ34" s="121">
        <f>SUM(M34,AO34)</f>
        <v>18440</v>
      </c>
      <c r="BR34" s="121">
        <f>SUM(N34,AP34)</f>
        <v>18440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58144</v>
      </c>
      <c r="CB34" s="121">
        <f>SUM(X34,AZ34)</f>
        <v>55588</v>
      </c>
      <c r="CC34" s="121">
        <f>SUM(Y34,BA34)</f>
        <v>2556</v>
      </c>
      <c r="CD34" s="121">
        <f>SUM(Z34,BB34)</f>
        <v>0</v>
      </c>
      <c r="CE34" s="121">
        <f>SUM(AA34,BC34)</f>
        <v>0</v>
      </c>
      <c r="CF34" s="121">
        <f>SUM(AB34,BD34)</f>
        <v>65274</v>
      </c>
      <c r="CG34" s="121">
        <f>SUM(AC34,BE34)</f>
        <v>0</v>
      </c>
      <c r="CH34" s="121">
        <f>SUM(AD34,BF34)</f>
        <v>0</v>
      </c>
      <c r="CI34" s="121">
        <f>SUM(AE34,BG34)</f>
        <v>76584</v>
      </c>
    </row>
    <row r="35" spans="1:8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2515</v>
      </c>
      <c r="L35" s="121">
        <f>+SUM(M35,R35,V35,W35,AC35)</f>
        <v>50924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135</v>
      </c>
      <c r="S35" s="121">
        <v>135</v>
      </c>
      <c r="T35" s="121">
        <v>0</v>
      </c>
      <c r="U35" s="121">
        <v>0</v>
      </c>
      <c r="V35" s="121">
        <v>0</v>
      </c>
      <c r="W35" s="121">
        <f>+SUM(X35:AA35)</f>
        <v>50789</v>
      </c>
      <c r="X35" s="121">
        <v>50789</v>
      </c>
      <c r="Y35" s="121">
        <v>0</v>
      </c>
      <c r="Z35" s="121">
        <v>0</v>
      </c>
      <c r="AA35" s="121">
        <v>0</v>
      </c>
      <c r="AB35" s="121">
        <v>49546</v>
      </c>
      <c r="AC35" s="121">
        <v>0</v>
      </c>
      <c r="AD35" s="121">
        <v>0</v>
      </c>
      <c r="AE35" s="121">
        <f>+SUM(D35,L35,AD35)</f>
        <v>50924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2151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17875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4666</v>
      </c>
      <c r="BP35" s="121">
        <f>SUM(L35,AN35)</f>
        <v>50924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135</v>
      </c>
      <c r="BW35" s="121">
        <f>SUM(S35,AU35)</f>
        <v>135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50789</v>
      </c>
      <c r="CB35" s="121">
        <f>SUM(X35,AZ35)</f>
        <v>50789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67421</v>
      </c>
      <c r="CG35" s="121">
        <f>SUM(AC35,BE35)</f>
        <v>0</v>
      </c>
      <c r="CH35" s="121">
        <f>SUM(AD35,BF35)</f>
        <v>0</v>
      </c>
      <c r="CI35" s="121">
        <f>SUM(AE35,BG35)</f>
        <v>50924</v>
      </c>
    </row>
    <row r="36" spans="1:8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507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10482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329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2730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836</v>
      </c>
      <c r="BP36" s="121">
        <f>SUM(L36,AN36)</f>
        <v>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13212</v>
      </c>
      <c r="CG36" s="121">
        <f>SUM(AC36,BE36)</f>
        <v>0</v>
      </c>
      <c r="CH36" s="121">
        <f>SUM(AD36,BF36)</f>
        <v>0</v>
      </c>
      <c r="CI36" s="121">
        <f>SUM(AE36,BG36)</f>
        <v>0</v>
      </c>
    </row>
    <row r="37" spans="1:8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547</v>
      </c>
      <c r="L37" s="121">
        <f>+SUM(M37,R37,V37,W37,AC37)</f>
        <v>14240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1606</v>
      </c>
      <c r="S37" s="121">
        <v>1606</v>
      </c>
      <c r="T37" s="121">
        <v>0</v>
      </c>
      <c r="U37" s="121">
        <v>0</v>
      </c>
      <c r="V37" s="121">
        <v>0</v>
      </c>
      <c r="W37" s="121">
        <f>+SUM(X37:AA37)</f>
        <v>12634</v>
      </c>
      <c r="X37" s="121">
        <v>12634</v>
      </c>
      <c r="Y37" s="121">
        <v>0</v>
      </c>
      <c r="Z37" s="121">
        <v>0</v>
      </c>
      <c r="AA37" s="121">
        <v>0</v>
      </c>
      <c r="AB37" s="121">
        <v>11061</v>
      </c>
      <c r="AC37" s="121">
        <v>0</v>
      </c>
      <c r="AD37" s="121">
        <v>0</v>
      </c>
      <c r="AE37" s="121">
        <f>+SUM(D37,L37,AD37)</f>
        <v>14240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339</v>
      </c>
      <c r="AN37" s="121">
        <f>+SUM(AO37,AT37,AX37,AY37,BE37)</f>
        <v>1210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1210</v>
      </c>
      <c r="AZ37" s="121">
        <v>1210</v>
      </c>
      <c r="BA37" s="121">
        <v>0</v>
      </c>
      <c r="BB37" s="121">
        <v>0</v>
      </c>
      <c r="BC37" s="121">
        <v>0</v>
      </c>
      <c r="BD37" s="121">
        <v>2821</v>
      </c>
      <c r="BE37" s="121">
        <v>0</v>
      </c>
      <c r="BF37" s="121">
        <v>0</v>
      </c>
      <c r="BG37" s="121">
        <f>+SUM(BF37,AN37,AF37)</f>
        <v>1210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886</v>
      </c>
      <c r="BP37" s="121">
        <f>SUM(L37,AN37)</f>
        <v>15450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1606</v>
      </c>
      <c r="BW37" s="121">
        <f>SUM(S37,AU37)</f>
        <v>1606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13844</v>
      </c>
      <c r="CB37" s="121">
        <f>SUM(X37,AZ37)</f>
        <v>13844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13882</v>
      </c>
      <c r="CG37" s="121">
        <f>SUM(AC37,BE37)</f>
        <v>0</v>
      </c>
      <c r="CH37" s="121">
        <f>SUM(AD37,BF37)</f>
        <v>0</v>
      </c>
      <c r="CI37" s="121">
        <f>SUM(AE37,BG37)</f>
        <v>15450</v>
      </c>
    </row>
    <row r="38" spans="1:8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275</v>
      </c>
      <c r="L38" s="121">
        <f>+SUM(M38,R38,V38,W38,AC38)</f>
        <v>10174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749</v>
      </c>
      <c r="S38" s="121">
        <v>749</v>
      </c>
      <c r="T38" s="121">
        <v>0</v>
      </c>
      <c r="U38" s="121">
        <v>0</v>
      </c>
      <c r="V38" s="121">
        <v>0</v>
      </c>
      <c r="W38" s="121">
        <f>+SUM(X38:AA38)</f>
        <v>9425</v>
      </c>
      <c r="X38" s="121">
        <v>9294</v>
      </c>
      <c r="Y38" s="121">
        <v>0</v>
      </c>
      <c r="Z38" s="121">
        <v>0</v>
      </c>
      <c r="AA38" s="121">
        <v>131</v>
      </c>
      <c r="AB38" s="121">
        <v>6439</v>
      </c>
      <c r="AC38" s="121">
        <v>0</v>
      </c>
      <c r="AD38" s="121">
        <v>0</v>
      </c>
      <c r="AE38" s="121">
        <f>+SUM(D38,L38,AD38)</f>
        <v>10174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347</v>
      </c>
      <c r="AN38" s="121">
        <f>+SUM(AO38,AT38,AX38,AY38,BE38)</f>
        <v>315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315</v>
      </c>
      <c r="AU38" s="121">
        <v>315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2888</v>
      </c>
      <c r="BE38" s="121">
        <v>0</v>
      </c>
      <c r="BF38" s="121">
        <v>0</v>
      </c>
      <c r="BG38" s="121">
        <f>+SUM(BF38,AN38,AF38)</f>
        <v>315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622</v>
      </c>
      <c r="BP38" s="121">
        <f>SUM(L38,AN38)</f>
        <v>10489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1064</v>
      </c>
      <c r="BW38" s="121">
        <f>SUM(S38,AU38)</f>
        <v>1064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9425</v>
      </c>
      <c r="CB38" s="121">
        <f>SUM(X38,AZ38)</f>
        <v>9294</v>
      </c>
      <c r="CC38" s="121">
        <f>SUM(Y38,BA38)</f>
        <v>0</v>
      </c>
      <c r="CD38" s="121">
        <f>SUM(Z38,BB38)</f>
        <v>0</v>
      </c>
      <c r="CE38" s="121">
        <f>SUM(AA38,BC38)</f>
        <v>131</v>
      </c>
      <c r="CF38" s="121">
        <f>SUM(AB38,BD38)</f>
        <v>9327</v>
      </c>
      <c r="CG38" s="121">
        <f>SUM(AC38,BE38)</f>
        <v>0</v>
      </c>
      <c r="CH38" s="121">
        <f>SUM(AD38,BF38)</f>
        <v>0</v>
      </c>
      <c r="CI38" s="121">
        <f>SUM(AE38,BG38)</f>
        <v>10489</v>
      </c>
    </row>
    <row r="39" spans="1:8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313</v>
      </c>
      <c r="L39" s="121">
        <f>+SUM(M39,R39,V39,W39,AC39)</f>
        <v>19861</v>
      </c>
      <c r="M39" s="121">
        <f>+SUM(N39:Q39)</f>
        <v>8103</v>
      </c>
      <c r="N39" s="121">
        <v>8103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11758</v>
      </c>
      <c r="X39" s="121">
        <v>11758</v>
      </c>
      <c r="Y39" s="121">
        <v>0</v>
      </c>
      <c r="Z39" s="121">
        <v>0</v>
      </c>
      <c r="AA39" s="121">
        <v>0</v>
      </c>
      <c r="AB39" s="121">
        <v>7309</v>
      </c>
      <c r="AC39" s="121">
        <v>0</v>
      </c>
      <c r="AD39" s="121">
        <v>0</v>
      </c>
      <c r="AE39" s="121">
        <f>+SUM(D39,L39,AD39)</f>
        <v>19861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462</v>
      </c>
      <c r="AN39" s="121">
        <f>+SUM(AO39,AT39,AX39,AY39,BE39)</f>
        <v>920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920</v>
      </c>
      <c r="AZ39" s="121">
        <v>0</v>
      </c>
      <c r="BA39" s="121">
        <v>0</v>
      </c>
      <c r="BB39" s="121">
        <v>0</v>
      </c>
      <c r="BC39" s="121">
        <v>920</v>
      </c>
      <c r="BD39" s="121">
        <v>3838</v>
      </c>
      <c r="BE39" s="121">
        <v>0</v>
      </c>
      <c r="BF39" s="121">
        <v>0</v>
      </c>
      <c r="BG39" s="121">
        <f>+SUM(BF39,AN39,AF39)</f>
        <v>920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775</v>
      </c>
      <c r="BP39" s="121">
        <f>SUM(L39,AN39)</f>
        <v>20781</v>
      </c>
      <c r="BQ39" s="121">
        <f>SUM(M39,AO39)</f>
        <v>8103</v>
      </c>
      <c r="BR39" s="121">
        <f>SUM(N39,AP39)</f>
        <v>8103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12678</v>
      </c>
      <c r="CB39" s="121">
        <f>SUM(X39,AZ39)</f>
        <v>11758</v>
      </c>
      <c r="CC39" s="121">
        <f>SUM(Y39,BA39)</f>
        <v>0</v>
      </c>
      <c r="CD39" s="121">
        <f>SUM(Z39,BB39)</f>
        <v>0</v>
      </c>
      <c r="CE39" s="121">
        <f>SUM(AA39,BC39)</f>
        <v>920</v>
      </c>
      <c r="CF39" s="121">
        <f>SUM(AB39,BD39)</f>
        <v>11147</v>
      </c>
      <c r="CG39" s="121">
        <f>SUM(AC39,BE39)</f>
        <v>0</v>
      </c>
      <c r="CH39" s="121">
        <f>SUM(AD39,BF39)</f>
        <v>0</v>
      </c>
      <c r="CI39" s="121">
        <f>SUM(AE39,BG39)</f>
        <v>20781</v>
      </c>
    </row>
    <row r="40" spans="1:8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206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4791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100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834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306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5625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89069</v>
      </c>
      <c r="M41" s="121">
        <f>+SUM(N41:Q41)</f>
        <v>7260</v>
      </c>
      <c r="N41" s="121">
        <v>7260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81809</v>
      </c>
      <c r="X41" s="121">
        <v>81809</v>
      </c>
      <c r="Y41" s="121">
        <v>0</v>
      </c>
      <c r="Z41" s="121">
        <v>0</v>
      </c>
      <c r="AA41" s="121">
        <v>0</v>
      </c>
      <c r="AB41" s="121">
        <v>84350</v>
      </c>
      <c r="AC41" s="121">
        <v>0</v>
      </c>
      <c r="AD41" s="121">
        <v>152</v>
      </c>
      <c r="AE41" s="121">
        <f>+SUM(D41,L41,AD41)</f>
        <v>89221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3112</v>
      </c>
      <c r="AO41" s="121">
        <f>+SUM(AP41:AS41)</f>
        <v>3112</v>
      </c>
      <c r="AP41" s="121">
        <v>3112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23446</v>
      </c>
      <c r="BE41" s="121">
        <v>0</v>
      </c>
      <c r="BF41" s="121">
        <v>0</v>
      </c>
      <c r="BG41" s="121">
        <f>+SUM(BF41,AN41,AF41)</f>
        <v>3112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92181</v>
      </c>
      <c r="BQ41" s="121">
        <f>SUM(M41,AO41)</f>
        <v>10372</v>
      </c>
      <c r="BR41" s="121">
        <f>SUM(N41,AP41)</f>
        <v>10372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81809</v>
      </c>
      <c r="CB41" s="121">
        <f>SUM(X41,AZ41)</f>
        <v>81809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107796</v>
      </c>
      <c r="CG41" s="121">
        <f>SUM(AC41,BE41)</f>
        <v>0</v>
      </c>
      <c r="CH41" s="121">
        <f>SUM(AD41,BF41)</f>
        <v>152</v>
      </c>
      <c r="CI41" s="121">
        <f>SUM(AE41,BG41)</f>
        <v>92333</v>
      </c>
    </row>
    <row r="42" spans="1:8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148367</v>
      </c>
      <c r="AC42" s="121">
        <v>0</v>
      </c>
      <c r="AD42" s="121">
        <v>0</v>
      </c>
      <c r="AE42" s="121">
        <f>+SUM(D42,L42,AD42)</f>
        <v>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32394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15132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32394</v>
      </c>
      <c r="BP42" s="121">
        <f>SUM(L42,AN42)</f>
        <v>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163499</v>
      </c>
      <c r="CG42" s="121">
        <f>SUM(AC42,BE42)</f>
        <v>0</v>
      </c>
      <c r="CH42" s="121">
        <f>SUM(AD42,BF42)</f>
        <v>0</v>
      </c>
      <c r="CI42" s="121">
        <f>SUM(AE42,BG42)</f>
        <v>0</v>
      </c>
    </row>
    <row r="43" spans="1:8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5236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5236</v>
      </c>
      <c r="X43" s="121">
        <v>5236</v>
      </c>
      <c r="Y43" s="121">
        <v>0</v>
      </c>
      <c r="Z43" s="121">
        <v>0</v>
      </c>
      <c r="AA43" s="121">
        <v>0</v>
      </c>
      <c r="AB43" s="121">
        <v>46054</v>
      </c>
      <c r="AC43" s="121">
        <v>0</v>
      </c>
      <c r="AD43" s="121">
        <v>0</v>
      </c>
      <c r="AE43" s="121">
        <f>+SUM(D43,L43,AD43)</f>
        <v>5236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11073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5172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11073</v>
      </c>
      <c r="BP43" s="121">
        <f>SUM(L43,AN43)</f>
        <v>5236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5236</v>
      </c>
      <c r="CB43" s="121">
        <f>SUM(X43,AZ43)</f>
        <v>5236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51226</v>
      </c>
      <c r="CG43" s="121">
        <f>SUM(AC43,BE43)</f>
        <v>0</v>
      </c>
      <c r="CH43" s="121">
        <f>SUM(AD43,BF43)</f>
        <v>0</v>
      </c>
      <c r="CI43" s="121">
        <f>SUM(AE43,BG43)</f>
        <v>5236</v>
      </c>
    </row>
    <row r="44" spans="1:8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7576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7576</v>
      </c>
      <c r="X44" s="121">
        <v>7576</v>
      </c>
      <c r="Y44" s="121">
        <v>0</v>
      </c>
      <c r="Z44" s="121">
        <v>0</v>
      </c>
      <c r="AA44" s="121">
        <v>0</v>
      </c>
      <c r="AB44" s="121">
        <v>37011</v>
      </c>
      <c r="AC44" s="121">
        <v>0</v>
      </c>
      <c r="AD44" s="121">
        <v>0</v>
      </c>
      <c r="AE44" s="121">
        <f>+SUM(D44,L44,AD44)</f>
        <v>7576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16266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7598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16266</v>
      </c>
      <c r="BP44" s="121">
        <f>SUM(L44,AN44)</f>
        <v>7576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7576</v>
      </c>
      <c r="CB44" s="121">
        <f>SUM(X44,AZ44)</f>
        <v>7576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44609</v>
      </c>
      <c r="CG44" s="121">
        <f>SUM(AC44,BE44)</f>
        <v>0</v>
      </c>
      <c r="CH44" s="121">
        <f>SUM(AD44,BF44)</f>
        <v>0</v>
      </c>
      <c r="CI44" s="121">
        <f>SUM(AE44,BG44)</f>
        <v>7576</v>
      </c>
    </row>
    <row r="45" spans="1:8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17645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17645</v>
      </c>
      <c r="X45" s="121">
        <v>17645</v>
      </c>
      <c r="Y45" s="121">
        <v>0</v>
      </c>
      <c r="Z45" s="121">
        <v>0</v>
      </c>
      <c r="AA45" s="121">
        <v>0</v>
      </c>
      <c r="AB45" s="121">
        <v>130592</v>
      </c>
      <c r="AC45" s="121">
        <v>0</v>
      </c>
      <c r="AD45" s="121">
        <v>0</v>
      </c>
      <c r="AE45" s="121">
        <f>+SUM(D45,L45,AD45)</f>
        <v>17645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36832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17204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36832</v>
      </c>
      <c r="BP45" s="121">
        <f>SUM(L45,AN45)</f>
        <v>17645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17645</v>
      </c>
      <c r="CB45" s="121">
        <f>SUM(X45,AZ45)</f>
        <v>17645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147796</v>
      </c>
      <c r="CG45" s="121">
        <f>SUM(AC45,BE45)</f>
        <v>0</v>
      </c>
      <c r="CH45" s="121">
        <f>SUM(AD45,BF45)</f>
        <v>0</v>
      </c>
      <c r="CI45" s="121">
        <f>SUM(AE45,BG45)</f>
        <v>17645</v>
      </c>
    </row>
    <row r="46" spans="1:8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305286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168158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35321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168158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340607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142458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78470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16482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78470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158940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201807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111160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23349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111160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225156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99604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54864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11524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54864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111128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151740</v>
      </c>
      <c r="L50" s="121">
        <f>+SUM(M50,R50,V50,W50,AC50)</f>
        <v>4367</v>
      </c>
      <c r="M50" s="121">
        <f>+SUM(N50:Q50)</f>
        <v>4247</v>
      </c>
      <c r="N50" s="121">
        <v>4247</v>
      </c>
      <c r="O50" s="121">
        <v>0</v>
      </c>
      <c r="P50" s="121">
        <v>0</v>
      </c>
      <c r="Q50" s="121">
        <v>0</v>
      </c>
      <c r="R50" s="121">
        <f>+SUM(S50:U50)</f>
        <v>120</v>
      </c>
      <c r="S50" s="121">
        <v>120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147034</v>
      </c>
      <c r="AC50" s="121">
        <v>0</v>
      </c>
      <c r="AD50" s="121">
        <v>144</v>
      </c>
      <c r="AE50" s="121">
        <f>+SUM(D50,L50,AD50)</f>
        <v>4511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20835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50420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172575</v>
      </c>
      <c r="BP50" s="121">
        <f>SUM(L50,AN50)</f>
        <v>4367</v>
      </c>
      <c r="BQ50" s="121">
        <f>SUM(M50,AO50)</f>
        <v>4247</v>
      </c>
      <c r="BR50" s="121">
        <f>SUM(N50,AP50)</f>
        <v>4247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120</v>
      </c>
      <c r="BW50" s="121">
        <f>SUM(S50,AU50)</f>
        <v>120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0</v>
      </c>
      <c r="CB50" s="121">
        <f>SUM(X50,AZ50)</f>
        <v>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197454</v>
      </c>
      <c r="CG50" s="121">
        <f>SUM(AC50,BE50)</f>
        <v>0</v>
      </c>
      <c r="CH50" s="121">
        <f>SUM(AD50,BF50)</f>
        <v>144</v>
      </c>
      <c r="CI50" s="121">
        <f>SUM(AE50,BG50)</f>
        <v>4511</v>
      </c>
    </row>
    <row r="51" spans="1:8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60996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59105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8376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20269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69372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79374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56479</v>
      </c>
      <c r="L52" s="121">
        <f>+SUM(M52,R52,V52,W52,AC52)</f>
        <v>5647</v>
      </c>
      <c r="M52" s="121">
        <f>+SUM(N52:Q52)</f>
        <v>5647</v>
      </c>
      <c r="N52" s="121">
        <v>5647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54728</v>
      </c>
      <c r="AC52" s="121">
        <v>0</v>
      </c>
      <c r="AD52" s="121">
        <v>0</v>
      </c>
      <c r="AE52" s="121">
        <f>+SUM(D52,L52,AD52)</f>
        <v>5647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7755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18767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64234</v>
      </c>
      <c r="BP52" s="121">
        <f>SUM(L52,AN52)</f>
        <v>5647</v>
      </c>
      <c r="BQ52" s="121">
        <f>SUM(M52,AO52)</f>
        <v>5647</v>
      </c>
      <c r="BR52" s="121">
        <f>SUM(N52,AP52)</f>
        <v>5647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73495</v>
      </c>
      <c r="CG52" s="121">
        <f>SUM(AC52,BE52)</f>
        <v>0</v>
      </c>
      <c r="CH52" s="121">
        <f>SUM(AD52,BF52)</f>
        <v>0</v>
      </c>
      <c r="CI52" s="121">
        <f>SUM(AE52,BG52)</f>
        <v>5647</v>
      </c>
    </row>
    <row r="53" spans="1:8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59490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57646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8169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19767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67659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77413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47819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46337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6566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15889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54385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62226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157772</v>
      </c>
      <c r="M55" s="121">
        <f>+SUM(N55:Q55)</f>
        <v>9536</v>
      </c>
      <c r="N55" s="121">
        <v>9536</v>
      </c>
      <c r="O55" s="121">
        <v>0</v>
      </c>
      <c r="P55" s="121">
        <v>0</v>
      </c>
      <c r="Q55" s="121">
        <v>0</v>
      </c>
      <c r="R55" s="121">
        <f>+SUM(S55:U55)</f>
        <v>11505</v>
      </c>
      <c r="S55" s="121">
        <v>1847</v>
      </c>
      <c r="T55" s="121">
        <v>4516</v>
      </c>
      <c r="U55" s="121">
        <v>5142</v>
      </c>
      <c r="V55" s="121">
        <v>0</v>
      </c>
      <c r="W55" s="121">
        <f>+SUM(X55:AA55)</f>
        <v>136731</v>
      </c>
      <c r="X55" s="121">
        <v>50246</v>
      </c>
      <c r="Y55" s="121">
        <v>53895</v>
      </c>
      <c r="Z55" s="121">
        <v>14512</v>
      </c>
      <c r="AA55" s="121">
        <v>18078</v>
      </c>
      <c r="AB55" s="121">
        <v>152022</v>
      </c>
      <c r="AC55" s="121">
        <v>0</v>
      </c>
      <c r="AD55" s="121">
        <v>9772</v>
      </c>
      <c r="AE55" s="121">
        <f>+SUM(D55,L55,AD55)</f>
        <v>167544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9640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157772</v>
      </c>
      <c r="BQ55" s="121">
        <f>SUM(M55,AO55)</f>
        <v>9536</v>
      </c>
      <c r="BR55" s="121">
        <f>SUM(N55,AP55)</f>
        <v>9536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11505</v>
      </c>
      <c r="BW55" s="121">
        <f>SUM(S55,AU55)</f>
        <v>1847</v>
      </c>
      <c r="BX55" s="121">
        <f>SUM(T55,AV55)</f>
        <v>4516</v>
      </c>
      <c r="BY55" s="121">
        <f>SUM(U55,AW55)</f>
        <v>5142</v>
      </c>
      <c r="BZ55" s="121">
        <f>SUM(V55,AX55)</f>
        <v>0</v>
      </c>
      <c r="CA55" s="121">
        <f>SUM(W55,AY55)</f>
        <v>136731</v>
      </c>
      <c r="CB55" s="121">
        <f>SUM(X55,AZ55)</f>
        <v>50246</v>
      </c>
      <c r="CC55" s="121">
        <f>SUM(Y55,BA55)</f>
        <v>53895</v>
      </c>
      <c r="CD55" s="121">
        <f>SUM(Z55,BB55)</f>
        <v>14512</v>
      </c>
      <c r="CE55" s="121">
        <f>SUM(AA55,BC55)</f>
        <v>18078</v>
      </c>
      <c r="CF55" s="121">
        <f>SUM(AB55,BD55)</f>
        <v>161662</v>
      </c>
      <c r="CG55" s="121">
        <f>SUM(AC55,BE55)</f>
        <v>0</v>
      </c>
      <c r="CH55" s="121">
        <f>SUM(AD55,BF55)</f>
        <v>9772</v>
      </c>
      <c r="CI55" s="121">
        <f>SUM(AE55,BG55)</f>
        <v>167544</v>
      </c>
    </row>
    <row r="56" spans="1:8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36173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36173</v>
      </c>
      <c r="X56" s="121">
        <v>36173</v>
      </c>
      <c r="Y56" s="121">
        <v>0</v>
      </c>
      <c r="Z56" s="121">
        <v>0</v>
      </c>
      <c r="AA56" s="121">
        <v>0</v>
      </c>
      <c r="AB56" s="121">
        <v>153538</v>
      </c>
      <c r="AC56" s="121">
        <v>0</v>
      </c>
      <c r="AD56" s="121">
        <v>0</v>
      </c>
      <c r="AE56" s="121">
        <f>+SUM(D56,L56,AD56)</f>
        <v>36173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6890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36173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36173</v>
      </c>
      <c r="CB56" s="121">
        <f>SUM(X56,AZ56)</f>
        <v>36173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160428</v>
      </c>
      <c r="CG56" s="121">
        <f>SUM(AC56,BE56)</f>
        <v>0</v>
      </c>
      <c r="CH56" s="121">
        <f>SUM(AD56,BF56)</f>
        <v>0</v>
      </c>
      <c r="CI56" s="121">
        <f>SUM(AE56,BG56)</f>
        <v>36173</v>
      </c>
    </row>
    <row r="57" spans="1:8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9932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44794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4928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7962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14860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52756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12568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56679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3677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5943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16245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62622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20926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94372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4872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7873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25798</v>
      </c>
      <c r="BP59" s="121">
        <f>SUM(L59,AN59)</f>
        <v>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102245</v>
      </c>
      <c r="CG59" s="121">
        <f>SUM(AC59,BE59)</f>
        <v>0</v>
      </c>
      <c r="CH59" s="121">
        <f>SUM(AD59,BF59)</f>
        <v>0</v>
      </c>
      <c r="CI59" s="121">
        <f>SUM(AE59,BG59)</f>
        <v>0</v>
      </c>
    </row>
    <row r="60" spans="1:8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3274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14765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1524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2462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4798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17227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16140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72786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2348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3794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18488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76580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8628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38907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1241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2006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9869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40913</v>
      </c>
      <c r="CG62" s="121">
        <f>SUM(AC62,BE62)</f>
        <v>0</v>
      </c>
      <c r="CH62" s="121">
        <f>SUM(AD62,BF62)</f>
        <v>0</v>
      </c>
      <c r="CI62" s="121">
        <f>SUM(AE62,BG62)</f>
        <v>0</v>
      </c>
    </row>
    <row r="63" spans="1:8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25457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114803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10955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17704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36412</v>
      </c>
      <c r="BP63" s="121">
        <f>SUM(L63,AN63)</f>
        <v>0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132507</v>
      </c>
      <c r="CG63" s="121">
        <f>SUM(AC63,BE63)</f>
        <v>0</v>
      </c>
      <c r="CH63" s="121">
        <f>SUM(AD63,BF63)</f>
        <v>0</v>
      </c>
      <c r="CI63" s="121">
        <f>SUM(AE63,BG63)</f>
        <v>0</v>
      </c>
    </row>
    <row r="64" spans="1:8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2034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9172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1951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3153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3985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12325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43919</v>
      </c>
      <c r="M65" s="121">
        <f>+SUM(N65:Q65)</f>
        <v>13480</v>
      </c>
      <c r="N65" s="121">
        <v>11742</v>
      </c>
      <c r="O65" s="121">
        <v>0</v>
      </c>
      <c r="P65" s="121">
        <v>1738</v>
      </c>
      <c r="Q65" s="121">
        <v>0</v>
      </c>
      <c r="R65" s="121">
        <f>+SUM(S65:U65)</f>
        <v>3402</v>
      </c>
      <c r="S65" s="121">
        <v>0</v>
      </c>
      <c r="T65" s="121">
        <v>964</v>
      </c>
      <c r="U65" s="121">
        <v>2438</v>
      </c>
      <c r="V65" s="121">
        <v>0</v>
      </c>
      <c r="W65" s="121">
        <f>+SUM(X65:AA65)</f>
        <v>27037</v>
      </c>
      <c r="X65" s="121">
        <v>21821</v>
      </c>
      <c r="Y65" s="121">
        <v>1653</v>
      </c>
      <c r="Z65" s="121">
        <v>3563</v>
      </c>
      <c r="AA65" s="121">
        <v>0</v>
      </c>
      <c r="AB65" s="121">
        <v>28851</v>
      </c>
      <c r="AC65" s="121">
        <v>0</v>
      </c>
      <c r="AD65" s="121">
        <v>0</v>
      </c>
      <c r="AE65" s="121">
        <f>+SUM(D65,L65,AD65)</f>
        <v>43919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2126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43919</v>
      </c>
      <c r="BQ65" s="121">
        <f>SUM(M65,AO65)</f>
        <v>13480</v>
      </c>
      <c r="BR65" s="121">
        <f>SUM(N65,AP65)</f>
        <v>11742</v>
      </c>
      <c r="BS65" s="121">
        <f>SUM(O65,AQ65)</f>
        <v>0</v>
      </c>
      <c r="BT65" s="121">
        <f>SUM(P65,AR65)</f>
        <v>1738</v>
      </c>
      <c r="BU65" s="121">
        <f>SUM(Q65,AS65)</f>
        <v>0</v>
      </c>
      <c r="BV65" s="121">
        <f>SUM(R65,AT65)</f>
        <v>3402</v>
      </c>
      <c r="BW65" s="121">
        <f>SUM(S65,AU65)</f>
        <v>0</v>
      </c>
      <c r="BX65" s="121">
        <f>SUM(T65,AV65)</f>
        <v>964</v>
      </c>
      <c r="BY65" s="121">
        <f>SUM(U65,AW65)</f>
        <v>2438</v>
      </c>
      <c r="BZ65" s="121">
        <f>SUM(V65,AX65)</f>
        <v>0</v>
      </c>
      <c r="CA65" s="121">
        <f>SUM(W65,AY65)</f>
        <v>27037</v>
      </c>
      <c r="CB65" s="121">
        <f>SUM(X65,AZ65)</f>
        <v>21821</v>
      </c>
      <c r="CC65" s="121">
        <f>SUM(Y65,BA65)</f>
        <v>1653</v>
      </c>
      <c r="CD65" s="121">
        <f>SUM(Z65,BB65)</f>
        <v>3563</v>
      </c>
      <c r="CE65" s="121">
        <f>SUM(AA65,BC65)</f>
        <v>0</v>
      </c>
      <c r="CF65" s="121">
        <f>SUM(AB65,BD65)</f>
        <v>30977</v>
      </c>
      <c r="CG65" s="121">
        <f>SUM(AC65,BE65)</f>
        <v>0</v>
      </c>
      <c r="CH65" s="121">
        <f>SUM(AD65,BF65)</f>
        <v>0</v>
      </c>
      <c r="CI65" s="121">
        <f>SUM(AE65,BG65)</f>
        <v>43919</v>
      </c>
    </row>
    <row r="66" spans="1:8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27418</v>
      </c>
      <c r="M66" s="121">
        <f>+SUM(N66:Q66)</f>
        <v>677</v>
      </c>
      <c r="N66" s="121">
        <v>677</v>
      </c>
      <c r="O66" s="121">
        <v>0</v>
      </c>
      <c r="P66" s="121">
        <v>0</v>
      </c>
      <c r="Q66" s="121">
        <v>0</v>
      </c>
      <c r="R66" s="121">
        <f>+SUM(S66:U66)</f>
        <v>7664</v>
      </c>
      <c r="S66" s="121">
        <v>2691</v>
      </c>
      <c r="T66" s="121">
        <v>3271</v>
      </c>
      <c r="U66" s="121">
        <v>1702</v>
      </c>
      <c r="V66" s="121">
        <v>0</v>
      </c>
      <c r="W66" s="121">
        <f>+SUM(X66:AA66)</f>
        <v>19077</v>
      </c>
      <c r="X66" s="121">
        <v>4949</v>
      </c>
      <c r="Y66" s="121">
        <v>8159</v>
      </c>
      <c r="Z66" s="121">
        <v>5969</v>
      </c>
      <c r="AA66" s="121">
        <v>0</v>
      </c>
      <c r="AB66" s="121">
        <v>0</v>
      </c>
      <c r="AC66" s="121">
        <v>0</v>
      </c>
      <c r="AD66" s="121">
        <v>0</v>
      </c>
      <c r="AE66" s="121">
        <f>+SUM(D66,L66,AD66)</f>
        <v>27418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15099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15099</v>
      </c>
      <c r="AZ66" s="121">
        <v>0</v>
      </c>
      <c r="BA66" s="121">
        <v>15099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15099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42517</v>
      </c>
      <c r="BQ66" s="121">
        <f>SUM(M66,AO66)</f>
        <v>677</v>
      </c>
      <c r="BR66" s="121">
        <f>SUM(N66,AP66)</f>
        <v>677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7664</v>
      </c>
      <c r="BW66" s="121">
        <f>SUM(S66,AU66)</f>
        <v>2691</v>
      </c>
      <c r="BX66" s="121">
        <f>SUM(T66,AV66)</f>
        <v>3271</v>
      </c>
      <c r="BY66" s="121">
        <f>SUM(U66,AW66)</f>
        <v>1702</v>
      </c>
      <c r="BZ66" s="121">
        <f>SUM(V66,AX66)</f>
        <v>0</v>
      </c>
      <c r="CA66" s="121">
        <f>SUM(W66,AY66)</f>
        <v>34176</v>
      </c>
      <c r="CB66" s="121">
        <f>SUM(X66,AZ66)</f>
        <v>4949</v>
      </c>
      <c r="CC66" s="121">
        <f>SUM(Y66,BA66)</f>
        <v>23258</v>
      </c>
      <c r="CD66" s="121">
        <f>SUM(Z66,BB66)</f>
        <v>5969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0</v>
      </c>
      <c r="CI66" s="121">
        <f>SUM(AE66,BG66)</f>
        <v>42517</v>
      </c>
    </row>
    <row r="67" spans="1:87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126721</v>
      </c>
      <c r="AO67" s="121">
        <f>+SUM(AP67:AS67)</f>
        <v>27449</v>
      </c>
      <c r="AP67" s="121">
        <v>27449</v>
      </c>
      <c r="AQ67" s="121">
        <v>0</v>
      </c>
      <c r="AR67" s="121">
        <v>0</v>
      </c>
      <c r="AS67" s="121">
        <v>0</v>
      </c>
      <c r="AT67" s="121">
        <f>+SUM(AU67:AW67)</f>
        <v>64230</v>
      </c>
      <c r="AU67" s="121">
        <v>0</v>
      </c>
      <c r="AV67" s="121">
        <v>64230</v>
      </c>
      <c r="AW67" s="121">
        <v>0</v>
      </c>
      <c r="AX67" s="121">
        <v>0</v>
      </c>
      <c r="AY67" s="121">
        <f>+SUM(AZ67:BC67)</f>
        <v>35042</v>
      </c>
      <c r="AZ67" s="121">
        <v>0</v>
      </c>
      <c r="BA67" s="121">
        <v>35042</v>
      </c>
      <c r="BB67" s="121">
        <v>0</v>
      </c>
      <c r="BC67" s="121">
        <v>0</v>
      </c>
      <c r="BD67" s="121">
        <v>0</v>
      </c>
      <c r="BE67" s="121">
        <v>0</v>
      </c>
      <c r="BF67" s="121">
        <v>17903</v>
      </c>
      <c r="BG67" s="121">
        <f>+SUM(BF67,AN67,AF67)</f>
        <v>144624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126721</v>
      </c>
      <c r="BQ67" s="121">
        <f>SUM(M67,AO67)</f>
        <v>27449</v>
      </c>
      <c r="BR67" s="121">
        <f>SUM(N67,AP67)</f>
        <v>27449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64230</v>
      </c>
      <c r="BW67" s="121">
        <f>SUM(S67,AU67)</f>
        <v>0</v>
      </c>
      <c r="BX67" s="121">
        <f>SUM(T67,AV67)</f>
        <v>64230</v>
      </c>
      <c r="BY67" s="121">
        <f>SUM(U67,AW67)</f>
        <v>0</v>
      </c>
      <c r="BZ67" s="121">
        <f>SUM(V67,AX67)</f>
        <v>0</v>
      </c>
      <c r="CA67" s="121">
        <f>SUM(W67,AY67)</f>
        <v>35042</v>
      </c>
      <c r="CB67" s="121">
        <f>SUM(X67,AZ67)</f>
        <v>0</v>
      </c>
      <c r="CC67" s="121">
        <f>SUM(Y67,BA67)</f>
        <v>35042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17903</v>
      </c>
      <c r="CI67" s="121">
        <f>SUM(AE67,BG67)</f>
        <v>144624</v>
      </c>
    </row>
    <row r="68" spans="1:87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505135</v>
      </c>
      <c r="M68" s="121">
        <f>+SUM(N68:Q68)</f>
        <v>62228</v>
      </c>
      <c r="N68" s="121">
        <v>62228</v>
      </c>
      <c r="O68" s="121">
        <v>0</v>
      </c>
      <c r="P68" s="121">
        <v>0</v>
      </c>
      <c r="Q68" s="121">
        <v>0</v>
      </c>
      <c r="R68" s="121">
        <f>+SUM(S68:U68)</f>
        <v>217506</v>
      </c>
      <c r="S68" s="121">
        <v>0</v>
      </c>
      <c r="T68" s="121">
        <v>200404</v>
      </c>
      <c r="U68" s="121">
        <v>17102</v>
      </c>
      <c r="V68" s="121">
        <v>0</v>
      </c>
      <c r="W68" s="121">
        <f>+SUM(X68:AA68)</f>
        <v>225401</v>
      </c>
      <c r="X68" s="121">
        <v>0</v>
      </c>
      <c r="Y68" s="121">
        <v>206534</v>
      </c>
      <c r="Z68" s="121">
        <v>18867</v>
      </c>
      <c r="AA68" s="121">
        <v>0</v>
      </c>
      <c r="AB68" s="121">
        <v>0</v>
      </c>
      <c r="AC68" s="121">
        <v>0</v>
      </c>
      <c r="AD68" s="121">
        <v>49026</v>
      </c>
      <c r="AE68" s="121">
        <f>+SUM(D68,L68,AD68)</f>
        <v>554161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206311</v>
      </c>
      <c r="AO68" s="121">
        <f>+SUM(AP68:AS68)</f>
        <v>49872</v>
      </c>
      <c r="AP68" s="121">
        <v>49872</v>
      </c>
      <c r="AQ68" s="121">
        <v>0</v>
      </c>
      <c r="AR68" s="121">
        <v>0</v>
      </c>
      <c r="AS68" s="121">
        <v>0</v>
      </c>
      <c r="AT68" s="121">
        <f>+SUM(AU68:AW68)</f>
        <v>156439</v>
      </c>
      <c r="AU68" s="121">
        <v>0</v>
      </c>
      <c r="AV68" s="121">
        <v>156439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0</v>
      </c>
      <c r="BE68" s="121">
        <v>0</v>
      </c>
      <c r="BF68" s="121">
        <v>42676</v>
      </c>
      <c r="BG68" s="121">
        <f>+SUM(BF68,AN68,AF68)</f>
        <v>248987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711446</v>
      </c>
      <c r="BQ68" s="121">
        <f>SUM(M68,AO68)</f>
        <v>112100</v>
      </c>
      <c r="BR68" s="121">
        <f>SUM(N68,AP68)</f>
        <v>112100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373945</v>
      </c>
      <c r="BW68" s="121">
        <f>SUM(S68,AU68)</f>
        <v>0</v>
      </c>
      <c r="BX68" s="121">
        <f>SUM(T68,AV68)</f>
        <v>356843</v>
      </c>
      <c r="BY68" s="121">
        <f>SUM(U68,AW68)</f>
        <v>17102</v>
      </c>
      <c r="BZ68" s="121">
        <f>SUM(V68,AX68)</f>
        <v>0</v>
      </c>
      <c r="CA68" s="121">
        <f>SUM(W68,AY68)</f>
        <v>225401</v>
      </c>
      <c r="CB68" s="121">
        <f>SUM(X68,AZ68)</f>
        <v>0</v>
      </c>
      <c r="CC68" s="121">
        <f>SUM(Y68,BA68)</f>
        <v>206534</v>
      </c>
      <c r="CD68" s="121">
        <f>SUM(Z68,BB68)</f>
        <v>18867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91702</v>
      </c>
      <c r="CI68" s="121">
        <f>SUM(AE68,BG68)</f>
        <v>803148</v>
      </c>
    </row>
    <row r="69" spans="1:87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+SUM(E69,J69)</f>
        <v>436462</v>
      </c>
      <c r="E69" s="121">
        <f>+SUM(F69:I69)</f>
        <v>281058</v>
      </c>
      <c r="F69" s="121">
        <v>0</v>
      </c>
      <c r="G69" s="121">
        <v>0</v>
      </c>
      <c r="H69" s="121">
        <v>8448</v>
      </c>
      <c r="I69" s="121">
        <v>272610</v>
      </c>
      <c r="J69" s="121">
        <v>155404</v>
      </c>
      <c r="K69" s="121">
        <v>0</v>
      </c>
      <c r="L69" s="121">
        <f>+SUM(M69,R69,V69,W69,AC69)</f>
        <v>698059</v>
      </c>
      <c r="M69" s="121">
        <f>+SUM(N69:Q69)</f>
        <v>3902</v>
      </c>
      <c r="N69" s="121">
        <v>0</v>
      </c>
      <c r="O69" s="121">
        <v>0</v>
      </c>
      <c r="P69" s="121">
        <v>0</v>
      </c>
      <c r="Q69" s="121">
        <v>3902</v>
      </c>
      <c r="R69" s="121">
        <f>+SUM(S69:U69)</f>
        <v>240934</v>
      </c>
      <c r="S69" s="121">
        <v>0</v>
      </c>
      <c r="T69" s="121">
        <v>231582</v>
      </c>
      <c r="U69" s="121">
        <v>9352</v>
      </c>
      <c r="V69" s="121">
        <v>0</v>
      </c>
      <c r="W69" s="121">
        <f>+SUM(X69:AA69)</f>
        <v>453223</v>
      </c>
      <c r="X69" s="121">
        <v>0</v>
      </c>
      <c r="Y69" s="121">
        <v>427364</v>
      </c>
      <c r="Z69" s="121">
        <v>25859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1134521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116097</v>
      </c>
      <c r="AO69" s="121">
        <f>+SUM(AP69:AS69)</f>
        <v>30056</v>
      </c>
      <c r="AP69" s="121">
        <v>0</v>
      </c>
      <c r="AQ69" s="121">
        <v>0</v>
      </c>
      <c r="AR69" s="121">
        <v>30056</v>
      </c>
      <c r="AS69" s="121">
        <v>0</v>
      </c>
      <c r="AT69" s="121">
        <f>+SUM(AU69:AW69)</f>
        <v>76214</v>
      </c>
      <c r="AU69" s="121">
        <v>0</v>
      </c>
      <c r="AV69" s="121">
        <v>76214</v>
      </c>
      <c r="AW69" s="121">
        <v>0</v>
      </c>
      <c r="AX69" s="121">
        <v>0</v>
      </c>
      <c r="AY69" s="121">
        <f>+SUM(AZ69:BC69)</f>
        <v>9827</v>
      </c>
      <c r="AZ69" s="121">
        <v>0</v>
      </c>
      <c r="BA69" s="121">
        <v>9827</v>
      </c>
      <c r="BB69" s="121">
        <v>0</v>
      </c>
      <c r="BC69" s="121">
        <v>0</v>
      </c>
      <c r="BD69" s="121">
        <v>0</v>
      </c>
      <c r="BE69" s="121">
        <v>0</v>
      </c>
      <c r="BF69" s="121">
        <v>0</v>
      </c>
      <c r="BG69" s="121">
        <f>+SUM(BF69,AN69,AF69)</f>
        <v>116097</v>
      </c>
      <c r="BH69" s="121">
        <f>SUM(D69,AF69)</f>
        <v>436462</v>
      </c>
      <c r="BI69" s="121">
        <f>SUM(E69,AG69)</f>
        <v>281058</v>
      </c>
      <c r="BJ69" s="121">
        <f>SUM(F69,AH69)</f>
        <v>0</v>
      </c>
      <c r="BK69" s="121">
        <f>SUM(G69,AI69)</f>
        <v>0</v>
      </c>
      <c r="BL69" s="121">
        <f>SUM(H69,AJ69)</f>
        <v>8448</v>
      </c>
      <c r="BM69" s="121">
        <f>SUM(I69,AK69)</f>
        <v>272610</v>
      </c>
      <c r="BN69" s="121">
        <f>SUM(J69,AL69)</f>
        <v>155404</v>
      </c>
      <c r="BO69" s="121">
        <f>SUM(K69,AM69)</f>
        <v>0</v>
      </c>
      <c r="BP69" s="121">
        <f>SUM(L69,AN69)</f>
        <v>814156</v>
      </c>
      <c r="BQ69" s="121">
        <f>SUM(M69,AO69)</f>
        <v>33958</v>
      </c>
      <c r="BR69" s="121">
        <f>SUM(N69,AP69)</f>
        <v>0</v>
      </c>
      <c r="BS69" s="121">
        <f>SUM(O69,AQ69)</f>
        <v>0</v>
      </c>
      <c r="BT69" s="121">
        <f>SUM(P69,AR69)</f>
        <v>30056</v>
      </c>
      <c r="BU69" s="121">
        <f>SUM(Q69,AS69)</f>
        <v>3902</v>
      </c>
      <c r="BV69" s="121">
        <f>SUM(R69,AT69)</f>
        <v>317148</v>
      </c>
      <c r="BW69" s="121">
        <f>SUM(S69,AU69)</f>
        <v>0</v>
      </c>
      <c r="BX69" s="121">
        <f>SUM(T69,AV69)</f>
        <v>307796</v>
      </c>
      <c r="BY69" s="121">
        <f>SUM(U69,AW69)</f>
        <v>9352</v>
      </c>
      <c r="BZ69" s="121">
        <f>SUM(V69,AX69)</f>
        <v>0</v>
      </c>
      <c r="CA69" s="121">
        <f>SUM(W69,AY69)</f>
        <v>463050</v>
      </c>
      <c r="CB69" s="121">
        <f>SUM(X69,AZ69)</f>
        <v>0</v>
      </c>
      <c r="CC69" s="121">
        <f>SUM(Y69,BA69)</f>
        <v>437191</v>
      </c>
      <c r="CD69" s="121">
        <f>SUM(Z69,BB69)</f>
        <v>25859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0</v>
      </c>
      <c r="CI69" s="121">
        <f>SUM(AE69,BG69)</f>
        <v>1250618</v>
      </c>
    </row>
    <row r="70" spans="1:87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+SUM(E70,J70)</f>
        <v>136930</v>
      </c>
      <c r="E70" s="121">
        <f>+SUM(F70:I70)</f>
        <v>136930</v>
      </c>
      <c r="F70" s="121">
        <v>0</v>
      </c>
      <c r="G70" s="121">
        <v>4658</v>
      </c>
      <c r="H70" s="121">
        <v>107545</v>
      </c>
      <c r="I70" s="121">
        <v>24727</v>
      </c>
      <c r="J70" s="121">
        <v>0</v>
      </c>
      <c r="K70" s="121">
        <v>0</v>
      </c>
      <c r="L70" s="121">
        <f>+SUM(M70,R70,V70,W70,AC70)</f>
        <v>1233693</v>
      </c>
      <c r="M70" s="121">
        <f>+SUM(N70:Q70)</f>
        <v>209612</v>
      </c>
      <c r="N70" s="121">
        <v>208128</v>
      </c>
      <c r="O70" s="121">
        <v>0</v>
      </c>
      <c r="P70" s="121">
        <v>1484</v>
      </c>
      <c r="Q70" s="121">
        <v>0</v>
      </c>
      <c r="R70" s="121">
        <f>+SUM(S70:U70)</f>
        <v>734191</v>
      </c>
      <c r="S70" s="121">
        <v>0</v>
      </c>
      <c r="T70" s="121">
        <v>693366</v>
      </c>
      <c r="U70" s="121">
        <v>40825</v>
      </c>
      <c r="V70" s="121">
        <v>0</v>
      </c>
      <c r="W70" s="121">
        <f>+SUM(X70:AA70)</f>
        <v>289890</v>
      </c>
      <c r="X70" s="121">
        <v>0</v>
      </c>
      <c r="Y70" s="121">
        <v>277423</v>
      </c>
      <c r="Z70" s="121">
        <v>12467</v>
      </c>
      <c r="AA70" s="121">
        <v>0</v>
      </c>
      <c r="AB70" s="121">
        <v>0</v>
      </c>
      <c r="AC70" s="121">
        <v>0</v>
      </c>
      <c r="AD70" s="121">
        <v>491173</v>
      </c>
      <c r="AE70" s="121">
        <f>+SUM(D70,L70,AD70)</f>
        <v>1861796</v>
      </c>
      <c r="AF70" s="121">
        <f>+SUM(AG70,AL70)</f>
        <v>1475214</v>
      </c>
      <c r="AG70" s="121">
        <f>+SUM(AH70:AK70)</f>
        <v>1475214</v>
      </c>
      <c r="AH70" s="121">
        <v>0</v>
      </c>
      <c r="AI70" s="121">
        <v>1474915</v>
      </c>
      <c r="AJ70" s="121">
        <v>0</v>
      </c>
      <c r="AK70" s="121">
        <v>299</v>
      </c>
      <c r="AL70" s="121">
        <v>0</v>
      </c>
      <c r="AM70" s="121">
        <v>0</v>
      </c>
      <c r="AN70" s="121">
        <f>+SUM(AO70,AT70,AX70,AY70,BE70)</f>
        <v>194792</v>
      </c>
      <c r="AO70" s="121">
        <f>+SUM(AP70:AS70)</f>
        <v>31190</v>
      </c>
      <c r="AP70" s="121">
        <v>31190</v>
      </c>
      <c r="AQ70" s="121">
        <v>0</v>
      </c>
      <c r="AR70" s="121">
        <v>0</v>
      </c>
      <c r="AS70" s="121">
        <v>0</v>
      </c>
      <c r="AT70" s="121">
        <f>+SUM(AU70:AW70)</f>
        <v>112955</v>
      </c>
      <c r="AU70" s="121">
        <v>0</v>
      </c>
      <c r="AV70" s="121">
        <v>112955</v>
      </c>
      <c r="AW70" s="121">
        <v>0</v>
      </c>
      <c r="AX70" s="121">
        <v>0</v>
      </c>
      <c r="AY70" s="121">
        <f>+SUM(AZ70:BC70)</f>
        <v>50647</v>
      </c>
      <c r="AZ70" s="121">
        <v>0</v>
      </c>
      <c r="BA70" s="121">
        <v>50647</v>
      </c>
      <c r="BB70" s="121">
        <v>0</v>
      </c>
      <c r="BC70" s="121">
        <v>0</v>
      </c>
      <c r="BD70" s="121">
        <v>0</v>
      </c>
      <c r="BE70" s="121">
        <v>0</v>
      </c>
      <c r="BF70" s="121">
        <v>74397</v>
      </c>
      <c r="BG70" s="121">
        <f>+SUM(BF70,AN70,AF70)</f>
        <v>1744403</v>
      </c>
      <c r="BH70" s="121">
        <f>SUM(D70,AF70)</f>
        <v>1612144</v>
      </c>
      <c r="BI70" s="121">
        <f>SUM(E70,AG70)</f>
        <v>1612144</v>
      </c>
      <c r="BJ70" s="121">
        <f>SUM(F70,AH70)</f>
        <v>0</v>
      </c>
      <c r="BK70" s="121">
        <f>SUM(G70,AI70)</f>
        <v>1479573</v>
      </c>
      <c r="BL70" s="121">
        <f>SUM(H70,AJ70)</f>
        <v>107545</v>
      </c>
      <c r="BM70" s="121">
        <f>SUM(I70,AK70)</f>
        <v>25026</v>
      </c>
      <c r="BN70" s="121">
        <f>SUM(J70,AL70)</f>
        <v>0</v>
      </c>
      <c r="BO70" s="121">
        <f>SUM(K70,AM70)</f>
        <v>0</v>
      </c>
      <c r="BP70" s="121">
        <f>SUM(L70,AN70)</f>
        <v>1428485</v>
      </c>
      <c r="BQ70" s="121">
        <f>SUM(M70,AO70)</f>
        <v>240802</v>
      </c>
      <c r="BR70" s="121">
        <f>SUM(N70,AP70)</f>
        <v>239318</v>
      </c>
      <c r="BS70" s="121">
        <f>SUM(O70,AQ70)</f>
        <v>0</v>
      </c>
      <c r="BT70" s="121">
        <f>SUM(P70,AR70)</f>
        <v>1484</v>
      </c>
      <c r="BU70" s="121">
        <f>SUM(Q70,AS70)</f>
        <v>0</v>
      </c>
      <c r="BV70" s="121">
        <f>SUM(R70,AT70)</f>
        <v>847146</v>
      </c>
      <c r="BW70" s="121">
        <f>SUM(S70,AU70)</f>
        <v>0</v>
      </c>
      <c r="BX70" s="121">
        <f>SUM(T70,AV70)</f>
        <v>806321</v>
      </c>
      <c r="BY70" s="121">
        <f>SUM(U70,AW70)</f>
        <v>40825</v>
      </c>
      <c r="BZ70" s="121">
        <f>SUM(V70,AX70)</f>
        <v>0</v>
      </c>
      <c r="CA70" s="121">
        <f>SUM(W70,AY70)</f>
        <v>340537</v>
      </c>
      <c r="CB70" s="121">
        <f>SUM(X70,AZ70)</f>
        <v>0</v>
      </c>
      <c r="CC70" s="121">
        <f>SUM(Y70,BA70)</f>
        <v>328070</v>
      </c>
      <c r="CD70" s="121">
        <f>SUM(Z70,BB70)</f>
        <v>12467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565570</v>
      </c>
      <c r="CI70" s="121">
        <f>SUM(AE70,BG70)</f>
        <v>3606199</v>
      </c>
    </row>
    <row r="71" spans="1:87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802299</v>
      </c>
      <c r="M71" s="121">
        <f>+SUM(N71:Q71)</f>
        <v>53649</v>
      </c>
      <c r="N71" s="121">
        <v>26019</v>
      </c>
      <c r="O71" s="121">
        <v>0</v>
      </c>
      <c r="P71" s="121">
        <v>13815</v>
      </c>
      <c r="Q71" s="121">
        <v>13815</v>
      </c>
      <c r="R71" s="121">
        <f>+SUM(S71:U71)</f>
        <v>257938</v>
      </c>
      <c r="S71" s="121">
        <v>698</v>
      </c>
      <c r="T71" s="121">
        <v>226943</v>
      </c>
      <c r="U71" s="121">
        <v>30297</v>
      </c>
      <c r="V71" s="121">
        <v>0</v>
      </c>
      <c r="W71" s="121">
        <f>+SUM(X71:AA71)</f>
        <v>483772</v>
      </c>
      <c r="X71" s="121">
        <v>188353</v>
      </c>
      <c r="Y71" s="121">
        <v>173575</v>
      </c>
      <c r="Z71" s="121">
        <v>121844</v>
      </c>
      <c r="AA71" s="121">
        <v>0</v>
      </c>
      <c r="AB71" s="121">
        <v>0</v>
      </c>
      <c r="AC71" s="121">
        <v>6940</v>
      </c>
      <c r="AD71" s="121">
        <v>11833</v>
      </c>
      <c r="AE71" s="121">
        <f>+SUM(D71,L71,AD71)</f>
        <v>814132</v>
      </c>
      <c r="AF71" s="121">
        <f>+SUM(AG71,AL71)</f>
        <v>820333</v>
      </c>
      <c r="AG71" s="121">
        <f>+SUM(AH71:AK71)</f>
        <v>820333</v>
      </c>
      <c r="AH71" s="121">
        <v>0</v>
      </c>
      <c r="AI71" s="121">
        <v>820333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125425</v>
      </c>
      <c r="AO71" s="121">
        <f>+SUM(AP71:AS71)</f>
        <v>31756</v>
      </c>
      <c r="AP71" s="121">
        <v>21117</v>
      </c>
      <c r="AQ71" s="121">
        <v>10639</v>
      </c>
      <c r="AR71" s="121">
        <v>0</v>
      </c>
      <c r="AS71" s="121">
        <v>0</v>
      </c>
      <c r="AT71" s="121">
        <f>+SUM(AU71:AW71)</f>
        <v>33941</v>
      </c>
      <c r="AU71" s="121">
        <v>8596</v>
      </c>
      <c r="AV71" s="121">
        <v>25345</v>
      </c>
      <c r="AW71" s="121">
        <v>0</v>
      </c>
      <c r="AX71" s="121">
        <v>0</v>
      </c>
      <c r="AY71" s="121">
        <f>+SUM(AZ71:BC71)</f>
        <v>59531</v>
      </c>
      <c r="AZ71" s="121">
        <v>0</v>
      </c>
      <c r="BA71" s="121">
        <v>59531</v>
      </c>
      <c r="BB71" s="121">
        <v>0</v>
      </c>
      <c r="BC71" s="121">
        <v>0</v>
      </c>
      <c r="BD71" s="121">
        <v>0</v>
      </c>
      <c r="BE71" s="121">
        <v>197</v>
      </c>
      <c r="BF71" s="121">
        <v>2677</v>
      </c>
      <c r="BG71" s="121">
        <f>+SUM(BF71,AN71,AF71)</f>
        <v>948435</v>
      </c>
      <c r="BH71" s="121">
        <f>SUM(D71,AF71)</f>
        <v>820333</v>
      </c>
      <c r="BI71" s="121">
        <f>SUM(E71,AG71)</f>
        <v>820333</v>
      </c>
      <c r="BJ71" s="121">
        <f>SUM(F71,AH71)</f>
        <v>0</v>
      </c>
      <c r="BK71" s="121">
        <f>SUM(G71,AI71)</f>
        <v>820333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927724</v>
      </c>
      <c r="BQ71" s="121">
        <f>SUM(M71,AO71)</f>
        <v>85405</v>
      </c>
      <c r="BR71" s="121">
        <f>SUM(N71,AP71)</f>
        <v>47136</v>
      </c>
      <c r="BS71" s="121">
        <f>SUM(O71,AQ71)</f>
        <v>10639</v>
      </c>
      <c r="BT71" s="121">
        <f>SUM(P71,AR71)</f>
        <v>13815</v>
      </c>
      <c r="BU71" s="121">
        <f>SUM(Q71,AS71)</f>
        <v>13815</v>
      </c>
      <c r="BV71" s="121">
        <f>SUM(R71,AT71)</f>
        <v>291879</v>
      </c>
      <c r="BW71" s="121">
        <f>SUM(S71,AU71)</f>
        <v>9294</v>
      </c>
      <c r="BX71" s="121">
        <f>SUM(T71,AV71)</f>
        <v>252288</v>
      </c>
      <c r="BY71" s="121">
        <f>SUM(U71,AW71)</f>
        <v>30297</v>
      </c>
      <c r="BZ71" s="121">
        <f>SUM(V71,AX71)</f>
        <v>0</v>
      </c>
      <c r="CA71" s="121">
        <f>SUM(W71,AY71)</f>
        <v>543303</v>
      </c>
      <c r="CB71" s="121">
        <f>SUM(X71,AZ71)</f>
        <v>188353</v>
      </c>
      <c r="CC71" s="121">
        <f>SUM(Y71,BA71)</f>
        <v>233106</v>
      </c>
      <c r="CD71" s="121">
        <f>SUM(Z71,BB71)</f>
        <v>121844</v>
      </c>
      <c r="CE71" s="121">
        <f>SUM(AA71,BC71)</f>
        <v>0</v>
      </c>
      <c r="CF71" s="121">
        <f>SUM(AB71,BD71)</f>
        <v>0</v>
      </c>
      <c r="CG71" s="121">
        <f>SUM(AC71,BE71)</f>
        <v>7137</v>
      </c>
      <c r="CH71" s="121">
        <f>SUM(AD71,BF71)</f>
        <v>14510</v>
      </c>
      <c r="CI71" s="121">
        <f>SUM(AE71,BG71)</f>
        <v>1762567</v>
      </c>
    </row>
    <row r="72" spans="1:87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+SUM(E72,J72)</f>
        <v>672437</v>
      </c>
      <c r="E72" s="121">
        <f>+SUM(F72:I72)</f>
        <v>672437</v>
      </c>
      <c r="F72" s="121">
        <v>0</v>
      </c>
      <c r="G72" s="121">
        <v>658667</v>
      </c>
      <c r="H72" s="121">
        <v>0</v>
      </c>
      <c r="I72" s="121">
        <v>13770</v>
      </c>
      <c r="J72" s="121">
        <v>0</v>
      </c>
      <c r="K72" s="121">
        <v>0</v>
      </c>
      <c r="L72" s="121">
        <f>+SUM(M72,R72,V72,W72,AC72)</f>
        <v>393986</v>
      </c>
      <c r="M72" s="121">
        <f>+SUM(N72:Q72)</f>
        <v>49868</v>
      </c>
      <c r="N72" s="121">
        <v>26816</v>
      </c>
      <c r="O72" s="121">
        <v>0</v>
      </c>
      <c r="P72" s="121">
        <v>23052</v>
      </c>
      <c r="Q72" s="121">
        <v>0</v>
      </c>
      <c r="R72" s="121">
        <f>+SUM(S72:U72)</f>
        <v>116885</v>
      </c>
      <c r="S72" s="121">
        <v>0</v>
      </c>
      <c r="T72" s="121">
        <v>57460</v>
      </c>
      <c r="U72" s="121">
        <v>59425</v>
      </c>
      <c r="V72" s="121">
        <v>0</v>
      </c>
      <c r="W72" s="121">
        <f>+SUM(X72:AA72)</f>
        <v>227233</v>
      </c>
      <c r="X72" s="121">
        <v>137523</v>
      </c>
      <c r="Y72" s="121">
        <v>83553</v>
      </c>
      <c r="Z72" s="121">
        <v>3702</v>
      </c>
      <c r="AA72" s="121">
        <v>2455</v>
      </c>
      <c r="AB72" s="121">
        <v>0</v>
      </c>
      <c r="AC72" s="121">
        <v>0</v>
      </c>
      <c r="AD72" s="121">
        <v>28758</v>
      </c>
      <c r="AE72" s="121">
        <f>+SUM(D72,L72,AD72)</f>
        <v>1095181</v>
      </c>
      <c r="AF72" s="121">
        <f>+SUM(AG72,AL72)</f>
        <v>99714</v>
      </c>
      <c r="AG72" s="121">
        <f>+SUM(AH72:AK72)</f>
        <v>99714</v>
      </c>
      <c r="AH72" s="121">
        <v>0</v>
      </c>
      <c r="AI72" s="121">
        <v>93234</v>
      </c>
      <c r="AJ72" s="121">
        <v>0</v>
      </c>
      <c r="AK72" s="121">
        <v>6480</v>
      </c>
      <c r="AL72" s="121">
        <v>0</v>
      </c>
      <c r="AM72" s="121">
        <v>0</v>
      </c>
      <c r="AN72" s="121">
        <f>+SUM(AO72,AT72,AX72,AY72,BE72)</f>
        <v>135124</v>
      </c>
      <c r="AO72" s="121">
        <f>+SUM(AP72:AS72)</f>
        <v>57555</v>
      </c>
      <c r="AP72" s="121">
        <v>33685</v>
      </c>
      <c r="AQ72" s="121">
        <v>0</v>
      </c>
      <c r="AR72" s="121">
        <v>23870</v>
      </c>
      <c r="AS72" s="121">
        <v>0</v>
      </c>
      <c r="AT72" s="121">
        <f>+SUM(AU72:AW72)</f>
        <v>69170</v>
      </c>
      <c r="AU72" s="121">
        <v>1769</v>
      </c>
      <c r="AV72" s="121">
        <v>67401</v>
      </c>
      <c r="AW72" s="121">
        <v>0</v>
      </c>
      <c r="AX72" s="121">
        <v>0</v>
      </c>
      <c r="AY72" s="121">
        <f>+SUM(AZ72:BC72)</f>
        <v>8399</v>
      </c>
      <c r="AZ72" s="121">
        <v>0</v>
      </c>
      <c r="BA72" s="121">
        <v>1551</v>
      </c>
      <c r="BB72" s="121">
        <v>0</v>
      </c>
      <c r="BC72" s="121">
        <v>6848</v>
      </c>
      <c r="BD72" s="121">
        <v>0</v>
      </c>
      <c r="BE72" s="121">
        <v>0</v>
      </c>
      <c r="BF72" s="121">
        <v>29452</v>
      </c>
      <c r="BG72" s="121">
        <f>+SUM(BF72,AN72,AF72)</f>
        <v>264290</v>
      </c>
      <c r="BH72" s="121">
        <f>SUM(D72,AF72)</f>
        <v>772151</v>
      </c>
      <c r="BI72" s="121">
        <f>SUM(E72,AG72)</f>
        <v>772151</v>
      </c>
      <c r="BJ72" s="121">
        <f>SUM(F72,AH72)</f>
        <v>0</v>
      </c>
      <c r="BK72" s="121">
        <f>SUM(G72,AI72)</f>
        <v>751901</v>
      </c>
      <c r="BL72" s="121">
        <f>SUM(H72,AJ72)</f>
        <v>0</v>
      </c>
      <c r="BM72" s="121">
        <f>SUM(I72,AK72)</f>
        <v>20250</v>
      </c>
      <c r="BN72" s="121">
        <f>SUM(J72,AL72)</f>
        <v>0</v>
      </c>
      <c r="BO72" s="121">
        <f>SUM(K72,AM72)</f>
        <v>0</v>
      </c>
      <c r="BP72" s="121">
        <f>SUM(L72,AN72)</f>
        <v>529110</v>
      </c>
      <c r="BQ72" s="121">
        <f>SUM(M72,AO72)</f>
        <v>107423</v>
      </c>
      <c r="BR72" s="121">
        <f>SUM(N72,AP72)</f>
        <v>60501</v>
      </c>
      <c r="BS72" s="121">
        <f>SUM(O72,AQ72)</f>
        <v>0</v>
      </c>
      <c r="BT72" s="121">
        <f>SUM(P72,AR72)</f>
        <v>46922</v>
      </c>
      <c r="BU72" s="121">
        <f>SUM(Q72,AS72)</f>
        <v>0</v>
      </c>
      <c r="BV72" s="121">
        <f>SUM(R72,AT72)</f>
        <v>186055</v>
      </c>
      <c r="BW72" s="121">
        <f>SUM(S72,AU72)</f>
        <v>1769</v>
      </c>
      <c r="BX72" s="121">
        <f>SUM(T72,AV72)</f>
        <v>124861</v>
      </c>
      <c r="BY72" s="121">
        <f>SUM(U72,AW72)</f>
        <v>59425</v>
      </c>
      <c r="BZ72" s="121">
        <f>SUM(V72,AX72)</f>
        <v>0</v>
      </c>
      <c r="CA72" s="121">
        <f>SUM(W72,AY72)</f>
        <v>235632</v>
      </c>
      <c r="CB72" s="121">
        <f>SUM(X72,AZ72)</f>
        <v>137523</v>
      </c>
      <c r="CC72" s="121">
        <f>SUM(Y72,BA72)</f>
        <v>85104</v>
      </c>
      <c r="CD72" s="121">
        <f>SUM(Z72,BB72)</f>
        <v>3702</v>
      </c>
      <c r="CE72" s="121">
        <f>SUM(AA72,BC72)</f>
        <v>9303</v>
      </c>
      <c r="CF72" s="121">
        <f>SUM(AB72,BD72)</f>
        <v>0</v>
      </c>
      <c r="CG72" s="121">
        <f>SUM(AC72,BE72)</f>
        <v>0</v>
      </c>
      <c r="CH72" s="121">
        <f>SUM(AD72,BF72)</f>
        <v>58210</v>
      </c>
      <c r="CI72" s="121">
        <f>SUM(AE72,BG72)</f>
        <v>1359471</v>
      </c>
    </row>
    <row r="73" spans="1:87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758310</v>
      </c>
      <c r="M73" s="121">
        <f>+SUM(N73:Q73)</f>
        <v>42074</v>
      </c>
      <c r="N73" s="121">
        <v>42074</v>
      </c>
      <c r="O73" s="121">
        <v>0</v>
      </c>
      <c r="P73" s="121">
        <v>0</v>
      </c>
      <c r="Q73" s="121">
        <v>0</v>
      </c>
      <c r="R73" s="121">
        <f>+SUM(S73:U73)</f>
        <v>5497</v>
      </c>
      <c r="S73" s="121">
        <v>0</v>
      </c>
      <c r="T73" s="121">
        <v>1670</v>
      </c>
      <c r="U73" s="121">
        <v>3827</v>
      </c>
      <c r="V73" s="121">
        <v>0</v>
      </c>
      <c r="W73" s="121">
        <f>+SUM(X73:AA73)</f>
        <v>701352</v>
      </c>
      <c r="X73" s="121">
        <v>17156</v>
      </c>
      <c r="Y73" s="121">
        <v>570395</v>
      </c>
      <c r="Z73" s="121">
        <v>111973</v>
      </c>
      <c r="AA73" s="121">
        <v>1828</v>
      </c>
      <c r="AB73" s="121">
        <v>0</v>
      </c>
      <c r="AC73" s="121">
        <v>9387</v>
      </c>
      <c r="AD73" s="121">
        <v>165811</v>
      </c>
      <c r="AE73" s="121">
        <f>+SUM(D73,L73,AD73)</f>
        <v>924121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324563</v>
      </c>
      <c r="AO73" s="121">
        <f>+SUM(AP73:AS73)</f>
        <v>206274</v>
      </c>
      <c r="AP73" s="121">
        <v>42607</v>
      </c>
      <c r="AQ73" s="121">
        <v>163667</v>
      </c>
      <c r="AR73" s="121">
        <v>0</v>
      </c>
      <c r="AS73" s="121">
        <v>0</v>
      </c>
      <c r="AT73" s="121">
        <f>+SUM(AU73:AW73)</f>
        <v>78791</v>
      </c>
      <c r="AU73" s="121">
        <v>27634</v>
      </c>
      <c r="AV73" s="121">
        <v>51157</v>
      </c>
      <c r="AW73" s="121">
        <v>0</v>
      </c>
      <c r="AX73" s="121">
        <v>0</v>
      </c>
      <c r="AY73" s="121">
        <f>+SUM(AZ73:BC73)</f>
        <v>36794</v>
      </c>
      <c r="AZ73" s="121">
        <v>4396</v>
      </c>
      <c r="BA73" s="121">
        <v>32095</v>
      </c>
      <c r="BB73" s="121">
        <v>0</v>
      </c>
      <c r="BC73" s="121">
        <v>303</v>
      </c>
      <c r="BD73" s="121">
        <v>0</v>
      </c>
      <c r="BE73" s="121">
        <v>2704</v>
      </c>
      <c r="BF73" s="121">
        <v>3540</v>
      </c>
      <c r="BG73" s="121">
        <f>+SUM(BF73,AN73,AF73)</f>
        <v>328103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1082873</v>
      </c>
      <c r="BQ73" s="121">
        <f>SUM(M73,AO73)</f>
        <v>248348</v>
      </c>
      <c r="BR73" s="121">
        <f>SUM(N73,AP73)</f>
        <v>84681</v>
      </c>
      <c r="BS73" s="121">
        <f>SUM(O73,AQ73)</f>
        <v>163667</v>
      </c>
      <c r="BT73" s="121">
        <f>SUM(P73,AR73)</f>
        <v>0</v>
      </c>
      <c r="BU73" s="121">
        <f>SUM(Q73,AS73)</f>
        <v>0</v>
      </c>
      <c r="BV73" s="121">
        <f>SUM(R73,AT73)</f>
        <v>84288</v>
      </c>
      <c r="BW73" s="121">
        <f>SUM(S73,AU73)</f>
        <v>27634</v>
      </c>
      <c r="BX73" s="121">
        <f>SUM(T73,AV73)</f>
        <v>52827</v>
      </c>
      <c r="BY73" s="121">
        <f>SUM(U73,AW73)</f>
        <v>3827</v>
      </c>
      <c r="BZ73" s="121">
        <f>SUM(V73,AX73)</f>
        <v>0</v>
      </c>
      <c r="CA73" s="121">
        <f>SUM(W73,AY73)</f>
        <v>738146</v>
      </c>
      <c r="CB73" s="121">
        <f>SUM(X73,AZ73)</f>
        <v>21552</v>
      </c>
      <c r="CC73" s="121">
        <f>SUM(Y73,BA73)</f>
        <v>602490</v>
      </c>
      <c r="CD73" s="121">
        <f>SUM(Z73,BB73)</f>
        <v>111973</v>
      </c>
      <c r="CE73" s="121">
        <f>SUM(AA73,BC73)</f>
        <v>2131</v>
      </c>
      <c r="CF73" s="121">
        <f>SUM(AB73,BD73)</f>
        <v>0</v>
      </c>
      <c r="CG73" s="121">
        <f>SUM(AC73,BE73)</f>
        <v>12091</v>
      </c>
      <c r="CH73" s="121">
        <f>SUM(AD73,BF73)</f>
        <v>169351</v>
      </c>
      <c r="CI73" s="121">
        <f>SUM(AE73,BG73)</f>
        <v>1252224</v>
      </c>
    </row>
    <row r="74" spans="1:87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241293</v>
      </c>
      <c r="M74" s="121">
        <f>+SUM(N74:Q74)</f>
        <v>2687</v>
      </c>
      <c r="N74" s="121">
        <v>2687</v>
      </c>
      <c r="O74" s="121">
        <v>0</v>
      </c>
      <c r="P74" s="121">
        <v>0</v>
      </c>
      <c r="Q74" s="121">
        <v>0</v>
      </c>
      <c r="R74" s="121">
        <f>+SUM(S74:U74)</f>
        <v>142798</v>
      </c>
      <c r="S74" s="121">
        <v>0</v>
      </c>
      <c r="T74" s="121">
        <v>142798</v>
      </c>
      <c r="U74" s="121">
        <v>0</v>
      </c>
      <c r="V74" s="121">
        <v>0</v>
      </c>
      <c r="W74" s="121">
        <f>+SUM(X74:AA74)</f>
        <v>95808</v>
      </c>
      <c r="X74" s="121">
        <v>0</v>
      </c>
      <c r="Y74" s="121">
        <v>95808</v>
      </c>
      <c r="Z74" s="121">
        <v>0</v>
      </c>
      <c r="AA74" s="121">
        <v>0</v>
      </c>
      <c r="AB74" s="121">
        <v>0</v>
      </c>
      <c r="AC74" s="121">
        <v>0</v>
      </c>
      <c r="AD74" s="121">
        <v>15928</v>
      </c>
      <c r="AE74" s="121">
        <f>+SUM(D74,L74,AD74)</f>
        <v>257221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141561</v>
      </c>
      <c r="AO74" s="121">
        <f>+SUM(AP74:AS74)</f>
        <v>61</v>
      </c>
      <c r="AP74" s="121">
        <v>61</v>
      </c>
      <c r="AQ74" s="121">
        <v>0</v>
      </c>
      <c r="AR74" s="121">
        <v>0</v>
      </c>
      <c r="AS74" s="121">
        <v>0</v>
      </c>
      <c r="AT74" s="121">
        <f>+SUM(AU74:AW74)</f>
        <v>113672</v>
      </c>
      <c r="AU74" s="121">
        <v>0</v>
      </c>
      <c r="AV74" s="121">
        <v>113672</v>
      </c>
      <c r="AW74" s="121">
        <v>0</v>
      </c>
      <c r="AX74" s="121">
        <v>0</v>
      </c>
      <c r="AY74" s="121">
        <f>+SUM(AZ74:BC74)</f>
        <v>27828</v>
      </c>
      <c r="AZ74" s="121">
        <v>0</v>
      </c>
      <c r="BA74" s="121">
        <v>27828</v>
      </c>
      <c r="BB74" s="121">
        <v>0</v>
      </c>
      <c r="BC74" s="121">
        <v>0</v>
      </c>
      <c r="BD74" s="121">
        <v>0</v>
      </c>
      <c r="BE74" s="121">
        <v>0</v>
      </c>
      <c r="BF74" s="121">
        <v>1504</v>
      </c>
      <c r="BG74" s="121">
        <f>+SUM(BF74,AN74,AF74)</f>
        <v>143065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382854</v>
      </c>
      <c r="BQ74" s="121">
        <f>SUM(M74,AO74)</f>
        <v>2748</v>
      </c>
      <c r="BR74" s="121">
        <f>SUM(N74,AP74)</f>
        <v>2748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256470</v>
      </c>
      <c r="BW74" s="121">
        <f>SUM(S74,AU74)</f>
        <v>0</v>
      </c>
      <c r="BX74" s="121">
        <f>SUM(T74,AV74)</f>
        <v>256470</v>
      </c>
      <c r="BY74" s="121">
        <f>SUM(U74,AW74)</f>
        <v>0</v>
      </c>
      <c r="BZ74" s="121">
        <f>SUM(V74,AX74)</f>
        <v>0</v>
      </c>
      <c r="CA74" s="121">
        <f>SUM(W74,AY74)</f>
        <v>123636</v>
      </c>
      <c r="CB74" s="121">
        <f>SUM(X74,AZ74)</f>
        <v>0</v>
      </c>
      <c r="CC74" s="121">
        <f>SUM(Y74,BA74)</f>
        <v>123636</v>
      </c>
      <c r="CD74" s="121">
        <f>SUM(Z74,BB74)</f>
        <v>0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17432</v>
      </c>
      <c r="CI74" s="121">
        <f>SUM(AE74,BG74)</f>
        <v>400286</v>
      </c>
    </row>
    <row r="75" spans="1:87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f>+SUM(M75,R75,V75,W75,AC75)</f>
        <v>1097559</v>
      </c>
      <c r="M75" s="121">
        <f>+SUM(N75:Q75)</f>
        <v>72553</v>
      </c>
      <c r="N75" s="121">
        <v>72553</v>
      </c>
      <c r="O75" s="121">
        <v>0</v>
      </c>
      <c r="P75" s="121">
        <v>0</v>
      </c>
      <c r="Q75" s="121">
        <v>0</v>
      </c>
      <c r="R75" s="121">
        <f>+SUM(S75:U75)</f>
        <v>414587</v>
      </c>
      <c r="S75" s="121">
        <v>789</v>
      </c>
      <c r="T75" s="121">
        <v>391196</v>
      </c>
      <c r="U75" s="121">
        <v>22602</v>
      </c>
      <c r="V75" s="121">
        <v>0</v>
      </c>
      <c r="W75" s="121">
        <f>+SUM(X75:AA75)</f>
        <v>606021</v>
      </c>
      <c r="X75" s="121">
        <v>291470</v>
      </c>
      <c r="Y75" s="121">
        <v>293554</v>
      </c>
      <c r="Z75" s="121">
        <v>20997</v>
      </c>
      <c r="AA75" s="121">
        <v>0</v>
      </c>
      <c r="AB75" s="121">
        <v>0</v>
      </c>
      <c r="AC75" s="121">
        <v>4398</v>
      </c>
      <c r="AD75" s="121">
        <v>104789</v>
      </c>
      <c r="AE75" s="121">
        <f>+SUM(D75,L75,AD75)</f>
        <v>1202348</v>
      </c>
      <c r="AF75" s="121">
        <f>+SUM(AG75,AL75)</f>
        <v>432642</v>
      </c>
      <c r="AG75" s="121">
        <f>+SUM(AH75:AK75)</f>
        <v>432642</v>
      </c>
      <c r="AH75" s="121">
        <v>0</v>
      </c>
      <c r="AI75" s="121">
        <v>432642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103406</v>
      </c>
      <c r="AO75" s="121">
        <f>+SUM(AP75:AS75)</f>
        <v>8479</v>
      </c>
      <c r="AP75" s="121">
        <v>8479</v>
      </c>
      <c r="AQ75" s="121">
        <v>0</v>
      </c>
      <c r="AR75" s="121">
        <v>0</v>
      </c>
      <c r="AS75" s="121">
        <v>0</v>
      </c>
      <c r="AT75" s="121">
        <f>+SUM(AU75:AW75)</f>
        <v>53384</v>
      </c>
      <c r="AU75" s="121">
        <v>0</v>
      </c>
      <c r="AV75" s="121">
        <v>53384</v>
      </c>
      <c r="AW75" s="121">
        <v>0</v>
      </c>
      <c r="AX75" s="121">
        <v>0</v>
      </c>
      <c r="AY75" s="121">
        <f>+SUM(AZ75:BC75)</f>
        <v>41194</v>
      </c>
      <c r="AZ75" s="121">
        <v>9524</v>
      </c>
      <c r="BA75" s="121">
        <v>31670</v>
      </c>
      <c r="BB75" s="121">
        <v>0</v>
      </c>
      <c r="BC75" s="121">
        <v>0</v>
      </c>
      <c r="BD75" s="121">
        <v>0</v>
      </c>
      <c r="BE75" s="121">
        <v>349</v>
      </c>
      <c r="BF75" s="121">
        <v>8519</v>
      </c>
      <c r="BG75" s="121">
        <f>+SUM(BF75,AN75,AF75)</f>
        <v>544567</v>
      </c>
      <c r="BH75" s="121">
        <f>SUM(D75,AF75)</f>
        <v>432642</v>
      </c>
      <c r="BI75" s="121">
        <f>SUM(E75,AG75)</f>
        <v>432642</v>
      </c>
      <c r="BJ75" s="121">
        <f>SUM(F75,AH75)</f>
        <v>0</v>
      </c>
      <c r="BK75" s="121">
        <f>SUM(G75,AI75)</f>
        <v>432642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1200965</v>
      </c>
      <c r="BQ75" s="121">
        <f>SUM(M75,AO75)</f>
        <v>81032</v>
      </c>
      <c r="BR75" s="121">
        <f>SUM(N75,AP75)</f>
        <v>81032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467971</v>
      </c>
      <c r="BW75" s="121">
        <f>SUM(S75,AU75)</f>
        <v>789</v>
      </c>
      <c r="BX75" s="121">
        <f>SUM(T75,AV75)</f>
        <v>444580</v>
      </c>
      <c r="BY75" s="121">
        <f>SUM(U75,AW75)</f>
        <v>22602</v>
      </c>
      <c r="BZ75" s="121">
        <f>SUM(V75,AX75)</f>
        <v>0</v>
      </c>
      <c r="CA75" s="121">
        <f>SUM(W75,AY75)</f>
        <v>647215</v>
      </c>
      <c r="CB75" s="121">
        <f>SUM(X75,AZ75)</f>
        <v>300994</v>
      </c>
      <c r="CC75" s="121">
        <f>SUM(Y75,BA75)</f>
        <v>325224</v>
      </c>
      <c r="CD75" s="121">
        <f>SUM(Z75,BB75)</f>
        <v>20997</v>
      </c>
      <c r="CE75" s="121">
        <f>SUM(AA75,BC75)</f>
        <v>0</v>
      </c>
      <c r="CF75" s="121">
        <f>SUM(AB75,BD75)</f>
        <v>0</v>
      </c>
      <c r="CG75" s="121">
        <f>SUM(AC75,BE75)</f>
        <v>4747</v>
      </c>
      <c r="CH75" s="121">
        <f>SUM(AD75,BF75)</f>
        <v>113308</v>
      </c>
      <c r="CI75" s="121">
        <f>SUM(AE75,BG75)</f>
        <v>1746915</v>
      </c>
    </row>
    <row r="76" spans="1:87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+SUM(E76,J76)</f>
        <v>107719</v>
      </c>
      <c r="E76" s="121">
        <f>+SUM(F76:I76)</f>
        <v>107719</v>
      </c>
      <c r="F76" s="121">
        <v>0</v>
      </c>
      <c r="G76" s="121">
        <v>97480</v>
      </c>
      <c r="H76" s="121">
        <v>10239</v>
      </c>
      <c r="I76" s="121">
        <v>0</v>
      </c>
      <c r="J76" s="121">
        <v>0</v>
      </c>
      <c r="K76" s="121">
        <v>0</v>
      </c>
      <c r="L76" s="121">
        <f>+SUM(M76,R76,V76,W76,AC76)</f>
        <v>294670</v>
      </c>
      <c r="M76" s="121">
        <f>+SUM(N76:Q76)</f>
        <v>83000</v>
      </c>
      <c r="N76" s="121">
        <v>83000</v>
      </c>
      <c r="O76" s="121">
        <v>0</v>
      </c>
      <c r="P76" s="121">
        <v>0</v>
      </c>
      <c r="Q76" s="121">
        <v>0</v>
      </c>
      <c r="R76" s="121">
        <f>+SUM(S76:U76)</f>
        <v>131490</v>
      </c>
      <c r="S76" s="121">
        <v>0</v>
      </c>
      <c r="T76" s="121">
        <v>114964</v>
      </c>
      <c r="U76" s="121">
        <v>16526</v>
      </c>
      <c r="V76" s="121">
        <v>0</v>
      </c>
      <c r="W76" s="121">
        <f>+SUM(X76:AA76)</f>
        <v>74362</v>
      </c>
      <c r="X76" s="121">
        <v>0</v>
      </c>
      <c r="Y76" s="121">
        <v>61126</v>
      </c>
      <c r="Z76" s="121">
        <v>13236</v>
      </c>
      <c r="AA76" s="121">
        <v>0</v>
      </c>
      <c r="AB76" s="121">
        <v>0</v>
      </c>
      <c r="AC76" s="121">
        <v>5818</v>
      </c>
      <c r="AD76" s="121">
        <v>0</v>
      </c>
      <c r="AE76" s="121">
        <f>+SUM(D76,L76,AD76)</f>
        <v>402389</v>
      </c>
      <c r="AF76" s="121">
        <f>+SUM(AG76,AL76)</f>
        <v>96016</v>
      </c>
      <c r="AG76" s="121">
        <f>+SUM(AH76:AK76)</f>
        <v>96016</v>
      </c>
      <c r="AH76" s="121">
        <v>0</v>
      </c>
      <c r="AI76" s="121">
        <v>96016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109108</v>
      </c>
      <c r="AO76" s="121">
        <f>+SUM(AP76:AS76)</f>
        <v>36689</v>
      </c>
      <c r="AP76" s="121">
        <v>36689</v>
      </c>
      <c r="AQ76" s="121">
        <v>0</v>
      </c>
      <c r="AR76" s="121">
        <v>0</v>
      </c>
      <c r="AS76" s="121">
        <v>0</v>
      </c>
      <c r="AT76" s="121">
        <f>+SUM(AU76:AW76)</f>
        <v>65467</v>
      </c>
      <c r="AU76" s="121">
        <v>0</v>
      </c>
      <c r="AV76" s="121">
        <v>65467</v>
      </c>
      <c r="AW76" s="121">
        <v>0</v>
      </c>
      <c r="AX76" s="121">
        <v>0</v>
      </c>
      <c r="AY76" s="121">
        <f>+SUM(AZ76:BC76)</f>
        <v>5246</v>
      </c>
      <c r="AZ76" s="121">
        <v>0</v>
      </c>
      <c r="BA76" s="121">
        <v>5246</v>
      </c>
      <c r="BB76" s="121">
        <v>0</v>
      </c>
      <c r="BC76" s="121">
        <v>0</v>
      </c>
      <c r="BD76" s="121">
        <v>0</v>
      </c>
      <c r="BE76" s="121">
        <v>1706</v>
      </c>
      <c r="BF76" s="121">
        <v>0</v>
      </c>
      <c r="BG76" s="121">
        <f>+SUM(BF76,AN76,AF76)</f>
        <v>205124</v>
      </c>
      <c r="BH76" s="121">
        <f>SUM(D76,AF76)</f>
        <v>203735</v>
      </c>
      <c r="BI76" s="121">
        <f>SUM(E76,AG76)</f>
        <v>203735</v>
      </c>
      <c r="BJ76" s="121">
        <f>SUM(F76,AH76)</f>
        <v>0</v>
      </c>
      <c r="BK76" s="121">
        <f>SUM(G76,AI76)</f>
        <v>193496</v>
      </c>
      <c r="BL76" s="121">
        <f>SUM(H76,AJ76)</f>
        <v>10239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403778</v>
      </c>
      <c r="BQ76" s="121">
        <f>SUM(M76,AO76)</f>
        <v>119689</v>
      </c>
      <c r="BR76" s="121">
        <f>SUM(N76,AP76)</f>
        <v>119689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196957</v>
      </c>
      <c r="BW76" s="121">
        <f>SUM(S76,AU76)</f>
        <v>0</v>
      </c>
      <c r="BX76" s="121">
        <f>SUM(T76,AV76)</f>
        <v>180431</v>
      </c>
      <c r="BY76" s="121">
        <f>SUM(U76,AW76)</f>
        <v>16526</v>
      </c>
      <c r="BZ76" s="121">
        <f>SUM(V76,AX76)</f>
        <v>0</v>
      </c>
      <c r="CA76" s="121">
        <f>SUM(W76,AY76)</f>
        <v>79608</v>
      </c>
      <c r="CB76" s="121">
        <f>SUM(X76,AZ76)</f>
        <v>0</v>
      </c>
      <c r="CC76" s="121">
        <f>SUM(Y76,BA76)</f>
        <v>66372</v>
      </c>
      <c r="CD76" s="121">
        <f>SUM(Z76,BB76)</f>
        <v>13236</v>
      </c>
      <c r="CE76" s="121">
        <f>SUM(AA76,BC76)</f>
        <v>0</v>
      </c>
      <c r="CF76" s="121">
        <f>SUM(AB76,BD76)</f>
        <v>0</v>
      </c>
      <c r="CG76" s="121">
        <f>SUM(AC76,BE76)</f>
        <v>7524</v>
      </c>
      <c r="CH76" s="121">
        <f>SUM(AD76,BF76)</f>
        <v>0</v>
      </c>
      <c r="CI76" s="121">
        <f>SUM(AE76,BG76)</f>
        <v>607513</v>
      </c>
    </row>
    <row r="77" spans="1:87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+SUM(E77,J77)</f>
        <v>256736</v>
      </c>
      <c r="E77" s="121">
        <f>+SUM(F77:I77)</f>
        <v>256736</v>
      </c>
      <c r="F77" s="121">
        <v>0</v>
      </c>
      <c r="G77" s="121">
        <v>247467</v>
      </c>
      <c r="H77" s="121">
        <v>9269</v>
      </c>
      <c r="I77" s="121">
        <v>0</v>
      </c>
      <c r="J77" s="121">
        <v>0</v>
      </c>
      <c r="K77" s="121">
        <v>0</v>
      </c>
      <c r="L77" s="121">
        <f>+SUM(M77,R77,V77,W77,AC77)</f>
        <v>974496</v>
      </c>
      <c r="M77" s="121">
        <f>+SUM(N77:Q77)</f>
        <v>56033</v>
      </c>
      <c r="N77" s="121">
        <v>56033</v>
      </c>
      <c r="O77" s="121">
        <v>0</v>
      </c>
      <c r="P77" s="121">
        <v>0</v>
      </c>
      <c r="Q77" s="121">
        <v>0</v>
      </c>
      <c r="R77" s="121">
        <f>+SUM(S77:U77)</f>
        <v>247868</v>
      </c>
      <c r="S77" s="121">
        <v>0</v>
      </c>
      <c r="T77" s="121">
        <v>225715</v>
      </c>
      <c r="U77" s="121">
        <v>22153</v>
      </c>
      <c r="V77" s="121">
        <v>2365</v>
      </c>
      <c r="W77" s="121">
        <f>+SUM(X77:AA77)</f>
        <v>668230</v>
      </c>
      <c r="X77" s="121">
        <v>297862</v>
      </c>
      <c r="Y77" s="121">
        <v>277469</v>
      </c>
      <c r="Z77" s="121">
        <v>92899</v>
      </c>
      <c r="AA77" s="121">
        <v>0</v>
      </c>
      <c r="AB77" s="121">
        <v>0</v>
      </c>
      <c r="AC77" s="121">
        <v>0</v>
      </c>
      <c r="AD77" s="121">
        <v>1662</v>
      </c>
      <c r="AE77" s="121">
        <f>+SUM(D77,L77,AD77)</f>
        <v>1232894</v>
      </c>
      <c r="AF77" s="121">
        <f>+SUM(AG77,AL77)</f>
        <v>168080</v>
      </c>
      <c r="AG77" s="121">
        <f>+SUM(AH77:AK77)</f>
        <v>168080</v>
      </c>
      <c r="AH77" s="121">
        <v>0</v>
      </c>
      <c r="AI77" s="121">
        <v>168080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175728</v>
      </c>
      <c r="AO77" s="121">
        <f>+SUM(AP77:AS77)</f>
        <v>33162</v>
      </c>
      <c r="AP77" s="121">
        <v>33162</v>
      </c>
      <c r="AQ77" s="121">
        <v>0</v>
      </c>
      <c r="AR77" s="121">
        <v>0</v>
      </c>
      <c r="AS77" s="121">
        <v>0</v>
      </c>
      <c r="AT77" s="121">
        <f>+SUM(AU77:AW77)</f>
        <v>100135</v>
      </c>
      <c r="AU77" s="121">
        <v>0</v>
      </c>
      <c r="AV77" s="121">
        <v>100135</v>
      </c>
      <c r="AW77" s="121">
        <v>0</v>
      </c>
      <c r="AX77" s="121">
        <v>0</v>
      </c>
      <c r="AY77" s="121">
        <f>+SUM(AZ77:BC77)</f>
        <v>42431</v>
      </c>
      <c r="AZ77" s="121">
        <v>0</v>
      </c>
      <c r="BA77" s="121">
        <v>42431</v>
      </c>
      <c r="BB77" s="121">
        <v>0</v>
      </c>
      <c r="BC77" s="121">
        <v>0</v>
      </c>
      <c r="BD77" s="121">
        <v>0</v>
      </c>
      <c r="BE77" s="121">
        <v>0</v>
      </c>
      <c r="BF77" s="121">
        <v>31186</v>
      </c>
      <c r="BG77" s="121">
        <f>+SUM(BF77,AN77,AF77)</f>
        <v>374994</v>
      </c>
      <c r="BH77" s="121">
        <f>SUM(D77,AF77)</f>
        <v>424816</v>
      </c>
      <c r="BI77" s="121">
        <f>SUM(E77,AG77)</f>
        <v>424816</v>
      </c>
      <c r="BJ77" s="121">
        <f>SUM(F77,AH77)</f>
        <v>0</v>
      </c>
      <c r="BK77" s="121">
        <f>SUM(G77,AI77)</f>
        <v>415547</v>
      </c>
      <c r="BL77" s="121">
        <f>SUM(H77,AJ77)</f>
        <v>9269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1150224</v>
      </c>
      <c r="BQ77" s="121">
        <f>SUM(M77,AO77)</f>
        <v>89195</v>
      </c>
      <c r="BR77" s="121">
        <f>SUM(N77,AP77)</f>
        <v>89195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348003</v>
      </c>
      <c r="BW77" s="121">
        <f>SUM(S77,AU77)</f>
        <v>0</v>
      </c>
      <c r="BX77" s="121">
        <f>SUM(T77,AV77)</f>
        <v>325850</v>
      </c>
      <c r="BY77" s="121">
        <f>SUM(U77,AW77)</f>
        <v>22153</v>
      </c>
      <c r="BZ77" s="121">
        <f>SUM(V77,AX77)</f>
        <v>2365</v>
      </c>
      <c r="CA77" s="121">
        <f>SUM(W77,AY77)</f>
        <v>710661</v>
      </c>
      <c r="CB77" s="121">
        <f>SUM(X77,AZ77)</f>
        <v>297862</v>
      </c>
      <c r="CC77" s="121">
        <f>SUM(Y77,BA77)</f>
        <v>319900</v>
      </c>
      <c r="CD77" s="121">
        <f>SUM(Z77,BB77)</f>
        <v>92899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32848</v>
      </c>
      <c r="CI77" s="121">
        <f>SUM(AE77,BG77)</f>
        <v>1607888</v>
      </c>
    </row>
    <row r="78" spans="1:87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+SUM(E78,J78)</f>
        <v>98959</v>
      </c>
      <c r="E78" s="121">
        <f>+SUM(F78:I78)</f>
        <v>57709</v>
      </c>
      <c r="F78" s="121">
        <v>0</v>
      </c>
      <c r="G78" s="121">
        <v>57709</v>
      </c>
      <c r="H78" s="121">
        <v>0</v>
      </c>
      <c r="I78" s="121">
        <v>0</v>
      </c>
      <c r="J78" s="121">
        <v>41250</v>
      </c>
      <c r="K78" s="121">
        <v>0</v>
      </c>
      <c r="L78" s="121">
        <f>+SUM(M78,R78,V78,W78,AC78)</f>
        <v>533906</v>
      </c>
      <c r="M78" s="121">
        <f>+SUM(N78:Q78)</f>
        <v>44042</v>
      </c>
      <c r="N78" s="121">
        <v>22021</v>
      </c>
      <c r="O78" s="121">
        <v>0</v>
      </c>
      <c r="P78" s="121">
        <v>18559</v>
      </c>
      <c r="Q78" s="121">
        <v>3462</v>
      </c>
      <c r="R78" s="121">
        <f>+SUM(S78:U78)</f>
        <v>185635</v>
      </c>
      <c r="S78" s="121">
        <v>0</v>
      </c>
      <c r="T78" s="121">
        <v>77739</v>
      </c>
      <c r="U78" s="121">
        <v>107896</v>
      </c>
      <c r="V78" s="121">
        <v>3410</v>
      </c>
      <c r="W78" s="121">
        <f>+SUM(X78:AA78)</f>
        <v>300819</v>
      </c>
      <c r="X78" s="121">
        <v>136276</v>
      </c>
      <c r="Y78" s="121">
        <v>147774</v>
      </c>
      <c r="Z78" s="121">
        <v>1993</v>
      </c>
      <c r="AA78" s="121">
        <v>14776</v>
      </c>
      <c r="AB78" s="121">
        <v>0</v>
      </c>
      <c r="AC78" s="121">
        <v>0</v>
      </c>
      <c r="AD78" s="121">
        <v>10664</v>
      </c>
      <c r="AE78" s="121">
        <f>+SUM(D78,L78,AD78)</f>
        <v>643529</v>
      </c>
      <c r="AF78" s="121">
        <f>+SUM(AG78,AL78)</f>
        <v>31496</v>
      </c>
      <c r="AG78" s="121">
        <f>+SUM(AH78:AK78)</f>
        <v>31496</v>
      </c>
      <c r="AH78" s="121">
        <v>0</v>
      </c>
      <c r="AI78" s="121">
        <v>31496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109404</v>
      </c>
      <c r="AO78" s="121">
        <f>+SUM(AP78:AS78)</f>
        <v>12710</v>
      </c>
      <c r="AP78" s="121">
        <v>6456</v>
      </c>
      <c r="AQ78" s="121">
        <v>0</v>
      </c>
      <c r="AR78" s="121">
        <v>6254</v>
      </c>
      <c r="AS78" s="121">
        <v>0</v>
      </c>
      <c r="AT78" s="121">
        <f>+SUM(AU78:AW78)</f>
        <v>31053</v>
      </c>
      <c r="AU78" s="121">
        <v>0</v>
      </c>
      <c r="AV78" s="121">
        <v>31053</v>
      </c>
      <c r="AW78" s="121">
        <v>0</v>
      </c>
      <c r="AX78" s="121">
        <v>0</v>
      </c>
      <c r="AY78" s="121">
        <f>+SUM(AZ78:BC78)</f>
        <v>65641</v>
      </c>
      <c r="AZ78" s="121">
        <v>0</v>
      </c>
      <c r="BA78" s="121">
        <v>63963</v>
      </c>
      <c r="BB78" s="121">
        <v>0</v>
      </c>
      <c r="BC78" s="121">
        <v>1678</v>
      </c>
      <c r="BD78" s="121">
        <v>0</v>
      </c>
      <c r="BE78" s="121">
        <v>0</v>
      </c>
      <c r="BF78" s="121">
        <v>3828</v>
      </c>
      <c r="BG78" s="121">
        <f>+SUM(BF78,AN78,AF78)</f>
        <v>144728</v>
      </c>
      <c r="BH78" s="121">
        <f>SUM(D78,AF78)</f>
        <v>130455</v>
      </c>
      <c r="BI78" s="121">
        <f>SUM(E78,AG78)</f>
        <v>89205</v>
      </c>
      <c r="BJ78" s="121">
        <f>SUM(F78,AH78)</f>
        <v>0</v>
      </c>
      <c r="BK78" s="121">
        <f>SUM(G78,AI78)</f>
        <v>89205</v>
      </c>
      <c r="BL78" s="121">
        <f>SUM(H78,AJ78)</f>
        <v>0</v>
      </c>
      <c r="BM78" s="121">
        <f>SUM(I78,AK78)</f>
        <v>0</v>
      </c>
      <c r="BN78" s="121">
        <f>SUM(J78,AL78)</f>
        <v>41250</v>
      </c>
      <c r="BO78" s="121">
        <f>SUM(K78,AM78)</f>
        <v>0</v>
      </c>
      <c r="BP78" s="121">
        <f>SUM(L78,AN78)</f>
        <v>643310</v>
      </c>
      <c r="BQ78" s="121">
        <f>SUM(M78,AO78)</f>
        <v>56752</v>
      </c>
      <c r="BR78" s="121">
        <f>SUM(N78,AP78)</f>
        <v>28477</v>
      </c>
      <c r="BS78" s="121">
        <f>SUM(O78,AQ78)</f>
        <v>0</v>
      </c>
      <c r="BT78" s="121">
        <f>SUM(P78,AR78)</f>
        <v>24813</v>
      </c>
      <c r="BU78" s="121">
        <f>SUM(Q78,AS78)</f>
        <v>3462</v>
      </c>
      <c r="BV78" s="121">
        <f>SUM(R78,AT78)</f>
        <v>216688</v>
      </c>
      <c r="BW78" s="121">
        <f>SUM(S78,AU78)</f>
        <v>0</v>
      </c>
      <c r="BX78" s="121">
        <f>SUM(T78,AV78)</f>
        <v>108792</v>
      </c>
      <c r="BY78" s="121">
        <f>SUM(U78,AW78)</f>
        <v>107896</v>
      </c>
      <c r="BZ78" s="121">
        <f>SUM(V78,AX78)</f>
        <v>3410</v>
      </c>
      <c r="CA78" s="121">
        <f>SUM(W78,AY78)</f>
        <v>366460</v>
      </c>
      <c r="CB78" s="121">
        <f>SUM(X78,AZ78)</f>
        <v>136276</v>
      </c>
      <c r="CC78" s="121">
        <f>SUM(Y78,BA78)</f>
        <v>211737</v>
      </c>
      <c r="CD78" s="121">
        <f>SUM(Z78,BB78)</f>
        <v>1993</v>
      </c>
      <c r="CE78" s="121">
        <f>SUM(AA78,BC78)</f>
        <v>16454</v>
      </c>
      <c r="CF78" s="121">
        <f>SUM(AB78,BD78)</f>
        <v>0</v>
      </c>
      <c r="CG78" s="121">
        <f>SUM(AC78,BE78)</f>
        <v>0</v>
      </c>
      <c r="CH78" s="121">
        <f>SUM(AD78,BF78)</f>
        <v>14492</v>
      </c>
      <c r="CI78" s="121">
        <f>SUM(AE78,BG78)</f>
        <v>788257</v>
      </c>
    </row>
    <row r="79" spans="1:87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576591</v>
      </c>
      <c r="M79" s="121">
        <f>+SUM(N79:Q79)</f>
        <v>76585</v>
      </c>
      <c r="N79" s="121">
        <v>24538</v>
      </c>
      <c r="O79" s="121">
        <v>0</v>
      </c>
      <c r="P79" s="121">
        <v>52047</v>
      </c>
      <c r="Q79" s="121">
        <v>0</v>
      </c>
      <c r="R79" s="121">
        <f>+SUM(S79:U79)</f>
        <v>283662</v>
      </c>
      <c r="S79" s="121">
        <v>0</v>
      </c>
      <c r="T79" s="121">
        <v>283662</v>
      </c>
      <c r="U79" s="121">
        <v>0</v>
      </c>
      <c r="V79" s="121">
        <v>0</v>
      </c>
      <c r="W79" s="121">
        <f>+SUM(X79:AA79)</f>
        <v>216344</v>
      </c>
      <c r="X79" s="121">
        <v>170797</v>
      </c>
      <c r="Y79" s="121">
        <v>0</v>
      </c>
      <c r="Z79" s="121">
        <v>45547</v>
      </c>
      <c r="AA79" s="121">
        <v>0</v>
      </c>
      <c r="AB79" s="121">
        <v>0</v>
      </c>
      <c r="AC79" s="121">
        <v>0</v>
      </c>
      <c r="AD79" s="121">
        <v>84526</v>
      </c>
      <c r="AE79" s="121">
        <f>+SUM(D79,L79,AD79)</f>
        <v>661117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198142</v>
      </c>
      <c r="AO79" s="121">
        <f>+SUM(AP79:AS79)</f>
        <v>36361</v>
      </c>
      <c r="AP79" s="121">
        <v>13209</v>
      </c>
      <c r="AQ79" s="121">
        <v>0</v>
      </c>
      <c r="AR79" s="121">
        <v>23152</v>
      </c>
      <c r="AS79" s="121">
        <v>0</v>
      </c>
      <c r="AT79" s="121">
        <f>+SUM(AU79:AW79)</f>
        <v>161781</v>
      </c>
      <c r="AU79" s="121">
        <v>0</v>
      </c>
      <c r="AV79" s="121">
        <v>161781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0</v>
      </c>
      <c r="BE79" s="121">
        <v>0</v>
      </c>
      <c r="BF79" s="121">
        <v>18021</v>
      </c>
      <c r="BG79" s="121">
        <f>+SUM(BF79,AN79,AF79)</f>
        <v>216163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774733</v>
      </c>
      <c r="BQ79" s="121">
        <f>SUM(M79,AO79)</f>
        <v>112946</v>
      </c>
      <c r="BR79" s="121">
        <f>SUM(N79,AP79)</f>
        <v>37747</v>
      </c>
      <c r="BS79" s="121">
        <f>SUM(O79,AQ79)</f>
        <v>0</v>
      </c>
      <c r="BT79" s="121">
        <f>SUM(P79,AR79)</f>
        <v>75199</v>
      </c>
      <c r="BU79" s="121">
        <f>SUM(Q79,AS79)</f>
        <v>0</v>
      </c>
      <c r="BV79" s="121">
        <f>SUM(R79,AT79)</f>
        <v>445443</v>
      </c>
      <c r="BW79" s="121">
        <f>SUM(S79,AU79)</f>
        <v>0</v>
      </c>
      <c r="BX79" s="121">
        <f>SUM(T79,AV79)</f>
        <v>445443</v>
      </c>
      <c r="BY79" s="121">
        <f>SUM(U79,AW79)</f>
        <v>0</v>
      </c>
      <c r="BZ79" s="121">
        <f>SUM(V79,AX79)</f>
        <v>0</v>
      </c>
      <c r="CA79" s="121">
        <f>SUM(W79,AY79)</f>
        <v>216344</v>
      </c>
      <c r="CB79" s="121">
        <f>SUM(X79,AZ79)</f>
        <v>170797</v>
      </c>
      <c r="CC79" s="121">
        <f>SUM(Y79,BA79)</f>
        <v>0</v>
      </c>
      <c r="CD79" s="121">
        <f>SUM(Z79,BB79)</f>
        <v>45547</v>
      </c>
      <c r="CE79" s="121">
        <f>SUM(AA79,BC79)</f>
        <v>0</v>
      </c>
      <c r="CF79" s="121">
        <f>SUM(AB79,BD79)</f>
        <v>0</v>
      </c>
      <c r="CG79" s="121">
        <f>SUM(AC79,BE79)</f>
        <v>0</v>
      </c>
      <c r="CH79" s="121">
        <f>SUM(AD79,BF79)</f>
        <v>102547</v>
      </c>
      <c r="CI79" s="121">
        <f>SUM(AE79,BG79)</f>
        <v>877280</v>
      </c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9">
    <sortCondition ref="A8:A79"/>
    <sortCondition ref="B8:B79"/>
    <sortCondition ref="C8:C7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78" man="1"/>
    <brk id="67" min="1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279</v>
      </c>
      <c r="D7" s="140">
        <f>SUM(L7,T7,AB7,AJ7,AR7,AZ7)</f>
        <v>797661</v>
      </c>
      <c r="E7" s="140">
        <f>SUM(M7,U7,AC7,AK7,AS7,BA7)</f>
        <v>6613977</v>
      </c>
      <c r="F7" s="140">
        <f>SUM(D7:E7)</f>
        <v>7411638</v>
      </c>
      <c r="G7" s="140">
        <f>SUM(O7,W7,AE7,AM7,AU7,BC7)</f>
        <v>883733</v>
      </c>
      <c r="H7" s="140">
        <f>SUM(P7,X7,AF7,AN7,AV7,BD7)</f>
        <v>1665736</v>
      </c>
      <c r="I7" s="140">
        <f>SUM(G7:H7)</f>
        <v>2549469</v>
      </c>
      <c r="J7" s="141">
        <f>COUNTIF(J$8:J$207,"&lt;&gt;")</f>
        <v>54</v>
      </c>
      <c r="K7" s="141">
        <f>COUNTIF(K$8:K$207,"&lt;&gt;")</f>
        <v>54</v>
      </c>
      <c r="L7" s="140">
        <f>SUM(L$8:L$207)</f>
        <v>797661</v>
      </c>
      <c r="M7" s="140">
        <f>SUM(M$8:M$207)</f>
        <v>6566594</v>
      </c>
      <c r="N7" s="140">
        <f>IF(AND(L7&lt;&gt;"",M7&lt;&gt;""),SUM(L7:M7),"")</f>
        <v>7364255</v>
      </c>
      <c r="O7" s="140">
        <f>SUM(O$8:O$207)</f>
        <v>883733</v>
      </c>
      <c r="P7" s="140">
        <f>SUM(P$8:P$207)</f>
        <v>1621340</v>
      </c>
      <c r="Q7" s="140">
        <f>IF(AND(O7&lt;&gt;"",P7&lt;&gt;""),SUM(O7:P7),"")</f>
        <v>2505073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47383</v>
      </c>
      <c r="V7" s="140">
        <f>IF(AND(T7&lt;&gt;"",U7&lt;&gt;""),SUM(T7:U7),"")</f>
        <v>47383</v>
      </c>
      <c r="W7" s="140">
        <f>SUM(W$8:W$207)</f>
        <v>0</v>
      </c>
      <c r="X7" s="140">
        <f>SUM(X$8:X$207)</f>
        <v>44396</v>
      </c>
      <c r="Y7" s="140">
        <f>IF(AND(W7&lt;&gt;"",X7&lt;&gt;""),SUM(W7:X7),"")</f>
        <v>44396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112662</v>
      </c>
      <c r="I8" s="121">
        <f>SUM(G8:H8)</f>
        <v>112662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68266</v>
      </c>
      <c r="Q8" s="121">
        <f>IF(AND(O8&lt;&gt;"",P8&lt;&gt;""),SUM(O8:P8),"")</f>
        <v>68266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44396</v>
      </c>
      <c r="Y8" s="121">
        <f>IF(AND(W8&lt;&gt;"",X8&lt;&gt;""),SUM(W8:X8),"")</f>
        <v>44396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SUM(L9,T9,AB9,AJ9,AR9,AZ9)</f>
        <v>22293</v>
      </c>
      <c r="E9" s="121">
        <f>SUM(M9,U9,AC9,AK9,AS9,BA9)</f>
        <v>464637</v>
      </c>
      <c r="F9" s="121">
        <f>SUM(D9:E9)</f>
        <v>486930</v>
      </c>
      <c r="G9" s="121">
        <f>SUM(O9,W9,AE9,AM9,AU9,BC9)</f>
        <v>9368</v>
      </c>
      <c r="H9" s="121">
        <f>SUM(P9,X9,AF9,AN9,AV9,BD9)</f>
        <v>77858</v>
      </c>
      <c r="I9" s="121">
        <f>SUM(G9:H9)</f>
        <v>87226</v>
      </c>
      <c r="J9" s="120" t="s">
        <v>333</v>
      </c>
      <c r="K9" s="119" t="s">
        <v>334</v>
      </c>
      <c r="L9" s="121">
        <v>22293</v>
      </c>
      <c r="M9" s="121">
        <v>464637</v>
      </c>
      <c r="N9" s="121">
        <f>IF(AND(L9&lt;&gt;"",M9&lt;&gt;""),SUM(L9:M9),"")</f>
        <v>486930</v>
      </c>
      <c r="O9" s="121">
        <v>9368</v>
      </c>
      <c r="P9" s="121">
        <v>77858</v>
      </c>
      <c r="Q9" s="121">
        <f>IF(AND(O9&lt;&gt;"",P9&lt;&gt;""),SUM(O9:P9),"")</f>
        <v>87226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494399</v>
      </c>
      <c r="F12" s="121">
        <f>SUM(D12:E12)</f>
        <v>494399</v>
      </c>
      <c r="G12" s="121">
        <f>SUM(O12,W12,AE12,AM12,AU12,BC12)</f>
        <v>128210</v>
      </c>
      <c r="H12" s="121">
        <f>SUM(P12,X12,AF12,AN12,AV12,BD12)</f>
        <v>59888</v>
      </c>
      <c r="I12" s="121">
        <f>SUM(G12:H12)</f>
        <v>188098</v>
      </c>
      <c r="J12" s="120" t="s">
        <v>341</v>
      </c>
      <c r="K12" s="119" t="s">
        <v>342</v>
      </c>
      <c r="L12" s="121">
        <v>0</v>
      </c>
      <c r="M12" s="121">
        <v>494399</v>
      </c>
      <c r="N12" s="121">
        <f>IF(AND(L12&lt;&gt;"",M12&lt;&gt;""),SUM(L12:M12),"")</f>
        <v>494399</v>
      </c>
      <c r="O12" s="121">
        <v>128210</v>
      </c>
      <c r="P12" s="121">
        <v>59888</v>
      </c>
      <c r="Q12" s="121">
        <f>IF(AND(O12&lt;&gt;"",P12&lt;&gt;""),SUM(O12:P12),"")</f>
        <v>188098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SUM(L13,T13,AB13,AJ13,AR13,AZ13)</f>
        <v>74688</v>
      </c>
      <c r="E13" s="121">
        <f>SUM(M13,U13,AC13,AK13,AS13,BA13)</f>
        <v>373936</v>
      </c>
      <c r="F13" s="121">
        <f>SUM(D13:E13)</f>
        <v>448624</v>
      </c>
      <c r="G13" s="121">
        <f>SUM(O13,W13,AE13,AM13,AU13,BC13)</f>
        <v>0</v>
      </c>
      <c r="H13" s="121">
        <f>SUM(P13,X13,AF13,AN13,AV13,BD13)</f>
        <v>99345</v>
      </c>
      <c r="I13" s="121">
        <f>SUM(G13:H13)</f>
        <v>99345</v>
      </c>
      <c r="J13" s="120" t="s">
        <v>345</v>
      </c>
      <c r="K13" s="119" t="s">
        <v>346</v>
      </c>
      <c r="L13" s="121">
        <v>74688</v>
      </c>
      <c r="M13" s="121">
        <v>373936</v>
      </c>
      <c r="N13" s="121">
        <f>IF(AND(L13&lt;&gt;"",M13&lt;&gt;""),SUM(L13:M13),"")</f>
        <v>448624</v>
      </c>
      <c r="O13" s="121">
        <v>0</v>
      </c>
      <c r="P13" s="121">
        <v>99345</v>
      </c>
      <c r="Q13" s="121">
        <f>IF(AND(O13&lt;&gt;"",P13&lt;&gt;""),SUM(O13:P13),"")</f>
        <v>99345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304683</v>
      </c>
      <c r="F14" s="121">
        <f>SUM(D14:E14)</f>
        <v>304683</v>
      </c>
      <c r="G14" s="121">
        <f>SUM(O14,W14,AE14,AM14,AU14,BC14)</f>
        <v>0</v>
      </c>
      <c r="H14" s="121">
        <f>SUM(P14,X14,AF14,AN14,AV14,BD14)</f>
        <v>118209</v>
      </c>
      <c r="I14" s="121">
        <f>SUM(G14:H14)</f>
        <v>118209</v>
      </c>
      <c r="J14" s="120" t="s">
        <v>349</v>
      </c>
      <c r="K14" s="119" t="s">
        <v>350</v>
      </c>
      <c r="L14" s="121">
        <v>0</v>
      </c>
      <c r="M14" s="121">
        <v>304683</v>
      </c>
      <c r="N14" s="121">
        <f>IF(AND(L14&lt;&gt;"",M14&lt;&gt;""),SUM(L14:M14),"")</f>
        <v>304683</v>
      </c>
      <c r="O14" s="121">
        <v>0</v>
      </c>
      <c r="P14" s="121">
        <v>118209</v>
      </c>
      <c r="Q14" s="121">
        <f>IF(AND(O14&lt;&gt;"",P14&lt;&gt;""),SUM(O14:P14),"")</f>
        <v>118209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177230</v>
      </c>
      <c r="F15" s="121">
        <f>SUM(D15:E15)</f>
        <v>177230</v>
      </c>
      <c r="G15" s="121">
        <f>SUM(O15,W15,AE15,AM15,AU15,BC15)</f>
        <v>0</v>
      </c>
      <c r="H15" s="121">
        <f>SUM(P15,X15,AF15,AN15,AV15,BD15)</f>
        <v>108870</v>
      </c>
      <c r="I15" s="121">
        <f>SUM(G15:H15)</f>
        <v>108870</v>
      </c>
      <c r="J15" s="120" t="s">
        <v>353</v>
      </c>
      <c r="K15" s="119" t="s">
        <v>354</v>
      </c>
      <c r="L15" s="121">
        <v>0</v>
      </c>
      <c r="M15" s="121">
        <v>177230</v>
      </c>
      <c r="N15" s="121">
        <f>IF(AND(L15&lt;&gt;"",M15&lt;&gt;""),SUM(L15:M15),"")</f>
        <v>177230</v>
      </c>
      <c r="O15" s="121">
        <v>0</v>
      </c>
      <c r="P15" s="121">
        <v>108870</v>
      </c>
      <c r="Q15" s="121">
        <f>IF(AND(O15&lt;&gt;"",P15&lt;&gt;""),SUM(O15:P15),"")</f>
        <v>108870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SUM(L16,T16,AB16,AJ16,AR16,AZ16)</f>
        <v>122536</v>
      </c>
      <c r="E16" s="121">
        <f>SUM(M16,U16,AC16,AK16,AS16,BA16)</f>
        <v>466013</v>
      </c>
      <c r="F16" s="121">
        <f>SUM(D16:E16)</f>
        <v>588549</v>
      </c>
      <c r="G16" s="121">
        <f>SUM(O16,W16,AE16,AM16,AU16,BC16)</f>
        <v>97083</v>
      </c>
      <c r="H16" s="121">
        <f>SUM(P16,X16,AF16,AN16,AV16,BD16)</f>
        <v>119524</v>
      </c>
      <c r="I16" s="121">
        <f>SUM(G16:H16)</f>
        <v>216607</v>
      </c>
      <c r="J16" s="120" t="s">
        <v>357</v>
      </c>
      <c r="K16" s="119" t="s">
        <v>358</v>
      </c>
      <c r="L16" s="121">
        <v>122536</v>
      </c>
      <c r="M16" s="121">
        <v>466013</v>
      </c>
      <c r="N16" s="121">
        <f>IF(AND(L16&lt;&gt;"",M16&lt;&gt;""),SUM(L16:M16),"")</f>
        <v>588549</v>
      </c>
      <c r="O16" s="121">
        <v>97083</v>
      </c>
      <c r="P16" s="121">
        <v>119524</v>
      </c>
      <c r="Q16" s="121">
        <f>IF(AND(O16&lt;&gt;"",P16&lt;&gt;""),SUM(O16:P16),"")</f>
        <v>216607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439269</v>
      </c>
      <c r="F17" s="121">
        <f>SUM(D17:E17)</f>
        <v>439269</v>
      </c>
      <c r="G17" s="121">
        <f>SUM(O17,W17,AE17,AM17,AU17,BC17)</f>
        <v>0</v>
      </c>
      <c r="H17" s="121">
        <f>SUM(P17,X17,AF17,AN17,AV17,BD17)</f>
        <v>20614</v>
      </c>
      <c r="I17" s="121">
        <f>SUM(G17:H17)</f>
        <v>20614</v>
      </c>
      <c r="J17" s="120" t="s">
        <v>361</v>
      </c>
      <c r="K17" s="119" t="s">
        <v>362</v>
      </c>
      <c r="L17" s="121">
        <v>0</v>
      </c>
      <c r="M17" s="121">
        <v>439269</v>
      </c>
      <c r="N17" s="121">
        <f>IF(AND(L17&lt;&gt;"",M17&lt;&gt;""),SUM(L17:M17),"")</f>
        <v>439269</v>
      </c>
      <c r="O17" s="121">
        <v>0</v>
      </c>
      <c r="P17" s="121">
        <v>20614</v>
      </c>
      <c r="Q17" s="121">
        <f>IF(AND(O17&lt;&gt;"",P17&lt;&gt;""),SUM(O17:P17),"")</f>
        <v>20614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209176</v>
      </c>
      <c r="F19" s="121">
        <f>SUM(D19:E19)</f>
        <v>209176</v>
      </c>
      <c r="G19" s="121">
        <f>SUM(O19,W19,AE19,AM19,AU19,BC19)</f>
        <v>0</v>
      </c>
      <c r="H19" s="121">
        <f>SUM(P19,X19,AF19,AN19,AV19,BD19)</f>
        <v>119765</v>
      </c>
      <c r="I19" s="121">
        <f>SUM(G19:H19)</f>
        <v>119765</v>
      </c>
      <c r="J19" s="120" t="s">
        <v>329</v>
      </c>
      <c r="K19" s="119" t="s">
        <v>330</v>
      </c>
      <c r="L19" s="121">
        <v>0</v>
      </c>
      <c r="M19" s="121">
        <v>209176</v>
      </c>
      <c r="N19" s="121">
        <f>IF(AND(L19&lt;&gt;"",M19&lt;&gt;""),SUM(L19:M19),"")</f>
        <v>209176</v>
      </c>
      <c r="O19" s="121">
        <v>0</v>
      </c>
      <c r="P19" s="121">
        <v>119765</v>
      </c>
      <c r="Q19" s="121">
        <f>IF(AND(O19&lt;&gt;"",P19&lt;&gt;""),SUM(O19:P19),"")</f>
        <v>119765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SUM(L20,T20,AB20,AJ20,AR20,AZ20)</f>
        <v>69325</v>
      </c>
      <c r="E20" s="121">
        <f>SUM(M20,U20,AC20,AK20,AS20,BA20)</f>
        <v>260790</v>
      </c>
      <c r="F20" s="121">
        <f>SUM(D20:E20)</f>
        <v>330115</v>
      </c>
      <c r="G20" s="121">
        <f>SUM(O20,W20,AE20,AM20,AU20,BC20)</f>
        <v>38352</v>
      </c>
      <c r="H20" s="121">
        <f>SUM(P20,X20,AF20,AN20,AV20,BD20)</f>
        <v>68180</v>
      </c>
      <c r="I20" s="121">
        <f>SUM(G20:H20)</f>
        <v>106532</v>
      </c>
      <c r="J20" s="120" t="s">
        <v>357</v>
      </c>
      <c r="K20" s="119" t="s">
        <v>358</v>
      </c>
      <c r="L20" s="121">
        <v>69325</v>
      </c>
      <c r="M20" s="121">
        <v>260790</v>
      </c>
      <c r="N20" s="121">
        <f>IF(AND(L20&lt;&gt;"",M20&lt;&gt;""),SUM(L20:M20),"")</f>
        <v>330115</v>
      </c>
      <c r="O20" s="121">
        <v>38352</v>
      </c>
      <c r="P20" s="121">
        <v>68180</v>
      </c>
      <c r="Q20" s="121">
        <f>IF(AND(O20&lt;&gt;"",P20&lt;&gt;""),SUM(O20:P20),"")</f>
        <v>106532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40283</v>
      </c>
      <c r="F21" s="121">
        <f>SUM(D21:E21)</f>
        <v>40283</v>
      </c>
      <c r="G21" s="121">
        <f>SUM(O21,W21,AE21,AM21,AU21,BC21)</f>
        <v>0</v>
      </c>
      <c r="H21" s="121">
        <f>SUM(P21,X21,AF21,AN21,AV21,BD21)</f>
        <v>21344</v>
      </c>
      <c r="I21" s="121">
        <f>SUM(G21:H21)</f>
        <v>21344</v>
      </c>
      <c r="J21" s="120" t="s">
        <v>329</v>
      </c>
      <c r="K21" s="119" t="s">
        <v>330</v>
      </c>
      <c r="L21" s="121">
        <v>0</v>
      </c>
      <c r="M21" s="121">
        <v>40283</v>
      </c>
      <c r="N21" s="121">
        <f>IF(AND(L21&lt;&gt;"",M21&lt;&gt;""),SUM(L21:M21),"")</f>
        <v>40283</v>
      </c>
      <c r="O21" s="121">
        <v>0</v>
      </c>
      <c r="P21" s="121">
        <v>21344</v>
      </c>
      <c r="Q21" s="121">
        <f>IF(AND(O21&lt;&gt;"",P21&lt;&gt;""),SUM(O21:P21),"")</f>
        <v>21344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28716</v>
      </c>
      <c r="F22" s="121">
        <f>SUM(D22:E22)</f>
        <v>28716</v>
      </c>
      <c r="G22" s="121">
        <f>SUM(O22,W22,AE22,AM22,AU22,BC22)</f>
        <v>0</v>
      </c>
      <c r="H22" s="121">
        <f>SUM(P22,X22,AF22,AN22,AV22,BD22)</f>
        <v>19118</v>
      </c>
      <c r="I22" s="121">
        <f>SUM(G22:H22)</f>
        <v>19118</v>
      </c>
      <c r="J22" s="120" t="s">
        <v>329</v>
      </c>
      <c r="K22" s="119" t="s">
        <v>330</v>
      </c>
      <c r="L22" s="121">
        <v>0</v>
      </c>
      <c r="M22" s="121">
        <v>28716</v>
      </c>
      <c r="N22" s="121">
        <f>IF(AND(L22&lt;&gt;"",M22&lt;&gt;""),SUM(L22:M22),"")</f>
        <v>28716</v>
      </c>
      <c r="O22" s="121">
        <v>0</v>
      </c>
      <c r="P22" s="121">
        <v>19118</v>
      </c>
      <c r="Q22" s="121">
        <f>IF(AND(O22&lt;&gt;"",P22&lt;&gt;""),SUM(O22:P22),"")</f>
        <v>19118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47383</v>
      </c>
      <c r="F23" s="121">
        <f>SUM(D23:E23)</f>
        <v>47383</v>
      </c>
      <c r="G23" s="121">
        <f>SUM(O23,W23,AE23,AM23,AU23,BC23)</f>
        <v>0</v>
      </c>
      <c r="H23" s="121">
        <f>SUM(P23,X23,AF23,AN23,AV23,BD23)</f>
        <v>54220</v>
      </c>
      <c r="I23" s="121">
        <f>SUM(G23:H23)</f>
        <v>54220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54220</v>
      </c>
      <c r="Q23" s="121">
        <f>IF(AND(O23&lt;&gt;"",P23&lt;&gt;""),SUM(O23:P23),"")</f>
        <v>54220</v>
      </c>
      <c r="R23" s="120" t="s">
        <v>329</v>
      </c>
      <c r="S23" s="119" t="s">
        <v>330</v>
      </c>
      <c r="T23" s="121">
        <v>0</v>
      </c>
      <c r="U23" s="121">
        <v>47383</v>
      </c>
      <c r="V23" s="121">
        <f>IF(AND(T23&lt;&gt;"",U23&lt;&gt;""),SUM(T23:U23),"")</f>
        <v>47383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SUM(L24,T24,AB24,AJ24,AR24,AZ24)</f>
        <v>17493</v>
      </c>
      <c r="E24" s="121">
        <f>SUM(M24,U24,AC24,AK24,AS24,BA24)</f>
        <v>66517</v>
      </c>
      <c r="F24" s="121">
        <f>SUM(D24:E24)</f>
        <v>84010</v>
      </c>
      <c r="G24" s="121">
        <f>SUM(O24,W24,AE24,AM24,AU24,BC24)</f>
        <v>13132</v>
      </c>
      <c r="H24" s="121">
        <f>SUM(P24,X24,AF24,AN24,AV24,BD24)</f>
        <v>16166</v>
      </c>
      <c r="I24" s="121">
        <f>SUM(G24:H24)</f>
        <v>29298</v>
      </c>
      <c r="J24" s="120" t="s">
        <v>357</v>
      </c>
      <c r="K24" s="119" t="s">
        <v>358</v>
      </c>
      <c r="L24" s="121">
        <v>17493</v>
      </c>
      <c r="M24" s="121">
        <v>66517</v>
      </c>
      <c r="N24" s="121">
        <f>IF(AND(L24&lt;&gt;"",M24&lt;&gt;""),SUM(L24:M24),"")</f>
        <v>84010</v>
      </c>
      <c r="O24" s="121">
        <v>13132</v>
      </c>
      <c r="P24" s="121">
        <v>16166</v>
      </c>
      <c r="Q24" s="121">
        <f>IF(AND(O24&lt;&gt;"",P24&lt;&gt;""),SUM(O24:P24),"")</f>
        <v>29298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SUM(L25,T25,AB25,AJ25,AR25,AZ25)</f>
        <v>5018</v>
      </c>
      <c r="E25" s="121">
        <f>SUM(M25,U25,AC25,AK25,AS25,BA25)</f>
        <v>63870</v>
      </c>
      <c r="F25" s="121">
        <f>SUM(D25:E25)</f>
        <v>68888</v>
      </c>
      <c r="G25" s="121">
        <f>SUM(O25,W25,AE25,AM25,AU25,BC25)</f>
        <v>0</v>
      </c>
      <c r="H25" s="121">
        <f>SUM(P25,X25,AF25,AN25,AV25,BD25)</f>
        <v>13965</v>
      </c>
      <c r="I25" s="121">
        <f>SUM(G25:H25)</f>
        <v>13965</v>
      </c>
      <c r="J25" s="120" t="s">
        <v>345</v>
      </c>
      <c r="K25" s="119" t="s">
        <v>379</v>
      </c>
      <c r="L25" s="121">
        <v>5018</v>
      </c>
      <c r="M25" s="121">
        <v>63870</v>
      </c>
      <c r="N25" s="121">
        <f>IF(AND(L25&lt;&gt;"",M25&lt;&gt;""),SUM(L25:M25),"")</f>
        <v>68888</v>
      </c>
      <c r="O25" s="121">
        <v>0</v>
      </c>
      <c r="P25" s="121">
        <v>13965</v>
      </c>
      <c r="Q25" s="121">
        <f>IF(AND(O25&lt;&gt;"",P25&lt;&gt;""),SUM(O25:P25),"")</f>
        <v>13965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SUM(L26,T26,AB26,AJ26,AR26,AZ26)</f>
        <v>2918</v>
      </c>
      <c r="E26" s="121">
        <f>SUM(M26,U26,AC26,AK26,AS26,BA26)</f>
        <v>26572</v>
      </c>
      <c r="F26" s="121">
        <f>SUM(D26:E26)</f>
        <v>29490</v>
      </c>
      <c r="G26" s="121">
        <f>SUM(O26,W26,AE26,AM26,AU26,BC26)</f>
        <v>0</v>
      </c>
      <c r="H26" s="121">
        <f>SUM(P26,X26,AF26,AN26,AV26,BD26)</f>
        <v>8877</v>
      </c>
      <c r="I26" s="121">
        <f>SUM(G26:H26)</f>
        <v>8877</v>
      </c>
      <c r="J26" s="120" t="s">
        <v>345</v>
      </c>
      <c r="K26" s="119" t="s">
        <v>379</v>
      </c>
      <c r="L26" s="121">
        <v>2918</v>
      </c>
      <c r="M26" s="121">
        <v>26572</v>
      </c>
      <c r="N26" s="121">
        <f>IF(AND(L26&lt;&gt;"",M26&lt;&gt;""),SUM(L26:M26),"")</f>
        <v>29490</v>
      </c>
      <c r="O26" s="121">
        <v>0</v>
      </c>
      <c r="P26" s="121">
        <v>8877</v>
      </c>
      <c r="Q26" s="121">
        <f>IF(AND(O26&lt;&gt;"",P26&lt;&gt;""),SUM(O26:P26),"")</f>
        <v>8877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124136</v>
      </c>
      <c r="F27" s="121">
        <f>SUM(D27:E27)</f>
        <v>124136</v>
      </c>
      <c r="G27" s="121">
        <f>SUM(O27,W27,AE27,AM27,AU27,BC27)</f>
        <v>0</v>
      </c>
      <c r="H27" s="121">
        <f>SUM(P27,X27,AF27,AN27,AV27,BD27)</f>
        <v>64372</v>
      </c>
      <c r="I27" s="121">
        <f>SUM(G27:H27)</f>
        <v>64372</v>
      </c>
      <c r="J27" s="120" t="s">
        <v>384</v>
      </c>
      <c r="K27" s="119" t="s">
        <v>385</v>
      </c>
      <c r="L27" s="121">
        <v>0</v>
      </c>
      <c r="M27" s="121">
        <v>124136</v>
      </c>
      <c r="N27" s="121">
        <f>IF(AND(L27&lt;&gt;"",M27&lt;&gt;""),SUM(L27:M27),"")</f>
        <v>124136</v>
      </c>
      <c r="O27" s="121">
        <v>0</v>
      </c>
      <c r="P27" s="121">
        <v>64372</v>
      </c>
      <c r="Q27" s="121">
        <f>IF(AND(O27&lt;&gt;"",P27&lt;&gt;""),SUM(O27:P27),"")</f>
        <v>64372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SUM(L29,T29,AB29,AJ29,AR29,AZ29)</f>
        <v>0</v>
      </c>
      <c r="E29" s="121">
        <f>SUM(M29,U29,AC29,AK29,AS29,BA29)</f>
        <v>91471</v>
      </c>
      <c r="F29" s="121">
        <f>SUM(D29:E29)</f>
        <v>91471</v>
      </c>
      <c r="G29" s="121">
        <f>SUM(O29,W29,AE29,AM29,AU29,BC29)</f>
        <v>0</v>
      </c>
      <c r="H29" s="121">
        <f>SUM(P29,X29,AF29,AN29,AV29,BD29)</f>
        <v>13965</v>
      </c>
      <c r="I29" s="121">
        <f>SUM(G29:H29)</f>
        <v>13965</v>
      </c>
      <c r="J29" s="120" t="s">
        <v>384</v>
      </c>
      <c r="K29" s="119" t="s">
        <v>385</v>
      </c>
      <c r="L29" s="121">
        <v>0</v>
      </c>
      <c r="M29" s="121">
        <v>91471</v>
      </c>
      <c r="N29" s="121">
        <f>IF(AND(L29&lt;&gt;"",M29&lt;&gt;""),SUM(L29:M29),"")</f>
        <v>91471</v>
      </c>
      <c r="O29" s="121">
        <v>0</v>
      </c>
      <c r="P29" s="121">
        <v>13965</v>
      </c>
      <c r="Q29" s="121">
        <f>IF(AND(O29&lt;&gt;"",P29&lt;&gt;""),SUM(O29:P29),"")</f>
        <v>13965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SUM(L30,T30,AB30,AJ30,AR30,AZ30)</f>
        <v>0</v>
      </c>
      <c r="E30" s="121">
        <f>SUM(M30,U30,AC30,AK30,AS30,BA30)</f>
        <v>366050</v>
      </c>
      <c r="F30" s="121">
        <f>SUM(D30:E30)</f>
        <v>366050</v>
      </c>
      <c r="G30" s="121">
        <f>SUM(O30,W30,AE30,AM30,AU30,BC30)</f>
        <v>0</v>
      </c>
      <c r="H30" s="121">
        <f>SUM(P30,X30,AF30,AN30,AV30,BD30)</f>
        <v>131036</v>
      </c>
      <c r="I30" s="121">
        <f>SUM(G30:H30)</f>
        <v>131036</v>
      </c>
      <c r="J30" s="120" t="s">
        <v>384</v>
      </c>
      <c r="K30" s="119" t="s">
        <v>385</v>
      </c>
      <c r="L30" s="121">
        <v>0</v>
      </c>
      <c r="M30" s="121">
        <v>366050</v>
      </c>
      <c r="N30" s="121">
        <f>IF(AND(L30&lt;&gt;"",M30&lt;&gt;""),SUM(L30:M30),"")</f>
        <v>366050</v>
      </c>
      <c r="O30" s="121">
        <v>0</v>
      </c>
      <c r="P30" s="121">
        <v>131036</v>
      </c>
      <c r="Q30" s="121">
        <f>IF(AND(O30&lt;&gt;"",P30&lt;&gt;""),SUM(O30:P30),"")</f>
        <v>131036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SUM(L31,T31,AB31,AJ31,AR31,AZ31)</f>
        <v>0</v>
      </c>
      <c r="E31" s="121">
        <f>SUM(M31,U31,AC31,AK31,AS31,BA31)</f>
        <v>28369</v>
      </c>
      <c r="F31" s="121">
        <f>SUM(D31:E31)</f>
        <v>28369</v>
      </c>
      <c r="G31" s="121">
        <f>SUM(O31,W31,AE31,AM31,AU31,BC31)</f>
        <v>0</v>
      </c>
      <c r="H31" s="121">
        <f>SUM(P31,X31,AF31,AN31,AV31,BD31)</f>
        <v>5893</v>
      </c>
      <c r="I31" s="121">
        <f>SUM(G31:H31)</f>
        <v>5893</v>
      </c>
      <c r="J31" s="120" t="s">
        <v>349</v>
      </c>
      <c r="K31" s="119" t="s">
        <v>350</v>
      </c>
      <c r="L31" s="121">
        <v>0</v>
      </c>
      <c r="M31" s="121">
        <v>28369</v>
      </c>
      <c r="N31" s="121">
        <f>IF(AND(L31&lt;&gt;"",M31&lt;&gt;""),SUM(L31:M31),"")</f>
        <v>28369</v>
      </c>
      <c r="O31" s="121">
        <v>0</v>
      </c>
      <c r="P31" s="121">
        <v>5893</v>
      </c>
      <c r="Q31" s="121">
        <f>IF(AND(O31&lt;&gt;"",P31&lt;&gt;""),SUM(O31:P31),"")</f>
        <v>5893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SUM(L32,T32,AB32,AJ32,AR32,AZ32)</f>
        <v>0</v>
      </c>
      <c r="E32" s="121">
        <f>SUM(M32,U32,AC32,AK32,AS32,BA32)</f>
        <v>39279</v>
      </c>
      <c r="F32" s="121">
        <f>SUM(D32:E32)</f>
        <v>39279</v>
      </c>
      <c r="G32" s="121">
        <f>SUM(O32,W32,AE32,AM32,AU32,BC32)</f>
        <v>0</v>
      </c>
      <c r="H32" s="121">
        <f>SUM(P32,X32,AF32,AN32,AV32,BD32)</f>
        <v>18964</v>
      </c>
      <c r="I32" s="121">
        <f>SUM(G32:H32)</f>
        <v>18964</v>
      </c>
      <c r="J32" s="120" t="s">
        <v>349</v>
      </c>
      <c r="K32" s="119" t="s">
        <v>350</v>
      </c>
      <c r="L32" s="121">
        <v>0</v>
      </c>
      <c r="M32" s="121">
        <v>39279</v>
      </c>
      <c r="N32" s="121">
        <f>IF(AND(L32&lt;&gt;"",M32&lt;&gt;""),SUM(L32:M32),"")</f>
        <v>39279</v>
      </c>
      <c r="O32" s="121">
        <v>0</v>
      </c>
      <c r="P32" s="121">
        <v>18964</v>
      </c>
      <c r="Q32" s="121">
        <f>IF(AND(O32&lt;&gt;"",P32&lt;&gt;""),SUM(O32:P32),"")</f>
        <v>18964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SUM(L33,T33,AB33,AJ33,AR33,AZ33)</f>
        <v>694</v>
      </c>
      <c r="E33" s="121">
        <f>SUM(M33,U33,AC33,AK33,AS33,BA33)</f>
        <v>14523</v>
      </c>
      <c r="F33" s="121">
        <f>SUM(D33:E33)</f>
        <v>15217</v>
      </c>
      <c r="G33" s="121">
        <f>SUM(O33,W33,AE33,AM33,AU33,BC33)</f>
        <v>328</v>
      </c>
      <c r="H33" s="121">
        <f>SUM(P33,X33,AF33,AN33,AV33,BD33)</f>
        <v>2727</v>
      </c>
      <c r="I33" s="121">
        <f>SUM(G33:H33)</f>
        <v>3055</v>
      </c>
      <c r="J33" s="120" t="s">
        <v>333</v>
      </c>
      <c r="K33" s="119" t="s">
        <v>334</v>
      </c>
      <c r="L33" s="121">
        <v>694</v>
      </c>
      <c r="M33" s="121">
        <v>14523</v>
      </c>
      <c r="N33" s="121">
        <f>IF(AND(L33&lt;&gt;"",M33&lt;&gt;""),SUM(L33:M33),"")</f>
        <v>15217</v>
      </c>
      <c r="O33" s="121">
        <v>328</v>
      </c>
      <c r="P33" s="121">
        <v>2727</v>
      </c>
      <c r="Q33" s="121">
        <f>IF(AND(O33&lt;&gt;"",P33&lt;&gt;""),SUM(O33:P33),"")</f>
        <v>3055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SUM(L34,T34,AB34,AJ34,AR34,AZ34)</f>
        <v>2850</v>
      </c>
      <c r="E34" s="121">
        <f>SUM(M34,U34,AC34,AK34,AS34,BA34)</f>
        <v>55979</v>
      </c>
      <c r="F34" s="121">
        <f>SUM(D34:E34)</f>
        <v>58829</v>
      </c>
      <c r="G34" s="121">
        <f>SUM(O34,W34,AE34,AM34,AU34,BC34)</f>
        <v>1118</v>
      </c>
      <c r="H34" s="121">
        <f>SUM(P34,X34,AF34,AN34,AV34,BD34)</f>
        <v>9295</v>
      </c>
      <c r="I34" s="121">
        <f>SUM(G34:H34)</f>
        <v>10413</v>
      </c>
      <c r="J34" s="120" t="s">
        <v>333</v>
      </c>
      <c r="K34" s="119" t="s">
        <v>334</v>
      </c>
      <c r="L34" s="121">
        <v>2850</v>
      </c>
      <c r="M34" s="121">
        <v>55979</v>
      </c>
      <c r="N34" s="121">
        <f>IF(AND(L34&lt;&gt;"",M34&lt;&gt;""),SUM(L34:M34),"")</f>
        <v>58829</v>
      </c>
      <c r="O34" s="121">
        <v>1118</v>
      </c>
      <c r="P34" s="121">
        <v>9295</v>
      </c>
      <c r="Q34" s="121">
        <f>IF(AND(O34&lt;&gt;"",P34&lt;&gt;""),SUM(O34:P34),"")</f>
        <v>10413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SUM(L35,T35,AB35,AJ35,AR35,AZ35)</f>
        <v>2515</v>
      </c>
      <c r="E35" s="121">
        <f>SUM(M35,U35,AC35,AK35,AS35,BA35)</f>
        <v>49546</v>
      </c>
      <c r="F35" s="121">
        <f>SUM(D35:E35)</f>
        <v>52061</v>
      </c>
      <c r="G35" s="121">
        <f>SUM(O35,W35,AE35,AM35,AU35,BC35)</f>
        <v>2151</v>
      </c>
      <c r="H35" s="121">
        <f>SUM(P35,X35,AF35,AN35,AV35,BD35)</f>
        <v>17875</v>
      </c>
      <c r="I35" s="121">
        <f>SUM(G35:H35)</f>
        <v>20026</v>
      </c>
      <c r="J35" s="120" t="s">
        <v>333</v>
      </c>
      <c r="K35" s="119" t="s">
        <v>402</v>
      </c>
      <c r="L35" s="121">
        <v>2515</v>
      </c>
      <c r="M35" s="121">
        <v>49546</v>
      </c>
      <c r="N35" s="121">
        <f>IF(AND(L35&lt;&gt;"",M35&lt;&gt;""),SUM(L35:M35),"")</f>
        <v>52061</v>
      </c>
      <c r="O35" s="121">
        <v>2151</v>
      </c>
      <c r="P35" s="121">
        <v>17875</v>
      </c>
      <c r="Q35" s="121">
        <f>IF(AND(O35&lt;&gt;"",P35&lt;&gt;""),SUM(O35:P35),"")</f>
        <v>20026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SUM(L36,T36,AB36,AJ36,AR36,AZ36)</f>
        <v>507</v>
      </c>
      <c r="E36" s="121">
        <f>SUM(M36,U36,AC36,AK36,AS36,BA36)</f>
        <v>10482</v>
      </c>
      <c r="F36" s="121">
        <f>SUM(D36:E36)</f>
        <v>10989</v>
      </c>
      <c r="G36" s="121">
        <f>SUM(O36,W36,AE36,AM36,AU36,BC36)</f>
        <v>329</v>
      </c>
      <c r="H36" s="121">
        <f>SUM(P36,X36,AF36,AN36,AV36,BD36)</f>
        <v>2730</v>
      </c>
      <c r="I36" s="121">
        <f>SUM(G36:H36)</f>
        <v>3059</v>
      </c>
      <c r="J36" s="120" t="s">
        <v>333</v>
      </c>
      <c r="K36" s="119" t="s">
        <v>334</v>
      </c>
      <c r="L36" s="121">
        <v>507</v>
      </c>
      <c r="M36" s="121">
        <v>10482</v>
      </c>
      <c r="N36" s="121">
        <f>IF(AND(L36&lt;&gt;"",M36&lt;&gt;""),SUM(L36:M36),"")</f>
        <v>10989</v>
      </c>
      <c r="O36" s="121">
        <v>329</v>
      </c>
      <c r="P36" s="121">
        <v>2730</v>
      </c>
      <c r="Q36" s="121">
        <f>IF(AND(O36&lt;&gt;"",P36&lt;&gt;""),SUM(O36:P36),"")</f>
        <v>3059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SUM(L37,T37,AB37,AJ37,AR37,AZ37)</f>
        <v>547</v>
      </c>
      <c r="E37" s="121">
        <f>SUM(M37,U37,AC37,AK37,AS37,BA37)</f>
        <v>11061</v>
      </c>
      <c r="F37" s="121">
        <f>SUM(D37:E37)</f>
        <v>11608</v>
      </c>
      <c r="G37" s="121">
        <f>SUM(O37,W37,AE37,AM37,AU37,BC37)</f>
        <v>339</v>
      </c>
      <c r="H37" s="121">
        <f>SUM(P37,X37,AF37,AN37,AV37,BD37)</f>
        <v>2821</v>
      </c>
      <c r="I37" s="121">
        <f>SUM(G37:H37)</f>
        <v>3160</v>
      </c>
      <c r="J37" s="120" t="s">
        <v>333</v>
      </c>
      <c r="K37" s="119" t="s">
        <v>334</v>
      </c>
      <c r="L37" s="121">
        <v>547</v>
      </c>
      <c r="M37" s="121">
        <v>11061</v>
      </c>
      <c r="N37" s="121">
        <f>IF(AND(L37&lt;&gt;"",M37&lt;&gt;""),SUM(L37:M37),"")</f>
        <v>11608</v>
      </c>
      <c r="O37" s="121">
        <v>339</v>
      </c>
      <c r="P37" s="121">
        <v>2821</v>
      </c>
      <c r="Q37" s="121">
        <f>IF(AND(O37&lt;&gt;"",P37&lt;&gt;""),SUM(O37:P37),"")</f>
        <v>3160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SUM(L38,T38,AB38,AJ38,AR38,AZ38)</f>
        <v>275</v>
      </c>
      <c r="E38" s="121">
        <f>SUM(M38,U38,AC38,AK38,AS38,BA38)</f>
        <v>6439</v>
      </c>
      <c r="F38" s="121">
        <f>SUM(D38:E38)</f>
        <v>6714</v>
      </c>
      <c r="G38" s="121">
        <f>SUM(O38,W38,AE38,AM38,AU38,BC38)</f>
        <v>347</v>
      </c>
      <c r="H38" s="121">
        <f>SUM(P38,X38,AF38,AN38,AV38,BD38)</f>
        <v>2888</v>
      </c>
      <c r="I38" s="121">
        <f>SUM(G38:H38)</f>
        <v>3235</v>
      </c>
      <c r="J38" s="120" t="s">
        <v>333</v>
      </c>
      <c r="K38" s="119" t="s">
        <v>334</v>
      </c>
      <c r="L38" s="121">
        <v>275</v>
      </c>
      <c r="M38" s="121">
        <v>6439</v>
      </c>
      <c r="N38" s="121">
        <f>IF(AND(L38&lt;&gt;"",M38&lt;&gt;""),SUM(L38:M38),"")</f>
        <v>6714</v>
      </c>
      <c r="O38" s="121">
        <v>347</v>
      </c>
      <c r="P38" s="121">
        <v>2888</v>
      </c>
      <c r="Q38" s="121">
        <f>IF(AND(O38&lt;&gt;"",P38&lt;&gt;""),SUM(O38:P38),"")</f>
        <v>3235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SUM(L39,T39,AB39,AJ39,AR39,AZ39)</f>
        <v>313</v>
      </c>
      <c r="E39" s="121">
        <f>SUM(M39,U39,AC39,AK39,AS39,BA39)</f>
        <v>7309</v>
      </c>
      <c r="F39" s="121">
        <f>SUM(D39:E39)</f>
        <v>7622</v>
      </c>
      <c r="G39" s="121">
        <f>SUM(O39,W39,AE39,AM39,AU39,BC39)</f>
        <v>462</v>
      </c>
      <c r="H39" s="121">
        <f>SUM(P39,X39,AF39,AN39,AV39,BD39)</f>
        <v>3838</v>
      </c>
      <c r="I39" s="121">
        <f>SUM(G39:H39)</f>
        <v>4300</v>
      </c>
      <c r="J39" s="120" t="s">
        <v>333</v>
      </c>
      <c r="K39" s="119" t="s">
        <v>334</v>
      </c>
      <c r="L39" s="121">
        <v>313</v>
      </c>
      <c r="M39" s="121">
        <v>7309</v>
      </c>
      <c r="N39" s="121">
        <f>IF(AND(L39&lt;&gt;"",M39&lt;&gt;""),SUM(L39:M39),"")</f>
        <v>7622</v>
      </c>
      <c r="O39" s="121">
        <v>462</v>
      </c>
      <c r="P39" s="121">
        <v>3838</v>
      </c>
      <c r="Q39" s="121">
        <f>IF(AND(O39&lt;&gt;"",P39&lt;&gt;""),SUM(O39:P39),"")</f>
        <v>4300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SUM(L40,T40,AB40,AJ40,AR40,AZ40)</f>
        <v>206</v>
      </c>
      <c r="E40" s="121">
        <f>SUM(M40,U40,AC40,AK40,AS40,BA40)</f>
        <v>4791</v>
      </c>
      <c r="F40" s="121">
        <f>SUM(D40:E40)</f>
        <v>4997</v>
      </c>
      <c r="G40" s="121">
        <f>SUM(O40,W40,AE40,AM40,AU40,BC40)</f>
        <v>100</v>
      </c>
      <c r="H40" s="121">
        <f>SUM(P40,X40,AF40,AN40,AV40,BD40)</f>
        <v>834</v>
      </c>
      <c r="I40" s="121">
        <f>SUM(G40:H40)</f>
        <v>934</v>
      </c>
      <c r="J40" s="120" t="s">
        <v>333</v>
      </c>
      <c r="K40" s="119" t="s">
        <v>334</v>
      </c>
      <c r="L40" s="121">
        <v>206</v>
      </c>
      <c r="M40" s="121">
        <v>4791</v>
      </c>
      <c r="N40" s="121">
        <f>IF(AND(L40&lt;&gt;"",M40&lt;&gt;""),SUM(L40:M40),"")</f>
        <v>4997</v>
      </c>
      <c r="O40" s="121">
        <v>100</v>
      </c>
      <c r="P40" s="121">
        <v>834</v>
      </c>
      <c r="Q40" s="121">
        <f>IF(AND(O40&lt;&gt;"",P40&lt;&gt;""),SUM(O40:P40),"")</f>
        <v>934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84350</v>
      </c>
      <c r="F41" s="121">
        <f>SUM(D41:E41)</f>
        <v>84350</v>
      </c>
      <c r="G41" s="121">
        <f>SUM(O41,W41,AE41,AM41,AU41,BC41)</f>
        <v>0</v>
      </c>
      <c r="H41" s="121">
        <f>SUM(P41,X41,AF41,AN41,AV41,BD41)</f>
        <v>23446</v>
      </c>
      <c r="I41" s="121">
        <f>SUM(G41:H41)</f>
        <v>23446</v>
      </c>
      <c r="J41" s="120" t="s">
        <v>333</v>
      </c>
      <c r="K41" s="119" t="s">
        <v>334</v>
      </c>
      <c r="L41" s="121">
        <v>0</v>
      </c>
      <c r="M41" s="121">
        <v>84350</v>
      </c>
      <c r="N41" s="121">
        <f>IF(AND(L41&lt;&gt;"",M41&lt;&gt;""),SUM(L41:M41),"")</f>
        <v>84350</v>
      </c>
      <c r="O41" s="121">
        <v>0</v>
      </c>
      <c r="P41" s="121">
        <v>23446</v>
      </c>
      <c r="Q41" s="121">
        <f>IF(AND(O41&lt;&gt;"",P41&lt;&gt;""),SUM(O41:P41),"")</f>
        <v>23446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148367</v>
      </c>
      <c r="F42" s="121">
        <f>SUM(D42:E42)</f>
        <v>148367</v>
      </c>
      <c r="G42" s="121">
        <f>SUM(O42,W42,AE42,AM42,AU42,BC42)</f>
        <v>32394</v>
      </c>
      <c r="H42" s="121">
        <f>SUM(P42,X42,AF42,AN42,AV42,BD42)</f>
        <v>15132</v>
      </c>
      <c r="I42" s="121">
        <f>SUM(G42:H42)</f>
        <v>47526</v>
      </c>
      <c r="J42" s="120" t="s">
        <v>341</v>
      </c>
      <c r="K42" s="119" t="s">
        <v>342</v>
      </c>
      <c r="L42" s="121">
        <v>0</v>
      </c>
      <c r="M42" s="121">
        <v>148367</v>
      </c>
      <c r="N42" s="121">
        <f>IF(AND(L42&lt;&gt;"",M42&lt;&gt;""),SUM(L42:M42),"")</f>
        <v>148367</v>
      </c>
      <c r="O42" s="121">
        <v>32394</v>
      </c>
      <c r="P42" s="121">
        <v>15132</v>
      </c>
      <c r="Q42" s="121">
        <f>IF(AND(O42&lt;&gt;"",P42&lt;&gt;""),SUM(O42:P42),"")</f>
        <v>47526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46054</v>
      </c>
      <c r="F43" s="121">
        <f>SUM(D43:E43)</f>
        <v>46054</v>
      </c>
      <c r="G43" s="121">
        <f>SUM(O43,W43,AE43,AM43,AU43,BC43)</f>
        <v>11073</v>
      </c>
      <c r="H43" s="121">
        <f>SUM(P43,X43,AF43,AN43,AV43,BD43)</f>
        <v>5172</v>
      </c>
      <c r="I43" s="121">
        <f>SUM(G43:H43)</f>
        <v>16245</v>
      </c>
      <c r="J43" s="120" t="s">
        <v>341</v>
      </c>
      <c r="K43" s="119" t="s">
        <v>342</v>
      </c>
      <c r="L43" s="121">
        <v>0</v>
      </c>
      <c r="M43" s="121">
        <v>46054</v>
      </c>
      <c r="N43" s="121">
        <f>IF(AND(L43&lt;&gt;"",M43&lt;&gt;""),SUM(L43:M43),"")</f>
        <v>46054</v>
      </c>
      <c r="O43" s="121">
        <v>11073</v>
      </c>
      <c r="P43" s="121">
        <v>5172</v>
      </c>
      <c r="Q43" s="121">
        <f>IF(AND(O43&lt;&gt;"",P43&lt;&gt;""),SUM(O43:P43),"")</f>
        <v>16245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37011</v>
      </c>
      <c r="F44" s="121">
        <f>SUM(D44:E44)</f>
        <v>37011</v>
      </c>
      <c r="G44" s="121">
        <f>SUM(O44,W44,AE44,AM44,AU44,BC44)</f>
        <v>16266</v>
      </c>
      <c r="H44" s="121">
        <f>SUM(P44,X44,AF44,AN44,AV44,BD44)</f>
        <v>7598</v>
      </c>
      <c r="I44" s="121">
        <f>SUM(G44:H44)</f>
        <v>23864</v>
      </c>
      <c r="J44" s="120" t="s">
        <v>341</v>
      </c>
      <c r="K44" s="119" t="s">
        <v>342</v>
      </c>
      <c r="L44" s="121">
        <v>0</v>
      </c>
      <c r="M44" s="121">
        <v>37011</v>
      </c>
      <c r="N44" s="121">
        <f>IF(AND(L44&lt;&gt;"",M44&lt;&gt;""),SUM(L44:M44),"")</f>
        <v>37011</v>
      </c>
      <c r="O44" s="121">
        <v>16266</v>
      </c>
      <c r="P44" s="121">
        <v>7598</v>
      </c>
      <c r="Q44" s="121">
        <f>IF(AND(O44&lt;&gt;"",P44&lt;&gt;""),SUM(O44:P44),"")</f>
        <v>23864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130592</v>
      </c>
      <c r="F45" s="121">
        <f>SUM(D45:E45)</f>
        <v>130592</v>
      </c>
      <c r="G45" s="121">
        <f>SUM(O45,W45,AE45,AM45,AU45,BC45)</f>
        <v>36832</v>
      </c>
      <c r="H45" s="121">
        <f>SUM(P45,X45,AF45,AN45,AV45,BD45)</f>
        <v>17204</v>
      </c>
      <c r="I45" s="121">
        <f>SUM(G45:H45)</f>
        <v>54036</v>
      </c>
      <c r="J45" s="120" t="s">
        <v>341</v>
      </c>
      <c r="K45" s="119" t="s">
        <v>342</v>
      </c>
      <c r="L45" s="121">
        <v>0</v>
      </c>
      <c r="M45" s="121">
        <v>130592</v>
      </c>
      <c r="N45" s="121">
        <f>IF(AND(L45&lt;&gt;"",M45&lt;&gt;""),SUM(L45:M45),"")</f>
        <v>130592</v>
      </c>
      <c r="O45" s="121">
        <v>36832</v>
      </c>
      <c r="P45" s="121">
        <v>17204</v>
      </c>
      <c r="Q45" s="121">
        <f>IF(AND(O45&lt;&gt;"",P45&lt;&gt;""),SUM(O45:P45),"")</f>
        <v>54036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SUM(L46,T46,AB46,AJ46,AR46,AZ46)</f>
        <v>0</v>
      </c>
      <c r="E46" s="121">
        <f>SUM(M46,U46,AC46,AK46,AS46,BA46)</f>
        <v>305286</v>
      </c>
      <c r="F46" s="121">
        <f>SUM(D46:E46)</f>
        <v>305286</v>
      </c>
      <c r="G46" s="121">
        <f>SUM(O46,W46,AE46,AM46,AU46,BC46)</f>
        <v>168158</v>
      </c>
      <c r="H46" s="121">
        <f>SUM(P46,X46,AF46,AN46,AV46,BD46)</f>
        <v>35321</v>
      </c>
      <c r="I46" s="121">
        <f>SUM(G46:H46)</f>
        <v>203479</v>
      </c>
      <c r="J46" s="120" t="s">
        <v>425</v>
      </c>
      <c r="K46" s="119" t="s">
        <v>426</v>
      </c>
      <c r="L46" s="121">
        <v>0</v>
      </c>
      <c r="M46" s="121">
        <v>305286</v>
      </c>
      <c r="N46" s="121">
        <f>IF(AND(L46&lt;&gt;"",M46&lt;&gt;""),SUM(L46:M46),"")</f>
        <v>305286</v>
      </c>
      <c r="O46" s="121">
        <v>168158</v>
      </c>
      <c r="P46" s="121">
        <v>35321</v>
      </c>
      <c r="Q46" s="121">
        <f>IF(AND(O46&lt;&gt;"",P46&lt;&gt;""),SUM(O46:P46),"")</f>
        <v>203479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SUM(L47,T47,AB47,AJ47,AR47,AZ47)</f>
        <v>0</v>
      </c>
      <c r="E47" s="121">
        <f>SUM(M47,U47,AC47,AK47,AS47,BA47)</f>
        <v>142458</v>
      </c>
      <c r="F47" s="121">
        <f>SUM(D47:E47)</f>
        <v>142458</v>
      </c>
      <c r="G47" s="121">
        <f>SUM(O47,W47,AE47,AM47,AU47,BC47)</f>
        <v>78470</v>
      </c>
      <c r="H47" s="121">
        <f>SUM(P47,X47,AF47,AN47,AV47,BD47)</f>
        <v>16482</v>
      </c>
      <c r="I47" s="121">
        <f>SUM(G47:H47)</f>
        <v>94952</v>
      </c>
      <c r="J47" s="120" t="s">
        <v>425</v>
      </c>
      <c r="K47" s="119" t="s">
        <v>426</v>
      </c>
      <c r="L47" s="121">
        <v>0</v>
      </c>
      <c r="M47" s="121">
        <v>142458</v>
      </c>
      <c r="N47" s="121">
        <f>IF(AND(L47&lt;&gt;"",M47&lt;&gt;""),SUM(L47:M47),"")</f>
        <v>142458</v>
      </c>
      <c r="O47" s="121">
        <v>78470</v>
      </c>
      <c r="P47" s="121">
        <v>16482</v>
      </c>
      <c r="Q47" s="121">
        <f>IF(AND(O47&lt;&gt;"",P47&lt;&gt;""),SUM(O47:P47),"")</f>
        <v>94952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SUM(L48,T48,AB48,AJ48,AR48,AZ48)</f>
        <v>0</v>
      </c>
      <c r="E48" s="121">
        <f>SUM(M48,U48,AC48,AK48,AS48,BA48)</f>
        <v>201807</v>
      </c>
      <c r="F48" s="121">
        <f>SUM(D48:E48)</f>
        <v>201807</v>
      </c>
      <c r="G48" s="121">
        <f>SUM(O48,W48,AE48,AM48,AU48,BC48)</f>
        <v>111160</v>
      </c>
      <c r="H48" s="121">
        <f>SUM(P48,X48,AF48,AN48,AV48,BD48)</f>
        <v>23349</v>
      </c>
      <c r="I48" s="121">
        <f>SUM(G48:H48)</f>
        <v>134509</v>
      </c>
      <c r="J48" s="120" t="s">
        <v>425</v>
      </c>
      <c r="K48" s="119" t="s">
        <v>426</v>
      </c>
      <c r="L48" s="121">
        <v>0</v>
      </c>
      <c r="M48" s="121">
        <v>201807</v>
      </c>
      <c r="N48" s="121">
        <f>IF(AND(L48&lt;&gt;"",M48&lt;&gt;""),SUM(L48:M48),"")</f>
        <v>201807</v>
      </c>
      <c r="O48" s="121">
        <v>111160</v>
      </c>
      <c r="P48" s="121">
        <v>23349</v>
      </c>
      <c r="Q48" s="121">
        <f>IF(AND(O48&lt;&gt;"",P48&lt;&gt;""),SUM(O48:P48),"")</f>
        <v>134509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SUM(L49,T49,AB49,AJ49,AR49,AZ49)</f>
        <v>0</v>
      </c>
      <c r="E49" s="121">
        <f>SUM(M49,U49,AC49,AK49,AS49,BA49)</f>
        <v>99604</v>
      </c>
      <c r="F49" s="121">
        <f>SUM(D49:E49)</f>
        <v>99604</v>
      </c>
      <c r="G49" s="121">
        <f>SUM(O49,W49,AE49,AM49,AU49,BC49)</f>
        <v>54864</v>
      </c>
      <c r="H49" s="121">
        <f>SUM(P49,X49,AF49,AN49,AV49,BD49)</f>
        <v>11524</v>
      </c>
      <c r="I49" s="121">
        <f>SUM(G49:H49)</f>
        <v>66388</v>
      </c>
      <c r="J49" s="120" t="s">
        <v>425</v>
      </c>
      <c r="K49" s="119" t="s">
        <v>426</v>
      </c>
      <c r="L49" s="121">
        <v>0</v>
      </c>
      <c r="M49" s="121">
        <v>99604</v>
      </c>
      <c r="N49" s="121">
        <f>IF(AND(L49&lt;&gt;"",M49&lt;&gt;""),SUM(L49:M49),"")</f>
        <v>99604</v>
      </c>
      <c r="O49" s="121">
        <v>54864</v>
      </c>
      <c r="P49" s="121">
        <v>11524</v>
      </c>
      <c r="Q49" s="121">
        <f>IF(AND(O49&lt;&gt;"",P49&lt;&gt;""),SUM(O49:P49),"")</f>
        <v>66388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SUM(L50,T50,AB50,AJ50,AR50,AZ50)</f>
        <v>151740</v>
      </c>
      <c r="E50" s="121">
        <f>SUM(M50,U50,AC50,AK50,AS50,BA50)</f>
        <v>147034</v>
      </c>
      <c r="F50" s="121">
        <f>SUM(D50:E50)</f>
        <v>298774</v>
      </c>
      <c r="G50" s="121">
        <f>SUM(O50,W50,AE50,AM50,AU50,BC50)</f>
        <v>20835</v>
      </c>
      <c r="H50" s="121">
        <f>SUM(P50,X50,AF50,AN50,AV50,BD50)</f>
        <v>50420</v>
      </c>
      <c r="I50" s="121">
        <f>SUM(G50:H50)</f>
        <v>71255</v>
      </c>
      <c r="J50" s="120" t="s">
        <v>435</v>
      </c>
      <c r="K50" s="119" t="s">
        <v>436</v>
      </c>
      <c r="L50" s="121">
        <v>151740</v>
      </c>
      <c r="M50" s="121">
        <v>147034</v>
      </c>
      <c r="N50" s="121">
        <f>IF(AND(L50&lt;&gt;"",M50&lt;&gt;""),SUM(L50:M50),"")</f>
        <v>298774</v>
      </c>
      <c r="O50" s="121">
        <v>20835</v>
      </c>
      <c r="P50" s="121">
        <v>50420</v>
      </c>
      <c r="Q50" s="121">
        <f>IF(AND(O50&lt;&gt;"",P50&lt;&gt;""),SUM(O50:P50),"")</f>
        <v>71255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SUM(L51,T51,AB51,AJ51,AR51,AZ51)</f>
        <v>60996</v>
      </c>
      <c r="E51" s="121">
        <f>SUM(M51,U51,AC51,AK51,AS51,BA51)</f>
        <v>59105</v>
      </c>
      <c r="F51" s="121">
        <f>SUM(D51:E51)</f>
        <v>120101</v>
      </c>
      <c r="G51" s="121">
        <f>SUM(O51,W51,AE51,AM51,AU51,BC51)</f>
        <v>8376</v>
      </c>
      <c r="H51" s="121">
        <f>SUM(P51,X51,AF51,AN51,AV51,BD51)</f>
        <v>20269</v>
      </c>
      <c r="I51" s="121">
        <f>SUM(G51:H51)</f>
        <v>28645</v>
      </c>
      <c r="J51" s="120" t="s">
        <v>435</v>
      </c>
      <c r="K51" s="119" t="s">
        <v>436</v>
      </c>
      <c r="L51" s="121">
        <v>60996</v>
      </c>
      <c r="M51" s="121">
        <v>59105</v>
      </c>
      <c r="N51" s="121">
        <f>IF(AND(L51&lt;&gt;"",M51&lt;&gt;""),SUM(L51:M51),"")</f>
        <v>120101</v>
      </c>
      <c r="O51" s="121">
        <v>8376</v>
      </c>
      <c r="P51" s="121">
        <v>20269</v>
      </c>
      <c r="Q51" s="121">
        <f>IF(AND(O51&lt;&gt;"",P51&lt;&gt;""),SUM(O51:P51),"")</f>
        <v>28645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SUM(L52,T52,AB52,AJ52,AR52,AZ52)</f>
        <v>56479</v>
      </c>
      <c r="E52" s="121">
        <f>SUM(M52,U52,AC52,AK52,AS52,BA52)</f>
        <v>54728</v>
      </c>
      <c r="F52" s="121">
        <f>SUM(D52:E52)</f>
        <v>111207</v>
      </c>
      <c r="G52" s="121">
        <f>SUM(O52,W52,AE52,AM52,AU52,BC52)</f>
        <v>7755</v>
      </c>
      <c r="H52" s="121">
        <f>SUM(P52,X52,AF52,AN52,AV52,BD52)</f>
        <v>18767</v>
      </c>
      <c r="I52" s="121">
        <f>SUM(G52:H52)</f>
        <v>26522</v>
      </c>
      <c r="J52" s="120" t="s">
        <v>435</v>
      </c>
      <c r="K52" s="119" t="s">
        <v>436</v>
      </c>
      <c r="L52" s="121">
        <v>56479</v>
      </c>
      <c r="M52" s="121">
        <v>54728</v>
      </c>
      <c r="N52" s="121">
        <f>IF(AND(L52&lt;&gt;"",M52&lt;&gt;""),SUM(L52:M52),"")</f>
        <v>111207</v>
      </c>
      <c r="O52" s="121">
        <v>7755</v>
      </c>
      <c r="P52" s="121">
        <v>18767</v>
      </c>
      <c r="Q52" s="121">
        <f>IF(AND(O52&lt;&gt;"",P52&lt;&gt;""),SUM(O52:P52),"")</f>
        <v>26522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SUM(L53,T53,AB53,AJ53,AR53,AZ53)</f>
        <v>59490</v>
      </c>
      <c r="E53" s="121">
        <f>SUM(M53,U53,AC53,AK53,AS53,BA53)</f>
        <v>57646</v>
      </c>
      <c r="F53" s="121">
        <f>SUM(D53:E53)</f>
        <v>117136</v>
      </c>
      <c r="G53" s="121">
        <f>SUM(O53,W53,AE53,AM53,AU53,BC53)</f>
        <v>8169</v>
      </c>
      <c r="H53" s="121">
        <f>SUM(P53,X53,AF53,AN53,AV53,BD53)</f>
        <v>19767</v>
      </c>
      <c r="I53" s="121">
        <f>SUM(G53:H53)</f>
        <v>27936</v>
      </c>
      <c r="J53" s="120" t="s">
        <v>435</v>
      </c>
      <c r="K53" s="119" t="s">
        <v>436</v>
      </c>
      <c r="L53" s="121">
        <v>59490</v>
      </c>
      <c r="M53" s="121">
        <v>57646</v>
      </c>
      <c r="N53" s="121">
        <f>IF(AND(L53&lt;&gt;"",M53&lt;&gt;""),SUM(L53:M53),"")</f>
        <v>117136</v>
      </c>
      <c r="O53" s="121">
        <v>8169</v>
      </c>
      <c r="P53" s="121">
        <v>19767</v>
      </c>
      <c r="Q53" s="121">
        <f>IF(AND(O53&lt;&gt;"",P53&lt;&gt;""),SUM(O53:P53),"")</f>
        <v>27936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SUM(L54,T54,AB54,AJ54,AR54,AZ54)</f>
        <v>47819</v>
      </c>
      <c r="E54" s="121">
        <f>SUM(M54,U54,AC54,AK54,AS54,BA54)</f>
        <v>46337</v>
      </c>
      <c r="F54" s="121">
        <f>SUM(D54:E54)</f>
        <v>94156</v>
      </c>
      <c r="G54" s="121">
        <f>SUM(O54,W54,AE54,AM54,AU54,BC54)</f>
        <v>6566</v>
      </c>
      <c r="H54" s="121">
        <f>SUM(P54,X54,AF54,AN54,AV54,BD54)</f>
        <v>15889</v>
      </c>
      <c r="I54" s="121">
        <f>SUM(G54:H54)</f>
        <v>22455</v>
      </c>
      <c r="J54" s="120" t="s">
        <v>435</v>
      </c>
      <c r="K54" s="119" t="s">
        <v>436</v>
      </c>
      <c r="L54" s="121">
        <v>47819</v>
      </c>
      <c r="M54" s="121">
        <v>46337</v>
      </c>
      <c r="N54" s="121">
        <f>IF(AND(L54&lt;&gt;"",M54&lt;&gt;""),SUM(L54:M54),"")</f>
        <v>94156</v>
      </c>
      <c r="O54" s="121">
        <v>6566</v>
      </c>
      <c r="P54" s="121">
        <v>15889</v>
      </c>
      <c r="Q54" s="121">
        <f>IF(AND(O54&lt;&gt;"",P54&lt;&gt;""),SUM(O54:P54),"")</f>
        <v>22455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SUM(L55,T55,AB55,AJ55,AR55,AZ55)</f>
        <v>0</v>
      </c>
      <c r="E55" s="121">
        <f>SUM(M55,U55,AC55,AK55,AS55,BA55)</f>
        <v>152022</v>
      </c>
      <c r="F55" s="121">
        <f>SUM(D55:E55)</f>
        <v>152022</v>
      </c>
      <c r="G55" s="121">
        <f>SUM(O55,W55,AE55,AM55,AU55,BC55)</f>
        <v>0</v>
      </c>
      <c r="H55" s="121">
        <f>SUM(P55,X55,AF55,AN55,AV55,BD55)</f>
        <v>9640</v>
      </c>
      <c r="I55" s="121">
        <f>SUM(G55:H55)</f>
        <v>9640</v>
      </c>
      <c r="J55" s="120" t="s">
        <v>361</v>
      </c>
      <c r="K55" s="119" t="s">
        <v>362</v>
      </c>
      <c r="L55" s="121">
        <v>0</v>
      </c>
      <c r="M55" s="121">
        <v>152022</v>
      </c>
      <c r="N55" s="121">
        <f>IF(AND(L55&lt;&gt;"",M55&lt;&gt;""),SUM(L55:M55),"")</f>
        <v>152022</v>
      </c>
      <c r="O55" s="121">
        <v>0</v>
      </c>
      <c r="P55" s="121">
        <v>9640</v>
      </c>
      <c r="Q55" s="121">
        <f>IF(AND(O55&lt;&gt;"",P55&lt;&gt;""),SUM(O55:P55),"")</f>
        <v>9640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SUM(L56,T56,AB56,AJ56,AR56,AZ56)</f>
        <v>0</v>
      </c>
      <c r="E56" s="121">
        <f>SUM(M56,U56,AC56,AK56,AS56,BA56)</f>
        <v>153538</v>
      </c>
      <c r="F56" s="121">
        <f>SUM(D56:E56)</f>
        <v>153538</v>
      </c>
      <c r="G56" s="121">
        <f>SUM(O56,W56,AE56,AM56,AU56,BC56)</f>
        <v>0</v>
      </c>
      <c r="H56" s="121">
        <f>SUM(P56,X56,AF56,AN56,AV56,BD56)</f>
        <v>6890</v>
      </c>
      <c r="I56" s="121">
        <f>SUM(G56:H56)</f>
        <v>6890</v>
      </c>
      <c r="J56" s="120" t="s">
        <v>361</v>
      </c>
      <c r="K56" s="119" t="s">
        <v>362</v>
      </c>
      <c r="L56" s="121">
        <v>0</v>
      </c>
      <c r="M56" s="121">
        <v>153538</v>
      </c>
      <c r="N56" s="121">
        <f>IF(AND(L56&lt;&gt;"",M56&lt;&gt;""),SUM(L56:M56),"")</f>
        <v>153538</v>
      </c>
      <c r="O56" s="121">
        <v>0</v>
      </c>
      <c r="P56" s="121">
        <v>6890</v>
      </c>
      <c r="Q56" s="121">
        <f>IF(AND(O56&lt;&gt;"",P56&lt;&gt;""),SUM(O56:P56),"")</f>
        <v>6890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SUM(L57,T57,AB57,AJ57,AR57,AZ57)</f>
        <v>9932</v>
      </c>
      <c r="E57" s="121">
        <f>SUM(M57,U57,AC57,AK57,AS57,BA57)</f>
        <v>44794</v>
      </c>
      <c r="F57" s="121">
        <f>SUM(D57:E57)</f>
        <v>54726</v>
      </c>
      <c r="G57" s="121">
        <f>SUM(O57,W57,AE57,AM57,AU57,BC57)</f>
        <v>4928</v>
      </c>
      <c r="H57" s="121">
        <f>SUM(P57,X57,AF57,AN57,AV57,BD57)</f>
        <v>7962</v>
      </c>
      <c r="I57" s="121">
        <f>SUM(G57:H57)</f>
        <v>12890</v>
      </c>
      <c r="J57" s="120" t="s">
        <v>451</v>
      </c>
      <c r="K57" s="205" t="s">
        <v>452</v>
      </c>
      <c r="L57" s="121">
        <v>9932</v>
      </c>
      <c r="M57" s="121">
        <v>44794</v>
      </c>
      <c r="N57" s="121">
        <f>IF(AND(L57&lt;&gt;"",M57&lt;&gt;""),SUM(L57:M57),"")</f>
        <v>54726</v>
      </c>
      <c r="O57" s="121">
        <v>4928</v>
      </c>
      <c r="P57" s="121">
        <v>7962</v>
      </c>
      <c r="Q57" s="121">
        <f>IF(AND(O57&lt;&gt;"",P57&lt;&gt;""),SUM(O57:P57),"")</f>
        <v>12890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SUM(L58,T58,AB58,AJ58,AR58,AZ58)</f>
        <v>12568</v>
      </c>
      <c r="E58" s="121">
        <f>SUM(M58,U58,AC58,AK58,AS58,BA58)</f>
        <v>56679</v>
      </c>
      <c r="F58" s="121">
        <f>SUM(D58:E58)</f>
        <v>69247</v>
      </c>
      <c r="G58" s="121">
        <f>SUM(O58,W58,AE58,AM58,AU58,BC58)</f>
        <v>3677</v>
      </c>
      <c r="H58" s="121">
        <f>SUM(P58,X58,AF58,AN58,AV58,BD58)</f>
        <v>5943</v>
      </c>
      <c r="I58" s="121">
        <f>SUM(G58:H58)</f>
        <v>9620</v>
      </c>
      <c r="J58" s="120" t="s">
        <v>451</v>
      </c>
      <c r="K58" s="119" t="s">
        <v>455</v>
      </c>
      <c r="L58" s="121">
        <v>12568</v>
      </c>
      <c r="M58" s="121">
        <v>56679</v>
      </c>
      <c r="N58" s="121">
        <f>IF(AND(L58&lt;&gt;"",M58&lt;&gt;""),SUM(L58:M58),"")</f>
        <v>69247</v>
      </c>
      <c r="O58" s="121">
        <v>3677</v>
      </c>
      <c r="P58" s="121">
        <v>5943</v>
      </c>
      <c r="Q58" s="121">
        <f>IF(AND(O58&lt;&gt;"",P58&lt;&gt;""),SUM(O58:P58),"")</f>
        <v>9620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SUM(L59,T59,AB59,AJ59,AR59,AZ59)</f>
        <v>20926</v>
      </c>
      <c r="E59" s="121">
        <f>SUM(M59,U59,AC59,AK59,AS59,BA59)</f>
        <v>94372</v>
      </c>
      <c r="F59" s="121">
        <f>SUM(D59:E59)</f>
        <v>115298</v>
      </c>
      <c r="G59" s="121">
        <f>SUM(O59,W59,AE59,AM59,AU59,BC59)</f>
        <v>4872</v>
      </c>
      <c r="H59" s="121">
        <f>SUM(P59,X59,AF59,AN59,AV59,BD59)</f>
        <v>7873</v>
      </c>
      <c r="I59" s="121">
        <f>SUM(G59:H59)</f>
        <v>12745</v>
      </c>
      <c r="J59" s="120" t="s">
        <v>451</v>
      </c>
      <c r="K59" s="119" t="s">
        <v>458</v>
      </c>
      <c r="L59" s="121">
        <v>20926</v>
      </c>
      <c r="M59" s="121">
        <v>94372</v>
      </c>
      <c r="N59" s="121">
        <f>IF(AND(L59&lt;&gt;"",M59&lt;&gt;""),SUM(L59:M59),"")</f>
        <v>115298</v>
      </c>
      <c r="O59" s="121">
        <v>4872</v>
      </c>
      <c r="P59" s="121">
        <v>7873</v>
      </c>
      <c r="Q59" s="121">
        <f>IF(AND(O59&lt;&gt;"",P59&lt;&gt;""),SUM(O59:P59),"")</f>
        <v>12745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SUM(L60,T60,AB60,AJ60,AR60,AZ60)</f>
        <v>3274</v>
      </c>
      <c r="E60" s="121">
        <f>SUM(M60,U60,AC60,AK60,AS60,BA60)</f>
        <v>14765</v>
      </c>
      <c r="F60" s="121">
        <f>SUM(D60:E60)</f>
        <v>18039</v>
      </c>
      <c r="G60" s="121">
        <f>SUM(O60,W60,AE60,AM60,AU60,BC60)</f>
        <v>1524</v>
      </c>
      <c r="H60" s="121">
        <f>SUM(P60,X60,AF60,AN60,AV60,BD60)</f>
        <v>2462</v>
      </c>
      <c r="I60" s="121">
        <f>SUM(G60:H60)</f>
        <v>3986</v>
      </c>
      <c r="J60" s="120" t="s">
        <v>451</v>
      </c>
      <c r="K60" s="119" t="s">
        <v>455</v>
      </c>
      <c r="L60" s="121">
        <v>3274</v>
      </c>
      <c r="M60" s="121">
        <v>14765</v>
      </c>
      <c r="N60" s="121">
        <f>IF(AND(L60&lt;&gt;"",M60&lt;&gt;""),SUM(L60:M60),"")</f>
        <v>18039</v>
      </c>
      <c r="O60" s="121">
        <v>1524</v>
      </c>
      <c r="P60" s="121">
        <v>2462</v>
      </c>
      <c r="Q60" s="121">
        <f>IF(AND(O60&lt;&gt;"",P60&lt;&gt;""),SUM(O60:P60),"")</f>
        <v>3986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SUM(L61,T61,AB61,AJ61,AR61,AZ61)</f>
        <v>16140</v>
      </c>
      <c r="E61" s="121">
        <f>SUM(M61,U61,AC61,AK61,AS61,BA61)</f>
        <v>72786</v>
      </c>
      <c r="F61" s="121">
        <f>SUM(D61:E61)</f>
        <v>88926</v>
      </c>
      <c r="G61" s="121">
        <f>SUM(O61,W61,AE61,AM61,AU61,BC61)</f>
        <v>2348</v>
      </c>
      <c r="H61" s="121">
        <f>SUM(P61,X61,AF61,AN61,AV61,BD61)</f>
        <v>3794</v>
      </c>
      <c r="I61" s="121">
        <f>SUM(G61:H61)</f>
        <v>6142</v>
      </c>
      <c r="J61" s="120" t="s">
        <v>451</v>
      </c>
      <c r="K61" s="119" t="s">
        <v>463</v>
      </c>
      <c r="L61" s="121">
        <v>16140</v>
      </c>
      <c r="M61" s="121">
        <v>72786</v>
      </c>
      <c r="N61" s="121">
        <f>IF(AND(L61&lt;&gt;"",M61&lt;&gt;""),SUM(L61:M61),"")</f>
        <v>88926</v>
      </c>
      <c r="O61" s="121">
        <v>2348</v>
      </c>
      <c r="P61" s="121">
        <v>3794</v>
      </c>
      <c r="Q61" s="121">
        <f>IF(AND(O61&lt;&gt;"",P61&lt;&gt;""),SUM(O61:P61),"")</f>
        <v>6142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SUM(L62,T62,AB62,AJ62,AR62,AZ62)</f>
        <v>8628</v>
      </c>
      <c r="E62" s="121">
        <f>SUM(M62,U62,AC62,AK62,AS62,BA62)</f>
        <v>38907</v>
      </c>
      <c r="F62" s="121">
        <f>SUM(D62:E62)</f>
        <v>47535</v>
      </c>
      <c r="G62" s="121">
        <f>SUM(O62,W62,AE62,AM62,AU62,BC62)</f>
        <v>1241</v>
      </c>
      <c r="H62" s="121">
        <f>SUM(P62,X62,AF62,AN62,AV62,BD62)</f>
        <v>2006</v>
      </c>
      <c r="I62" s="121">
        <f>SUM(G62:H62)</f>
        <v>3247</v>
      </c>
      <c r="J62" s="120" t="s">
        <v>451</v>
      </c>
      <c r="K62" s="119" t="s">
        <v>455</v>
      </c>
      <c r="L62" s="121">
        <v>8628</v>
      </c>
      <c r="M62" s="121">
        <v>38907</v>
      </c>
      <c r="N62" s="121">
        <f>IF(AND(L62&lt;&gt;"",M62&lt;&gt;""),SUM(L62:M62),"")</f>
        <v>47535</v>
      </c>
      <c r="O62" s="121">
        <v>1241</v>
      </c>
      <c r="P62" s="121">
        <v>2006</v>
      </c>
      <c r="Q62" s="121">
        <f>IF(AND(O62&lt;&gt;"",P62&lt;&gt;""),SUM(O62:P62),"")</f>
        <v>3247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SUM(L63,T63,AB63,AJ63,AR63,AZ63)</f>
        <v>25457</v>
      </c>
      <c r="E63" s="121">
        <f>SUM(M63,U63,AC63,AK63,AS63,BA63)</f>
        <v>114803</v>
      </c>
      <c r="F63" s="121">
        <f>SUM(D63:E63)</f>
        <v>140260</v>
      </c>
      <c r="G63" s="121">
        <f>SUM(O63,W63,AE63,AM63,AU63,BC63)</f>
        <v>10955</v>
      </c>
      <c r="H63" s="121">
        <f>SUM(P63,X63,AF63,AN63,AV63,BD63)</f>
        <v>17704</v>
      </c>
      <c r="I63" s="121">
        <f>SUM(G63:H63)</f>
        <v>28659</v>
      </c>
      <c r="J63" s="120" t="s">
        <v>451</v>
      </c>
      <c r="K63" s="119" t="s">
        <v>455</v>
      </c>
      <c r="L63" s="121">
        <v>25457</v>
      </c>
      <c r="M63" s="121">
        <v>114803</v>
      </c>
      <c r="N63" s="121">
        <f>IF(AND(L63&lt;&gt;"",M63&lt;&gt;""),SUM(L63:M63),"")</f>
        <v>140260</v>
      </c>
      <c r="O63" s="121">
        <v>10955</v>
      </c>
      <c r="P63" s="121">
        <v>17704</v>
      </c>
      <c r="Q63" s="121">
        <f>IF(AND(O63&lt;&gt;"",P63&lt;&gt;""),SUM(O63:P63),"")</f>
        <v>28659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SUM(L64,T64,AB64,AJ64,AR64,AZ64)</f>
        <v>2034</v>
      </c>
      <c r="E64" s="121">
        <f>SUM(M64,U64,AC64,AK64,AS64,BA64)</f>
        <v>9172</v>
      </c>
      <c r="F64" s="121">
        <f>SUM(D64:E64)</f>
        <v>11206</v>
      </c>
      <c r="G64" s="121">
        <f>SUM(O64,W64,AE64,AM64,AU64,BC64)</f>
        <v>1951</v>
      </c>
      <c r="H64" s="121">
        <f>SUM(P64,X64,AF64,AN64,AV64,BD64)</f>
        <v>3153</v>
      </c>
      <c r="I64" s="121">
        <f>SUM(G64:H64)</f>
        <v>5104</v>
      </c>
      <c r="J64" s="120" t="s">
        <v>451</v>
      </c>
      <c r="K64" s="119" t="s">
        <v>455</v>
      </c>
      <c r="L64" s="121">
        <v>2034</v>
      </c>
      <c r="M64" s="121">
        <v>9172</v>
      </c>
      <c r="N64" s="121">
        <f>IF(AND(L64&lt;&gt;"",M64&lt;&gt;""),SUM(L64:M64),"")</f>
        <v>11206</v>
      </c>
      <c r="O64" s="121">
        <v>1951</v>
      </c>
      <c r="P64" s="121">
        <v>3153</v>
      </c>
      <c r="Q64" s="121">
        <f>IF(AND(O64&lt;&gt;"",P64&lt;&gt;""),SUM(O64:P64),"")</f>
        <v>5104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SUM(L65,T65,AB65,AJ65,AR65,AZ65)</f>
        <v>0</v>
      </c>
      <c r="E65" s="121">
        <f>SUM(M65,U65,AC65,AK65,AS65,BA65)</f>
        <v>28851</v>
      </c>
      <c r="F65" s="121">
        <f>SUM(D65:E65)</f>
        <v>28851</v>
      </c>
      <c r="G65" s="121">
        <f>SUM(O65,W65,AE65,AM65,AU65,BC65)</f>
        <v>0</v>
      </c>
      <c r="H65" s="121">
        <f>SUM(P65,X65,AF65,AN65,AV65,BD65)</f>
        <v>2126</v>
      </c>
      <c r="I65" s="121">
        <f>SUM(G65:H65)</f>
        <v>2126</v>
      </c>
      <c r="J65" s="120" t="s">
        <v>353</v>
      </c>
      <c r="K65" s="119" t="s">
        <v>354</v>
      </c>
      <c r="L65" s="121">
        <v>0</v>
      </c>
      <c r="M65" s="121">
        <v>28851</v>
      </c>
      <c r="N65" s="121">
        <f>IF(AND(L65&lt;&gt;"",M65&lt;&gt;""),SUM(L65:M65),"")</f>
        <v>28851</v>
      </c>
      <c r="O65" s="121">
        <v>0</v>
      </c>
      <c r="P65" s="121">
        <v>2126</v>
      </c>
      <c r="Q65" s="121">
        <f>IF(AND(O65&lt;&gt;"",P65&lt;&gt;""),SUM(O65:P65),"")</f>
        <v>2126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SUM(L66,T66,AB66,AJ66,AR66,AZ66)</f>
        <v>0</v>
      </c>
      <c r="E66" s="121">
        <f>SUM(M66,U66,AC66,AK66,AS66,BA66)</f>
        <v>0</v>
      </c>
      <c r="F66" s="121">
        <f>SUM(D66:E66)</f>
        <v>0</v>
      </c>
      <c r="G66" s="121">
        <f>SUM(O66,W66,AE66,AM66,AU66,BC66)</f>
        <v>0</v>
      </c>
      <c r="H66" s="121">
        <f>SUM(P66,X66,AF66,AN66,AV66,BD66)</f>
        <v>0</v>
      </c>
      <c r="I66" s="121">
        <f>SUM(G66:H66)</f>
        <v>0</v>
      </c>
      <c r="J66" s="120"/>
      <c r="K66" s="119"/>
      <c r="L66" s="121"/>
      <c r="M66" s="121"/>
      <c r="N66" s="121" t="str">
        <f>IF(AND(L66&lt;&gt;"",M66&lt;&gt;""),SUM(L66:M66),"")</f>
        <v/>
      </c>
      <c r="O66" s="121"/>
      <c r="P66" s="121"/>
      <c r="Q66" s="121" t="str">
        <f>IF(AND(O66&lt;&gt;"",P66&lt;&gt;""),SUM(O66:P66),"")</f>
        <v/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6">
    <sortCondition ref="A8:A66"/>
    <sortCondition ref="B8:B66"/>
    <sortCondition ref="C8:C6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65" man="1"/>
    <brk id="17" min="1" max="65" man="1"/>
    <brk id="25" min="1" max="65" man="1"/>
    <brk id="33" min="1" max="65" man="1"/>
    <brk id="41" min="1" max="65" man="1"/>
    <brk id="49" min="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SUM(H7,L7,P7,T7,X7,AB7,AF7,AJ7,AN7,AR7,AV7,AZ7,BD7,BH7,BL7,BP7,BT7,BX7,CB7,CF7,CJ7,CN7,CR7,CV7,CZ7,DD7,DH7,DL7,DP7,DT7)</f>
        <v>7411638</v>
      </c>
      <c r="E7" s="140">
        <f>SUM(I7,M7,Q7,U7,Y7,AC7,AG7,AK7,AO7,AS7,AW7,BA7,BE7,BI7,BM7,BQ7,BU7,BY7,CC7,CG7,CK7,CO7,CS7,CW7,DA7,DE7,DI7,DM7,DQ7,DU7)</f>
        <v>2549469</v>
      </c>
      <c r="F7" s="141">
        <f>COUNTIF(F$8:F$57,"&lt;&gt;")</f>
        <v>13</v>
      </c>
      <c r="G7" s="141">
        <f>COUNTIF(G$8:G$57,"&lt;&gt;")</f>
        <v>13</v>
      </c>
      <c r="H7" s="140">
        <f>SUM(H$8:H$57)</f>
        <v>4173696</v>
      </c>
      <c r="I7" s="140">
        <f>SUM(I$8:I$57)</f>
        <v>1445660</v>
      </c>
      <c r="J7" s="141">
        <f>COUNTIF(J$8:J$57,"&lt;&gt;")</f>
        <v>13</v>
      </c>
      <c r="K7" s="141">
        <f>COUNTIF(K$8:K$57,"&lt;&gt;")</f>
        <v>13</v>
      </c>
      <c r="L7" s="140">
        <f>SUM(L$8:L$57)</f>
        <v>1247314</v>
      </c>
      <c r="M7" s="140">
        <f>SUM(M$8:M$57)</f>
        <v>467691</v>
      </c>
      <c r="N7" s="141">
        <f>COUNTIF(N$8:N$57,"&lt;&gt;")</f>
        <v>11</v>
      </c>
      <c r="O7" s="141">
        <f>COUNTIF(O$8:O$57,"&lt;&gt;")</f>
        <v>11</v>
      </c>
      <c r="P7" s="140">
        <f>SUM(P$8:P$57)</f>
        <v>1044961</v>
      </c>
      <c r="Q7" s="140">
        <f>SUM(Q$8:Q$57)</f>
        <v>324760</v>
      </c>
      <c r="R7" s="141">
        <f>COUNTIF(R$8:R$57,"&lt;&gt;")</f>
        <v>6</v>
      </c>
      <c r="S7" s="141">
        <f>COUNTIF(S$8:S$57,"&lt;&gt;")</f>
        <v>6</v>
      </c>
      <c r="T7" s="140">
        <f>SUM(T$8:T$57)</f>
        <v>326965</v>
      </c>
      <c r="U7" s="140">
        <f>SUM(U$8:U$57)</f>
        <v>177563</v>
      </c>
      <c r="V7" s="141">
        <f>COUNTIF(V$8:V$57,"&lt;&gt;")</f>
        <v>5</v>
      </c>
      <c r="W7" s="141">
        <f>COUNTIF(W$8:W$57,"&lt;&gt;")</f>
        <v>5</v>
      </c>
      <c r="X7" s="140">
        <f>SUM(X$8:X$57)</f>
        <v>304410</v>
      </c>
      <c r="Y7" s="140">
        <f>SUM(Y$8:Y$57)</f>
        <v>61710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59143</v>
      </c>
      <c r="AC7" s="140">
        <f>SUM(AC$8:AC$57)</f>
        <v>6407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146974</v>
      </c>
      <c r="AG7" s="140">
        <f>SUM(AG$8:AG$57)</f>
        <v>31894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18828</v>
      </c>
      <c r="AK7" s="140">
        <f>SUM(AK$8:AK$57)</f>
        <v>9404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4997</v>
      </c>
      <c r="AO7" s="140">
        <f>SUM(AO$8:AO$57)</f>
        <v>934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84350</v>
      </c>
      <c r="AS7" s="140">
        <f>SUM(AS$8:AS$57)</f>
        <v>23446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122486</v>
      </c>
      <c r="F8" s="120" t="s">
        <v>324</v>
      </c>
      <c r="G8" s="119" t="s">
        <v>325</v>
      </c>
      <c r="H8" s="121">
        <v>0</v>
      </c>
      <c r="I8" s="121">
        <v>68266</v>
      </c>
      <c r="J8" s="120" t="s">
        <v>373</v>
      </c>
      <c r="K8" s="119" t="s">
        <v>374</v>
      </c>
      <c r="L8" s="121">
        <v>0</v>
      </c>
      <c r="M8" s="121">
        <v>54220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325558</v>
      </c>
      <c r="E9" s="121">
        <f>SUM(I9,M9,Q9,U9,Y9,AC9,AG9,AK9,AO9,AS9,AW9,BA9,BE9,BI9,BM9,BQ9,BU9,BY9,CC9,CG9,CK9,CO9,CS9,CW9,DA9,DE9,DI9,DM9,DQ9,DU9)</f>
        <v>204623</v>
      </c>
      <c r="F9" s="120" t="s">
        <v>365</v>
      </c>
      <c r="G9" s="119" t="s">
        <v>366</v>
      </c>
      <c r="H9" s="121">
        <v>209176</v>
      </c>
      <c r="I9" s="121">
        <v>119765</v>
      </c>
      <c r="J9" s="120" t="s">
        <v>369</v>
      </c>
      <c r="K9" s="119" t="s">
        <v>370</v>
      </c>
      <c r="L9" s="121">
        <v>40283</v>
      </c>
      <c r="M9" s="121">
        <v>21344</v>
      </c>
      <c r="N9" s="120" t="s">
        <v>371</v>
      </c>
      <c r="O9" s="119" t="s">
        <v>372</v>
      </c>
      <c r="P9" s="121">
        <v>28716</v>
      </c>
      <c r="Q9" s="121">
        <v>19118</v>
      </c>
      <c r="R9" s="120" t="s">
        <v>324</v>
      </c>
      <c r="S9" s="119" t="s">
        <v>325</v>
      </c>
      <c r="T9" s="121">
        <v>0</v>
      </c>
      <c r="U9" s="121">
        <v>44396</v>
      </c>
      <c r="V9" s="120" t="s">
        <v>373</v>
      </c>
      <c r="W9" s="119" t="s">
        <v>374</v>
      </c>
      <c r="X9" s="121">
        <v>47383</v>
      </c>
      <c r="Y9" s="121">
        <v>0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SUM(H10,L10,P10,T10,X10,AB10,AF10,AJ10,AN10,AR10,AV10,AZ10,BD10,BH10,BL10,BP10,BT10,BX10,CB10,CF10,CJ10,CN10,CR10,CV10,CZ10,DD10,DH10,DL10,DP10,DT10)</f>
        <v>547002</v>
      </c>
      <c r="E10" s="121">
        <f>SUM(I10,M10,Q10,U10,Y10,AC10,AG10,AK10,AO10,AS10,AW10,BA10,BE10,BI10,BM10,BQ10,BU10,BY10,CC10,CG10,CK10,CO10,CS10,CW10,DA10,DE10,DI10,DM10,DQ10,DU10)</f>
        <v>122187</v>
      </c>
      <c r="F10" s="120" t="s">
        <v>343</v>
      </c>
      <c r="G10" s="119" t="s">
        <v>344</v>
      </c>
      <c r="H10" s="121">
        <v>448624</v>
      </c>
      <c r="I10" s="121">
        <v>99345</v>
      </c>
      <c r="J10" s="120" t="s">
        <v>377</v>
      </c>
      <c r="K10" s="119" t="s">
        <v>378</v>
      </c>
      <c r="L10" s="121">
        <v>68888</v>
      </c>
      <c r="M10" s="121">
        <v>13965</v>
      </c>
      <c r="N10" s="120" t="s">
        <v>380</v>
      </c>
      <c r="O10" s="119" t="s">
        <v>381</v>
      </c>
      <c r="P10" s="121">
        <v>29490</v>
      </c>
      <c r="Q10" s="121">
        <v>8877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SUM(H11,L11,P11,T11,X11,AB11,AF11,AJ11,AN11,AR11,AV11,AZ11,BD11,BH11,BL11,BP11,BT11,BX11,CB11,CF11,CJ11,CN11,CR11,CV11,CZ11,DD11,DH11,DL11,DP11,DT11)</f>
        <v>739317</v>
      </c>
      <c r="E11" s="121">
        <f>SUM(I11,M11,Q11,U11,Y11,AC11,AG11,AK11,AO11,AS11,AW11,BA11,BE11,BI11,BM11,BQ11,BU11,BY11,CC11,CG11,CK11,CO11,CS11,CW11,DA11,DE11,DI11,DM11,DQ11,DU11)</f>
        <v>158854</v>
      </c>
      <c r="F11" s="120" t="s">
        <v>331</v>
      </c>
      <c r="G11" s="119" t="s">
        <v>332</v>
      </c>
      <c r="H11" s="121">
        <v>486930</v>
      </c>
      <c r="I11" s="121">
        <v>87226</v>
      </c>
      <c r="J11" s="120" t="s">
        <v>396</v>
      </c>
      <c r="K11" s="119" t="s">
        <v>397</v>
      </c>
      <c r="L11" s="121">
        <v>15217</v>
      </c>
      <c r="M11" s="121">
        <v>3055</v>
      </c>
      <c r="N11" s="120" t="s">
        <v>398</v>
      </c>
      <c r="O11" s="119" t="s">
        <v>399</v>
      </c>
      <c r="P11" s="121">
        <v>58829</v>
      </c>
      <c r="Q11" s="121">
        <v>10413</v>
      </c>
      <c r="R11" s="120" t="s">
        <v>400</v>
      </c>
      <c r="S11" s="119" t="s">
        <v>401</v>
      </c>
      <c r="T11" s="121">
        <v>52061</v>
      </c>
      <c r="U11" s="121">
        <v>20026</v>
      </c>
      <c r="V11" s="120" t="s">
        <v>403</v>
      </c>
      <c r="W11" s="119" t="s">
        <v>404</v>
      </c>
      <c r="X11" s="121">
        <v>10989</v>
      </c>
      <c r="Y11" s="121">
        <v>3059</v>
      </c>
      <c r="Z11" s="120" t="s">
        <v>405</v>
      </c>
      <c r="AA11" s="119" t="s">
        <v>406</v>
      </c>
      <c r="AB11" s="121">
        <v>11608</v>
      </c>
      <c r="AC11" s="121">
        <v>3160</v>
      </c>
      <c r="AD11" s="120" t="s">
        <v>407</v>
      </c>
      <c r="AE11" s="119" t="s">
        <v>408</v>
      </c>
      <c r="AF11" s="121">
        <v>6714</v>
      </c>
      <c r="AG11" s="121">
        <v>3235</v>
      </c>
      <c r="AH11" s="120" t="s">
        <v>409</v>
      </c>
      <c r="AI11" s="119" t="s">
        <v>410</v>
      </c>
      <c r="AJ11" s="121">
        <v>7622</v>
      </c>
      <c r="AK11" s="121">
        <v>4300</v>
      </c>
      <c r="AL11" s="120" t="s">
        <v>411</v>
      </c>
      <c r="AM11" s="119" t="s">
        <v>412</v>
      </c>
      <c r="AN11" s="121">
        <v>4997</v>
      </c>
      <c r="AO11" s="121">
        <v>934</v>
      </c>
      <c r="AP11" s="120" t="s">
        <v>413</v>
      </c>
      <c r="AQ11" s="119" t="s">
        <v>414</v>
      </c>
      <c r="AR11" s="121">
        <v>84350</v>
      </c>
      <c r="AS11" s="121">
        <v>23446</v>
      </c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SUM(H12,L12,P12,T12,X12,AB12,AF12,AJ12,AN12,AR12,AV12,AZ12,BD12,BH12,BL12,BP12,BT12,BX12,CB12,CF12,CJ12,CN12,CR12,CV12,CZ12,DD12,DH12,DL12,DP12,DT12)</f>
        <v>749155</v>
      </c>
      <c r="E12" s="121">
        <f>SUM(I12,M12,Q12,U12,Y12,AC12,AG12,AK12,AO12,AS12,AW12,BA12,BE12,BI12,BM12,BQ12,BU12,BY12,CC12,CG12,CK12,CO12,CS12,CW12,DA12,DE12,DI12,DM12,DQ12,DU12)</f>
        <v>499328</v>
      </c>
      <c r="F12" s="120" t="s">
        <v>423</v>
      </c>
      <c r="G12" s="119" t="s">
        <v>424</v>
      </c>
      <c r="H12" s="121">
        <v>305286</v>
      </c>
      <c r="I12" s="121">
        <v>203479</v>
      </c>
      <c r="J12" s="120" t="s">
        <v>427</v>
      </c>
      <c r="K12" s="119" t="s">
        <v>428</v>
      </c>
      <c r="L12" s="121">
        <v>142458</v>
      </c>
      <c r="M12" s="121">
        <v>94952</v>
      </c>
      <c r="N12" s="120" t="s">
        <v>429</v>
      </c>
      <c r="O12" s="119" t="s">
        <v>430</v>
      </c>
      <c r="P12" s="121">
        <v>201807</v>
      </c>
      <c r="Q12" s="121">
        <v>134509</v>
      </c>
      <c r="R12" s="120" t="s">
        <v>431</v>
      </c>
      <c r="S12" s="119" t="s">
        <v>432</v>
      </c>
      <c r="T12" s="121">
        <v>99604</v>
      </c>
      <c r="U12" s="121">
        <v>66388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SUM(H13,L13,P13,T13,X13,AB13,AF13,AJ13,AN13,AR13,AV13,AZ13,BD13,BH13,BL13,BP13,BT13,BX13,CB13,CF13,CJ13,CN13,CR13,CV13,CZ13,DD13,DH13,DL13,DP13,DT13)</f>
        <v>741374</v>
      </c>
      <c r="E13" s="121">
        <f>SUM(I13,M13,Q13,U13,Y13,AC13,AG13,AK13,AO13,AS13,AW13,BA13,BE13,BI13,BM13,BQ13,BU13,BY13,CC13,CG13,CK13,CO13,CS13,CW13,DA13,DE13,DI13,DM13,DQ13,DU13)</f>
        <v>176813</v>
      </c>
      <c r="F13" s="120" t="s">
        <v>433</v>
      </c>
      <c r="G13" s="119" t="s">
        <v>434</v>
      </c>
      <c r="H13" s="121">
        <v>298774</v>
      </c>
      <c r="I13" s="121">
        <v>71255</v>
      </c>
      <c r="J13" s="120" t="s">
        <v>441</v>
      </c>
      <c r="K13" s="119" t="s">
        <v>442</v>
      </c>
      <c r="L13" s="121">
        <v>117136</v>
      </c>
      <c r="M13" s="121">
        <v>27936</v>
      </c>
      <c r="N13" s="120" t="s">
        <v>443</v>
      </c>
      <c r="O13" s="119" t="s">
        <v>444</v>
      </c>
      <c r="P13" s="121">
        <v>94156</v>
      </c>
      <c r="Q13" s="121">
        <v>22455</v>
      </c>
      <c r="R13" s="120" t="s">
        <v>439</v>
      </c>
      <c r="S13" s="119" t="s">
        <v>440</v>
      </c>
      <c r="T13" s="121">
        <v>111207</v>
      </c>
      <c r="U13" s="121">
        <v>26522</v>
      </c>
      <c r="V13" s="120" t="s">
        <v>437</v>
      </c>
      <c r="W13" s="119" t="s">
        <v>438</v>
      </c>
      <c r="X13" s="121">
        <v>120101</v>
      </c>
      <c r="Y13" s="121">
        <v>28645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744829</v>
      </c>
      <c r="E14" s="121">
        <f>SUM(I14,M14,Q14,U14,Y14,AC14,AG14,AK14,AO14,AS14,AW14,BA14,BE14,BI14,BM14,BQ14,BU14,BY14,CC14,CG14,CK14,CO14,CS14,CW14,DA14,DE14,DI14,DM14,DQ14,DU14)</f>
        <v>37144</v>
      </c>
      <c r="F14" s="120" t="s">
        <v>359</v>
      </c>
      <c r="G14" s="119" t="s">
        <v>360</v>
      </c>
      <c r="H14" s="121">
        <v>439269</v>
      </c>
      <c r="I14" s="121">
        <v>20614</v>
      </c>
      <c r="J14" s="120" t="s">
        <v>445</v>
      </c>
      <c r="K14" s="119" t="s">
        <v>446</v>
      </c>
      <c r="L14" s="121">
        <v>152022</v>
      </c>
      <c r="M14" s="121">
        <v>9640</v>
      </c>
      <c r="N14" s="120" t="s">
        <v>447</v>
      </c>
      <c r="O14" s="119" t="s">
        <v>448</v>
      </c>
      <c r="P14" s="121">
        <v>153538</v>
      </c>
      <c r="Q14" s="121">
        <v>6890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SUM(H15,L15,P15,T15,X15,AB15,AF15,AJ15,AN15,AR15,AV15,AZ15,BD15,BH15,BL15,BP15,BT15,BX15,CB15,CF15,CJ15,CN15,CR15,CV15,CZ15,DD15,DH15,DL15,DP15,DT15)</f>
        <v>206081</v>
      </c>
      <c r="E15" s="121">
        <f>SUM(I15,M15,Q15,U15,Y15,AC15,AG15,AK15,AO15,AS15,AW15,BA15,BE15,BI15,BM15,BQ15,BU15,BY15,CC15,CG15,CK15,CO15,CS15,CW15,DA15,DE15,DI15,DM15,DQ15,DU15)</f>
        <v>110996</v>
      </c>
      <c r="F15" s="120" t="s">
        <v>351</v>
      </c>
      <c r="G15" s="119" t="s">
        <v>352</v>
      </c>
      <c r="H15" s="121">
        <v>177230</v>
      </c>
      <c r="I15" s="121">
        <v>108870</v>
      </c>
      <c r="J15" s="120" t="s">
        <v>470</v>
      </c>
      <c r="K15" s="119" t="s">
        <v>471</v>
      </c>
      <c r="L15" s="121">
        <v>28851</v>
      </c>
      <c r="M15" s="121">
        <v>2126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SUM(H16,L16,P16,T16,X16,AB16,AF16,AJ16,AN16,AR16,AV16,AZ16,BD16,BH16,BL16,BP16,BT16,BX16,CB16,CF16,CJ16,CN16,CR16,CV16,CZ16,DD16,DH16,DL16,DP16,DT16)</f>
        <v>856423</v>
      </c>
      <c r="E16" s="121">
        <f>SUM(I16,M16,Q16,U16,Y16,AC16,AG16,AK16,AO16,AS16,AW16,BA16,BE16,BI16,BM16,BQ16,BU16,BY16,CC16,CG16,CK16,CO16,CS16,CW16,DA16,DE16,DI16,DM16,DQ16,DU16)</f>
        <v>329769</v>
      </c>
      <c r="F16" s="120" t="s">
        <v>339</v>
      </c>
      <c r="G16" s="119" t="s">
        <v>340</v>
      </c>
      <c r="H16" s="121">
        <v>494399</v>
      </c>
      <c r="I16" s="121">
        <v>188098</v>
      </c>
      <c r="J16" s="120" t="s">
        <v>421</v>
      </c>
      <c r="K16" s="119" t="s">
        <v>422</v>
      </c>
      <c r="L16" s="121">
        <v>130592</v>
      </c>
      <c r="M16" s="121">
        <v>54036</v>
      </c>
      <c r="N16" s="120" t="s">
        <v>415</v>
      </c>
      <c r="O16" s="119" t="s">
        <v>416</v>
      </c>
      <c r="P16" s="121">
        <v>148367</v>
      </c>
      <c r="Q16" s="121">
        <v>47526</v>
      </c>
      <c r="R16" s="120" t="s">
        <v>417</v>
      </c>
      <c r="S16" s="119" t="s">
        <v>418</v>
      </c>
      <c r="T16" s="121">
        <v>46054</v>
      </c>
      <c r="U16" s="121">
        <v>16245</v>
      </c>
      <c r="V16" s="120" t="s">
        <v>419</v>
      </c>
      <c r="W16" s="119" t="s">
        <v>420</v>
      </c>
      <c r="X16" s="121">
        <v>37011</v>
      </c>
      <c r="Y16" s="121">
        <v>23864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372331</v>
      </c>
      <c r="E17" s="121">
        <f>SUM(I17,M17,Q17,U17,Y17,AC17,AG17,AK17,AO17,AS17,AW17,BA17,BE17,BI17,BM17,BQ17,BU17,BY17,CC17,CG17,CK17,CO17,CS17,CW17,DA17,DE17,DI17,DM17,DQ17,DU17)</f>
        <v>143066</v>
      </c>
      <c r="F17" s="120" t="s">
        <v>347</v>
      </c>
      <c r="G17" s="119" t="s">
        <v>348</v>
      </c>
      <c r="H17" s="121">
        <v>304683</v>
      </c>
      <c r="I17" s="121">
        <v>118209</v>
      </c>
      <c r="J17" s="120" t="s">
        <v>392</v>
      </c>
      <c r="K17" s="119" t="s">
        <v>393</v>
      </c>
      <c r="L17" s="121">
        <v>28369</v>
      </c>
      <c r="M17" s="121">
        <v>5893</v>
      </c>
      <c r="N17" s="120" t="s">
        <v>394</v>
      </c>
      <c r="O17" s="119" t="s">
        <v>395</v>
      </c>
      <c r="P17" s="121">
        <v>39279</v>
      </c>
      <c r="Q17" s="121">
        <v>18964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1002674</v>
      </c>
      <c r="E18" s="121">
        <f>SUM(I18,M18,Q18,U18,Y18,AC18,AG18,AK18,AO18,AS18,AW18,BA18,BE18,BI18,BM18,BQ18,BU18,BY18,CC18,CG18,CK18,CO18,CS18,CW18,DA18,DE18,DI18,DM18,DQ18,DU18)</f>
        <v>352437</v>
      </c>
      <c r="F18" s="120" t="s">
        <v>355</v>
      </c>
      <c r="G18" s="119" t="s">
        <v>356</v>
      </c>
      <c r="H18" s="121">
        <v>588549</v>
      </c>
      <c r="I18" s="121">
        <v>216607</v>
      </c>
      <c r="J18" s="120" t="s">
        <v>367</v>
      </c>
      <c r="K18" s="119" t="s">
        <v>368</v>
      </c>
      <c r="L18" s="121">
        <v>330115</v>
      </c>
      <c r="M18" s="121">
        <v>106532</v>
      </c>
      <c r="N18" s="120" t="s">
        <v>375</v>
      </c>
      <c r="O18" s="119" t="s">
        <v>376</v>
      </c>
      <c r="P18" s="121">
        <v>84010</v>
      </c>
      <c r="Q18" s="121">
        <v>29298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SUM(H19,L19,P19,T19,X19,AB19,AF19,AJ19,AN19,AR19,AV19,AZ19,BD19,BH19,BL19,BP19,BT19,BX19,CB19,CF19,CJ19,CN19,CR19,CV19,CZ19,DD19,DH19,DL19,DP19,DT19)</f>
        <v>545237</v>
      </c>
      <c r="E19" s="121">
        <f>SUM(I19,M19,Q19,U19,Y19,AC19,AG19,AK19,AO19,AS19,AW19,BA19,BE19,BI19,BM19,BQ19,BU19,BY19,CC19,CG19,CK19,CO19,CS19,CW19,DA19,DE19,DI19,DM19,DQ19,DU19)</f>
        <v>82393</v>
      </c>
      <c r="F19" s="120" t="s">
        <v>449</v>
      </c>
      <c r="G19" s="119" t="s">
        <v>450</v>
      </c>
      <c r="H19" s="121">
        <v>54726</v>
      </c>
      <c r="I19" s="121">
        <v>12890</v>
      </c>
      <c r="J19" s="120" t="s">
        <v>453</v>
      </c>
      <c r="K19" s="119" t="s">
        <v>454</v>
      </c>
      <c r="L19" s="121">
        <v>69247</v>
      </c>
      <c r="M19" s="121">
        <v>9620</v>
      </c>
      <c r="N19" s="120" t="s">
        <v>456</v>
      </c>
      <c r="O19" s="119" t="s">
        <v>457</v>
      </c>
      <c r="P19" s="121">
        <v>115298</v>
      </c>
      <c r="Q19" s="121">
        <v>12745</v>
      </c>
      <c r="R19" s="120" t="s">
        <v>459</v>
      </c>
      <c r="S19" s="119" t="s">
        <v>460</v>
      </c>
      <c r="T19" s="121">
        <v>18039</v>
      </c>
      <c r="U19" s="121">
        <v>3986</v>
      </c>
      <c r="V19" s="120" t="s">
        <v>461</v>
      </c>
      <c r="W19" s="119" t="s">
        <v>462</v>
      </c>
      <c r="X19" s="121">
        <v>88926</v>
      </c>
      <c r="Y19" s="121">
        <v>6142</v>
      </c>
      <c r="Z19" s="120" t="s">
        <v>464</v>
      </c>
      <c r="AA19" s="119" t="s">
        <v>465</v>
      </c>
      <c r="AB19" s="121">
        <v>47535</v>
      </c>
      <c r="AC19" s="121">
        <v>3247</v>
      </c>
      <c r="AD19" s="120" t="s">
        <v>466</v>
      </c>
      <c r="AE19" s="119" t="s">
        <v>467</v>
      </c>
      <c r="AF19" s="121">
        <v>140260</v>
      </c>
      <c r="AG19" s="121">
        <v>28659</v>
      </c>
      <c r="AH19" s="120" t="s">
        <v>468</v>
      </c>
      <c r="AI19" s="119" t="s">
        <v>469</v>
      </c>
      <c r="AJ19" s="121">
        <v>11206</v>
      </c>
      <c r="AK19" s="121">
        <v>5104</v>
      </c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SUM(H20,L20,P20,T20,X20,AB20,AF20,AJ20,AN20,AR20,AV20,AZ20,BD20,BH20,BL20,BP20,BT20,BX20,CB20,CF20,CJ20,CN20,CR20,CV20,CZ20,DD20,DH20,DL20,DP20,DT20)</f>
        <v>581657</v>
      </c>
      <c r="E20" s="121">
        <f>SUM(I20,M20,Q20,U20,Y20,AC20,AG20,AK20,AO20,AS20,AW20,BA20,BE20,BI20,BM20,BQ20,BU20,BY20,CC20,CG20,CK20,CO20,CS20,CW20,DA20,DE20,DI20,DM20,DQ20,DU20)</f>
        <v>209373</v>
      </c>
      <c r="F20" s="120" t="s">
        <v>390</v>
      </c>
      <c r="G20" s="119" t="s">
        <v>391</v>
      </c>
      <c r="H20" s="121">
        <v>366050</v>
      </c>
      <c r="I20" s="121">
        <v>131036</v>
      </c>
      <c r="J20" s="120" t="s">
        <v>382</v>
      </c>
      <c r="K20" s="119" t="s">
        <v>383</v>
      </c>
      <c r="L20" s="121">
        <v>124136</v>
      </c>
      <c r="M20" s="121">
        <v>64372</v>
      </c>
      <c r="N20" s="120" t="s">
        <v>388</v>
      </c>
      <c r="O20" s="119" t="s">
        <v>389</v>
      </c>
      <c r="P20" s="121">
        <v>91471</v>
      </c>
      <c r="Q20" s="121">
        <v>13965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07207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07208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07213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07214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07301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07303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07322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07342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07344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07362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07364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07367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07368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07402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07405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07407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07408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07421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07422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07423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07444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07445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07446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07447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07461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07464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07465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07466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07481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07482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07483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07484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07501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07502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07503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07504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07505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07521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07522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07541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07542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07543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07544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07545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07546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07547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07548</v>
      </c>
      <c r="AI64" s="2">
        <v>64</v>
      </c>
    </row>
    <row r="65" spans="34:35" x14ac:dyDescent="0.15">
      <c r="AH65" s="48" t="str">
        <f>+'廃棄物事業経費（歳入）'!B65</f>
        <v>07561</v>
      </c>
      <c r="AI65" s="2">
        <v>65</v>
      </c>
    </row>
    <row r="66" spans="34:35" x14ac:dyDescent="0.15">
      <c r="AH66" s="48" t="str">
        <f>+'廃棄物事業経費（歳入）'!B66</f>
        <v>07564</v>
      </c>
      <c r="AI66" s="2">
        <v>66</v>
      </c>
    </row>
    <row r="67" spans="34:35" x14ac:dyDescent="0.15">
      <c r="AH67" s="48" t="str">
        <f>+'廃棄物事業経費（歳入）'!B67</f>
        <v>07806</v>
      </c>
      <c r="AI67" s="2">
        <v>67</v>
      </c>
    </row>
    <row r="68" spans="34:35" x14ac:dyDescent="0.15">
      <c r="AH68" s="48" t="str">
        <f>+'廃棄物事業経費（歳入）'!B68</f>
        <v>07811</v>
      </c>
      <c r="AI68" s="2">
        <v>68</v>
      </c>
    </row>
    <row r="69" spans="34:35" x14ac:dyDescent="0.15">
      <c r="AH69" s="48" t="str">
        <f>+'廃棄物事業経費（歳入）'!B69</f>
        <v>07820</v>
      </c>
      <c r="AI69" s="2">
        <v>69</v>
      </c>
    </row>
    <row r="70" spans="34:35" x14ac:dyDescent="0.15">
      <c r="AH70" s="48" t="str">
        <f>+'廃棄物事業経費（歳入）'!B70</f>
        <v>07827</v>
      </c>
      <c r="AI70" s="2">
        <v>70</v>
      </c>
    </row>
    <row r="71" spans="34:35" x14ac:dyDescent="0.15">
      <c r="AH71" s="48" t="str">
        <f>+'廃棄物事業経費（歳入）'!B71</f>
        <v>07844</v>
      </c>
      <c r="AI71" s="2">
        <v>71</v>
      </c>
    </row>
    <row r="72" spans="34:35" x14ac:dyDescent="0.15">
      <c r="AH72" s="48" t="str">
        <f>+'廃棄物事業経費（歳入）'!B72</f>
        <v>07846</v>
      </c>
      <c r="AI72" s="2">
        <v>72</v>
      </c>
    </row>
    <row r="73" spans="34:35" x14ac:dyDescent="0.15">
      <c r="AH73" s="48" t="str">
        <f>+'廃棄物事業経費（歳入）'!B73</f>
        <v>07853</v>
      </c>
      <c r="AI73" s="2">
        <v>73</v>
      </c>
    </row>
    <row r="74" spans="34:35" x14ac:dyDescent="0.15">
      <c r="AH74" s="48" t="str">
        <f>+'廃棄物事業経費（歳入）'!B74</f>
        <v>07862</v>
      </c>
      <c r="AI74" s="2">
        <v>74</v>
      </c>
    </row>
    <row r="75" spans="34:35" x14ac:dyDescent="0.15">
      <c r="AH75" s="48" t="str">
        <f>+'廃棄物事業経費（歳入）'!B75</f>
        <v>07867</v>
      </c>
      <c r="AI75" s="2">
        <v>75</v>
      </c>
    </row>
    <row r="76" spans="34:35" x14ac:dyDescent="0.15">
      <c r="AH76" s="48" t="str">
        <f>+'廃棄物事業経費（歳入）'!B76</f>
        <v>07868</v>
      </c>
      <c r="AI76" s="2">
        <v>76</v>
      </c>
    </row>
    <row r="77" spans="34:35" x14ac:dyDescent="0.15">
      <c r="AH77" s="48" t="str">
        <f>+'廃棄物事業経費（歳入）'!B77</f>
        <v>07871</v>
      </c>
      <c r="AI77" s="2">
        <v>77</v>
      </c>
    </row>
    <row r="78" spans="34:35" x14ac:dyDescent="0.15">
      <c r="AH78" s="48" t="str">
        <f>+'廃棄物事業経費（歳入）'!B78</f>
        <v>07873</v>
      </c>
      <c r="AI78" s="2">
        <v>78</v>
      </c>
    </row>
    <row r="79" spans="34:35" x14ac:dyDescent="0.15">
      <c r="AH79" s="48" t="str">
        <f>+'廃棄物事業経費（歳入）'!B79</f>
        <v>07877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2021-02-08T07:21:01Z</dcterms:modified>
</cp:coreProperties>
</file>