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4宮城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'災害廃棄物事業経費（歳出）'!$2:$46</definedName>
    <definedName name="_xlnm.Print_Area" localSheetId="2">'災害廃棄物事業経費（歳入）'!$2:$46</definedName>
    <definedName name="_xlnm.Print_Area" localSheetId="0">'災害廃棄物事業経費（市町村）'!$2:$41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組合分担金内訳!$2:$41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46" i="4"/>
  <c r="BY46" i="4"/>
  <c r="BS46" i="4"/>
  <c r="BL46" i="4"/>
  <c r="CG46" i="4"/>
  <c r="BZ46" i="4"/>
  <c r="BU46" i="4"/>
  <c r="BN46" i="4"/>
  <c r="BM46" i="4"/>
  <c r="CD46" i="4"/>
  <c r="CC46" i="4"/>
  <c r="CB46" i="4"/>
  <c r="BX46" i="4"/>
  <c r="BV46" i="4"/>
  <c r="BR46" i="4"/>
  <c r="BK46" i="4"/>
  <c r="M46" i="3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G45" i="4"/>
  <c r="BZ45" i="4"/>
  <c r="BU45" i="4"/>
  <c r="BT45" i="4"/>
  <c r="BN45" i="4"/>
  <c r="BM45" i="4"/>
  <c r="CE45" i="4"/>
  <c r="CD45" i="4"/>
  <c r="CC45" i="4"/>
  <c r="CB45" i="4"/>
  <c r="BY45" i="4"/>
  <c r="BX45" i="4"/>
  <c r="BV45" i="4"/>
  <c r="BS45" i="4"/>
  <c r="BL45" i="4"/>
  <c r="BK45" i="4"/>
  <c r="M45" i="3"/>
  <c r="DH11" i="2"/>
  <c r="DA11" i="2"/>
  <c r="CU11" i="2"/>
  <c r="CT11" i="2"/>
  <c r="CN11" i="2"/>
  <c r="CM11" i="2"/>
  <c r="DI11" i="2"/>
  <c r="DE11" i="2"/>
  <c r="DD11" i="2"/>
  <c r="DC11" i="2"/>
  <c r="BZ11" i="2"/>
  <c r="CY11" i="2"/>
  <c r="CX11" i="2"/>
  <c r="BU11" i="2"/>
  <c r="CV11" i="2"/>
  <c r="CS11" i="2"/>
  <c r="CO11" i="2"/>
  <c r="CL11" i="2"/>
  <c r="CK11" i="2"/>
  <c r="BH11" i="2"/>
  <c r="BG11" i="2" s="1"/>
  <c r="DF11" i="2"/>
  <c r="AX11" i="2"/>
  <c r="CZ11" i="2"/>
  <c r="AS11" i="2"/>
  <c r="AN11" i="2"/>
  <c r="AF11" i="2"/>
  <c r="AE11" i="2" s="1"/>
  <c r="N11" i="2"/>
  <c r="E11" i="2"/>
  <c r="E10" i="6"/>
  <c r="D10" i="6"/>
  <c r="J10" i="2" s="1"/>
  <c r="CH44" i="4"/>
  <c r="CG44" i="4"/>
  <c r="BZ44" i="4"/>
  <c r="BU44" i="4"/>
  <c r="BT44" i="4"/>
  <c r="BN44" i="4"/>
  <c r="BM44" i="4"/>
  <c r="CE44" i="4"/>
  <c r="CD44" i="4"/>
  <c r="CC44" i="4"/>
  <c r="CB44" i="4"/>
  <c r="BY44" i="4"/>
  <c r="BX44" i="4"/>
  <c r="BV44" i="4"/>
  <c r="BS44" i="4"/>
  <c r="BL44" i="4"/>
  <c r="BK44" i="4"/>
  <c r="DI10" i="2"/>
  <c r="DH10" i="2"/>
  <c r="DD10" i="2"/>
  <c r="DC10" i="2"/>
  <c r="BZ10" i="2"/>
  <c r="DA10" i="2"/>
  <c r="BU10" i="2"/>
  <c r="CV10" i="2"/>
  <c r="CU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43" i="4"/>
  <c r="BY43" i="4"/>
  <c r="BS43" i="4"/>
  <c r="BL43" i="4"/>
  <c r="CG43" i="4"/>
  <c r="BZ43" i="4"/>
  <c r="BU43" i="4"/>
  <c r="BT43" i="4"/>
  <c r="BN43" i="4"/>
  <c r="BM43" i="4"/>
  <c r="CD43" i="4"/>
  <c r="CC43" i="4"/>
  <c r="CB43" i="4"/>
  <c r="BX43" i="4"/>
  <c r="BV43" i="4"/>
  <c r="BR43" i="4"/>
  <c r="BK43" i="4"/>
  <c r="M43" i="3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AX9" i="2"/>
  <c r="AS9" i="2"/>
  <c r="AN9" i="2"/>
  <c r="AF9" i="2"/>
  <c r="AE9" i="2" s="1"/>
  <c r="N9" i="2"/>
  <c r="E8" i="6"/>
  <c r="D8" i="6"/>
  <c r="CG42" i="4"/>
  <c r="BZ42" i="4"/>
  <c r="BT42" i="4"/>
  <c r="BM42" i="4"/>
  <c r="CH42" i="4"/>
  <c r="CB42" i="4"/>
  <c r="BU42" i="4"/>
  <c r="BN42" i="4"/>
  <c r="CE42" i="4"/>
  <c r="CD42" i="4"/>
  <c r="CC42" i="4"/>
  <c r="BY42" i="4"/>
  <c r="BX42" i="4"/>
  <c r="BV42" i="4"/>
  <c r="BS42" i="4"/>
  <c r="BL42" i="4"/>
  <c r="BK42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41" i="5"/>
  <c r="BB41" i="5"/>
  <c r="AW41" i="5"/>
  <c r="AT41" i="5"/>
  <c r="AO41" i="5"/>
  <c r="AL41" i="5"/>
  <c r="AG41" i="5"/>
  <c r="Q41" i="5"/>
  <c r="E41" i="5"/>
  <c r="D41" i="5"/>
  <c r="G41" i="5"/>
  <c r="AM41" i="4" s="1"/>
  <c r="BZ41" i="4"/>
  <c r="BT41" i="4"/>
  <c r="BN41" i="4"/>
  <c r="CE41" i="4"/>
  <c r="BY41" i="4"/>
  <c r="BS41" i="4"/>
  <c r="BM41" i="4"/>
  <c r="CH41" i="4"/>
  <c r="CG41" i="4"/>
  <c r="CD41" i="4"/>
  <c r="CC41" i="4"/>
  <c r="CB41" i="4"/>
  <c r="BX41" i="4"/>
  <c r="BW41" i="4"/>
  <c r="BV41" i="4"/>
  <c r="BU41" i="4"/>
  <c r="BR41" i="4"/>
  <c r="BL41" i="4"/>
  <c r="BK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AM40" i="4" s="1"/>
  <c r="E40" i="5"/>
  <c r="AB40" i="4" s="1"/>
  <c r="BZ40" i="4"/>
  <c r="BT40" i="4"/>
  <c r="BN40" i="4"/>
  <c r="CE40" i="4"/>
  <c r="BY40" i="4"/>
  <c r="BS40" i="4"/>
  <c r="BM40" i="4"/>
  <c r="CH40" i="4"/>
  <c r="CG40" i="4"/>
  <c r="CD40" i="4"/>
  <c r="CC40" i="4"/>
  <c r="CB40" i="4"/>
  <c r="BX40" i="4"/>
  <c r="BW40" i="4"/>
  <c r="BU40" i="4"/>
  <c r="BR40" i="4"/>
  <c r="BQ40" i="4"/>
  <c r="BL40" i="4"/>
  <c r="BK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N40" i="1"/>
  <c r="E40" i="1"/>
  <c r="BE39" i="5"/>
  <c r="BB39" i="5"/>
  <c r="AW39" i="5"/>
  <c r="AT39" i="5"/>
  <c r="AO39" i="5"/>
  <c r="AL39" i="5"/>
  <c r="AG39" i="5"/>
  <c r="H39" i="5"/>
  <c r="Q39" i="5"/>
  <c r="N39" i="5"/>
  <c r="D39" i="5"/>
  <c r="E39" i="5"/>
  <c r="AB39" i="4" s="1"/>
  <c r="BZ39" i="4"/>
  <c r="BT39" i="4"/>
  <c r="BN39" i="4"/>
  <c r="CE39" i="4"/>
  <c r="BY39" i="4"/>
  <c r="BS39" i="4"/>
  <c r="BM39" i="4"/>
  <c r="CH39" i="4"/>
  <c r="CG39" i="4"/>
  <c r="CD39" i="4"/>
  <c r="CC39" i="4"/>
  <c r="CB39" i="4"/>
  <c r="BX39" i="4"/>
  <c r="BW39" i="4"/>
  <c r="BV39" i="4"/>
  <c r="BU39" i="4"/>
  <c r="BR39" i="4"/>
  <c r="BL39" i="4"/>
  <c r="BK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M39" i="1" s="1"/>
  <c r="E39" i="1"/>
  <c r="BE38" i="5"/>
  <c r="G38" i="5"/>
  <c r="BB38" i="5"/>
  <c r="AW38" i="5"/>
  <c r="AT38" i="5"/>
  <c r="AO38" i="5"/>
  <c r="AL38" i="5"/>
  <c r="AG38" i="5"/>
  <c r="H38" i="5"/>
  <c r="Q38" i="5"/>
  <c r="N38" i="5"/>
  <c r="D38" i="5"/>
  <c r="E38" i="5"/>
  <c r="AB38" i="4" s="1"/>
  <c r="CE38" i="4"/>
  <c r="BZ38" i="4"/>
  <c r="BY38" i="4"/>
  <c r="BT38" i="4"/>
  <c r="BS38" i="4"/>
  <c r="BN38" i="4"/>
  <c r="BM38" i="4"/>
  <c r="CH38" i="4"/>
  <c r="CG38" i="4"/>
  <c r="CD38" i="4"/>
  <c r="CC38" i="4"/>
  <c r="CB38" i="4"/>
  <c r="BX38" i="4"/>
  <c r="BW38" i="4"/>
  <c r="BU38" i="4"/>
  <c r="BR38" i="4"/>
  <c r="BQ38" i="4"/>
  <c r="BL38" i="4"/>
  <c r="BK38" i="4"/>
  <c r="BJ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E38" i="1"/>
  <c r="BE37" i="5"/>
  <c r="G37" i="5"/>
  <c r="BB37" i="5"/>
  <c r="AW37" i="5"/>
  <c r="AT37" i="5"/>
  <c r="AO37" i="5"/>
  <c r="AL37" i="5"/>
  <c r="AG37" i="5"/>
  <c r="H37" i="5"/>
  <c r="Q37" i="5"/>
  <c r="N37" i="5"/>
  <c r="D37" i="5"/>
  <c r="E37" i="5"/>
  <c r="AB37" i="4" s="1"/>
  <c r="CE37" i="4"/>
  <c r="BZ37" i="4"/>
  <c r="BY37" i="4"/>
  <c r="BT37" i="4"/>
  <c r="BS37" i="4"/>
  <c r="BN37" i="4"/>
  <c r="BM37" i="4"/>
  <c r="CH37" i="4"/>
  <c r="CG37" i="4"/>
  <c r="CD37" i="4"/>
  <c r="CC37" i="4"/>
  <c r="CB37" i="4"/>
  <c r="BX37" i="4"/>
  <c r="BW37" i="4"/>
  <c r="BV37" i="4"/>
  <c r="BU37" i="4"/>
  <c r="BR37" i="4"/>
  <c r="BL37" i="4"/>
  <c r="BK37" i="4"/>
  <c r="BJ37" i="4"/>
  <c r="M37" i="3"/>
  <c r="DI37" i="1"/>
  <c r="DH37" i="1"/>
  <c r="DC37" i="1"/>
  <c r="CV37" i="1"/>
  <c r="CK37" i="1"/>
  <c r="BZ37" i="1"/>
  <c r="DA37" i="1"/>
  <c r="CZ37" i="1"/>
  <c r="CU37" i="1"/>
  <c r="CT37" i="1"/>
  <c r="CO37" i="1"/>
  <c r="BH37" i="1"/>
  <c r="DE37" i="1"/>
  <c r="DD37" i="1"/>
  <c r="CY37" i="1"/>
  <c r="CX37" i="1"/>
  <c r="CS37" i="1"/>
  <c r="AN37" i="1"/>
  <c r="CM37" i="1"/>
  <c r="CL37" i="1"/>
  <c r="N37" i="1"/>
  <c r="E37" i="1"/>
  <c r="BE36" i="5"/>
  <c r="BB36" i="5"/>
  <c r="AW36" i="5"/>
  <c r="AT36" i="5"/>
  <c r="AO36" i="5"/>
  <c r="AL36" i="5"/>
  <c r="AG36" i="5"/>
  <c r="G36" i="5"/>
  <c r="H36" i="5"/>
  <c r="Q36" i="5"/>
  <c r="E36" i="5"/>
  <c r="D36" i="5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U36" i="4"/>
  <c r="BR36" i="4"/>
  <c r="BQ36" i="4"/>
  <c r="BL36" i="4"/>
  <c r="BK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E36" i="1"/>
  <c r="BE35" i="5"/>
  <c r="BB35" i="5"/>
  <c r="AW35" i="5"/>
  <c r="AT35" i="5"/>
  <c r="AO35" i="5"/>
  <c r="AL35" i="5"/>
  <c r="AG35" i="5"/>
  <c r="H35" i="5"/>
  <c r="N35" i="5"/>
  <c r="D35" i="5"/>
  <c r="G35" i="5"/>
  <c r="AM35" i="4" s="1"/>
  <c r="BZ35" i="4"/>
  <c r="BT35" i="4"/>
  <c r="BN35" i="4"/>
  <c r="CE35" i="4"/>
  <c r="BY35" i="4"/>
  <c r="BS35" i="4"/>
  <c r="BM35" i="4"/>
  <c r="CH35" i="4"/>
  <c r="CG35" i="4"/>
  <c r="CD35" i="4"/>
  <c r="CC35" i="4"/>
  <c r="BX35" i="4"/>
  <c r="BW35" i="4"/>
  <c r="BV35" i="4"/>
  <c r="BU35" i="4"/>
  <c r="BR35" i="4"/>
  <c r="BL35" i="4"/>
  <c r="BK35" i="4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BX34" i="4"/>
  <c r="BW34" i="4"/>
  <c r="BV34" i="4"/>
  <c r="BU34" i="4"/>
  <c r="BR34" i="4"/>
  <c r="BL34" i="4"/>
  <c r="BK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BJ33" i="4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E33" i="1"/>
  <c r="BE32" i="5"/>
  <c r="BB32" i="5"/>
  <c r="AW32" i="5"/>
  <c r="AT32" i="5"/>
  <c r="AO32" i="5"/>
  <c r="AL32" i="5"/>
  <c r="AG32" i="5"/>
  <c r="Q32" i="5"/>
  <c r="N32" i="5"/>
  <c r="D32" i="5"/>
  <c r="H32" i="5"/>
  <c r="BD32" i="4" s="1"/>
  <c r="G32" i="5"/>
  <c r="I32" i="5" s="1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W32" i="4"/>
  <c r="BU32" i="4"/>
  <c r="BL32" i="4"/>
  <c r="BK32" i="4"/>
  <c r="BJ32" i="4"/>
  <c r="M32" i="3"/>
  <c r="DH32" i="1"/>
  <c r="CV32" i="1"/>
  <c r="DF32" i="1"/>
  <c r="BZ32" i="1"/>
  <c r="DA32" i="1"/>
  <c r="CZ32" i="1"/>
  <c r="CY32" i="1"/>
  <c r="CU32" i="1"/>
  <c r="CT32" i="1"/>
  <c r="BP32" i="1"/>
  <c r="BN32" i="1"/>
  <c r="CO32" i="1"/>
  <c r="CN32" i="1"/>
  <c r="BH32" i="1"/>
  <c r="DI32" i="1"/>
  <c r="DD32" i="1"/>
  <c r="DC32" i="1"/>
  <c r="CX32" i="1"/>
  <c r="AN32" i="1"/>
  <c r="CL32" i="1"/>
  <c r="CK32" i="1"/>
  <c r="N32" i="1"/>
  <c r="M32" i="1"/>
  <c r="E32" i="1"/>
  <c r="BE31" i="5"/>
  <c r="BB31" i="5"/>
  <c r="AW31" i="5"/>
  <c r="AT31" i="5"/>
  <c r="AO31" i="5"/>
  <c r="AL31" i="5"/>
  <c r="AG31" i="5"/>
  <c r="H31" i="5"/>
  <c r="Q31" i="5"/>
  <c r="N31" i="5"/>
  <c r="D31" i="5"/>
  <c r="G31" i="5"/>
  <c r="BN31" i="1" s="1"/>
  <c r="E31" i="5"/>
  <c r="BC31" i="1" s="1"/>
  <c r="BJ31" i="4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V31" i="4"/>
  <c r="BU31" i="4"/>
  <c r="BR31" i="4"/>
  <c r="BQ31" i="4"/>
  <c r="BL31" i="4"/>
  <c r="BK31" i="4"/>
  <c r="M31" i="3"/>
  <c r="DH31" i="1"/>
  <c r="DF31" i="1"/>
  <c r="DE31" i="1"/>
  <c r="DD31" i="1"/>
  <c r="BZ31" i="1"/>
  <c r="DA31" i="1"/>
  <c r="CZ31" i="1"/>
  <c r="CY31" i="1"/>
  <c r="CX31" i="1"/>
  <c r="CV31" i="1"/>
  <c r="CU31" i="1"/>
  <c r="CT31" i="1"/>
  <c r="BP31" i="1"/>
  <c r="CO31" i="1"/>
  <c r="CN31" i="1"/>
  <c r="CM31" i="1"/>
  <c r="CL31" i="1"/>
  <c r="BH31" i="1"/>
  <c r="BG31" i="1" s="1"/>
  <c r="DI31" i="1"/>
  <c r="AX31" i="1"/>
  <c r="DC31" i="1"/>
  <c r="AS31" i="1"/>
  <c r="AN31" i="1"/>
  <c r="CK31" i="1"/>
  <c r="N31" i="1"/>
  <c r="M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BX30" i="4"/>
  <c r="BW30" i="4"/>
  <c r="BV30" i="4"/>
  <c r="BU30" i="4"/>
  <c r="BR30" i="4"/>
  <c r="BL30" i="4"/>
  <c r="BK30" i="4"/>
  <c r="BJ30" i="4"/>
  <c r="D30" i="3"/>
  <c r="DF30" i="1"/>
  <c r="DE30" i="1"/>
  <c r="BZ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BX29" i="4"/>
  <c r="BW29" i="4"/>
  <c r="BV29" i="4"/>
  <c r="BU29" i="4"/>
  <c r="BR29" i="4"/>
  <c r="BL29" i="4"/>
  <c r="BK29" i="4"/>
  <c r="DC29" i="1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AX29" i="1"/>
  <c r="AS29" i="1"/>
  <c r="CV29" i="1"/>
  <c r="AN29" i="1"/>
  <c r="CK29" i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D28" i="5"/>
  <c r="G28" i="5"/>
  <c r="AM28" i="4" s="1"/>
  <c r="E28" i="5"/>
  <c r="BC28" i="1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D28" i="3"/>
  <c r="DC28" i="1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AX28" i="1"/>
  <c r="AS28" i="1"/>
  <c r="CV28" i="1"/>
  <c r="AN28" i="1"/>
  <c r="CK28" i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A27" i="1"/>
  <c r="CU27" i="1"/>
  <c r="CO27" i="1"/>
  <c r="DF27" i="1"/>
  <c r="DE27" i="1"/>
  <c r="DD27" i="1"/>
  <c r="CZ27" i="1"/>
  <c r="CY27" i="1"/>
  <c r="BU27" i="1"/>
  <c r="CT27" i="1"/>
  <c r="BP27" i="1"/>
  <c r="CN27" i="1"/>
  <c r="CM27" i="1"/>
  <c r="CL27" i="1"/>
  <c r="DI27" i="1"/>
  <c r="DH27" i="1"/>
  <c r="DC27" i="1"/>
  <c r="AS27" i="1"/>
  <c r="CV27" i="1"/>
  <c r="AN27" i="1"/>
  <c r="CK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BX26" i="4"/>
  <c r="BW26" i="4"/>
  <c r="BV26" i="4"/>
  <c r="BR26" i="4"/>
  <c r="BL26" i="4"/>
  <c r="BK26" i="4"/>
  <c r="DF26" i="1"/>
  <c r="DE26" i="1"/>
  <c r="DD26" i="1"/>
  <c r="DA26" i="1"/>
  <c r="CZ26" i="1"/>
  <c r="CY26" i="1"/>
  <c r="CX26" i="1"/>
  <c r="CU26" i="1"/>
  <c r="CT26" i="1"/>
  <c r="BP26" i="1"/>
  <c r="CN26" i="1"/>
  <c r="CM26" i="1"/>
  <c r="CL26" i="1"/>
  <c r="DI26" i="1"/>
  <c r="DH26" i="1"/>
  <c r="DC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R24" i="4"/>
  <c r="BL24" i="4"/>
  <c r="BK24" i="4"/>
  <c r="BJ24" i="4"/>
  <c r="CO24" i="1"/>
  <c r="DF24" i="1"/>
  <c r="DE24" i="1"/>
  <c r="DD24" i="1"/>
  <c r="DA24" i="1"/>
  <c r="CZ24" i="1"/>
  <c r="CY24" i="1"/>
  <c r="BU24" i="1"/>
  <c r="CU24" i="1"/>
  <c r="CT24" i="1"/>
  <c r="BP24" i="1"/>
  <c r="CN24" i="1"/>
  <c r="CM24" i="1"/>
  <c r="BH24" i="1"/>
  <c r="DI24" i="1"/>
  <c r="DH24" i="1"/>
  <c r="DC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N23" i="5"/>
  <c r="E23" i="5"/>
  <c r="AB23" i="4" s="1"/>
  <c r="D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A20" i="1"/>
  <c r="CV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AN20" i="1"/>
  <c r="AF20" i="1"/>
  <c r="AE20" i="1" s="1"/>
  <c r="E20" i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AM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I16" i="1"/>
  <c r="DH16" i="1"/>
  <c r="DC16" i="1"/>
  <c r="CV16" i="1"/>
  <c r="DF16" i="1"/>
  <c r="BZ16" i="1"/>
  <c r="DA16" i="1"/>
  <c r="CZ16" i="1"/>
  <c r="CY16" i="1"/>
  <c r="CU16" i="1"/>
  <c r="CT16" i="1"/>
  <c r="BP16" i="1"/>
  <c r="CO16" i="1"/>
  <c r="CN16" i="1"/>
  <c r="BH16" i="1"/>
  <c r="DD16" i="1"/>
  <c r="AX16" i="1"/>
  <c r="CX16" i="1"/>
  <c r="AN16" i="1"/>
  <c r="CL16" i="1"/>
  <c r="CK16" i="1"/>
  <c r="N16" i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E12" i="5"/>
  <c r="D12" i="5"/>
  <c r="G12" i="5"/>
  <c r="BN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I11" i="1"/>
  <c r="DH11" i="1"/>
  <c r="DC11" i="1"/>
  <c r="CV11" i="1"/>
  <c r="CK11" i="1"/>
  <c r="DF11" i="1"/>
  <c r="DE11" i="1"/>
  <c r="DD11" i="1"/>
  <c r="DA11" i="1"/>
  <c r="CZ11" i="1"/>
  <c r="CY11" i="1"/>
  <c r="BU11" i="1"/>
  <c r="CU11" i="1"/>
  <c r="CT11" i="1"/>
  <c r="CS11" i="1"/>
  <c r="CO11" i="1"/>
  <c r="CN11" i="1"/>
  <c r="CM11" i="1"/>
  <c r="CL11" i="1"/>
  <c r="AX11" i="1"/>
  <c r="AS11" i="1"/>
  <c r="AN11" i="1"/>
  <c r="AF11" i="1"/>
  <c r="AE11" i="1" s="1"/>
  <c r="N11" i="1"/>
  <c r="BE10" i="5"/>
  <c r="BB10" i="5"/>
  <c r="AW10" i="5"/>
  <c r="AT10" i="5"/>
  <c r="AO10" i="5"/>
  <c r="AL10" i="5"/>
  <c r="AG10" i="5"/>
  <c r="H10" i="5"/>
  <c r="Q10" i="5"/>
  <c r="E10" i="5"/>
  <c r="D10" i="5"/>
  <c r="G10" i="5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9" i="3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N8" i="5"/>
  <c r="H8" i="5"/>
  <c r="BD8" i="4" s="1"/>
  <c r="G8" i="5"/>
  <c r="E8" i="5"/>
  <c r="BC8" i="1" s="1"/>
  <c r="CH8" i="4"/>
  <c r="CC8" i="4"/>
  <c r="CB8" i="4"/>
  <c r="BW8" i="4"/>
  <c r="BK8" i="4"/>
  <c r="BJ8" i="4"/>
  <c r="CG8" i="4"/>
  <c r="CE8" i="4"/>
  <c r="CA8" i="4"/>
  <c r="BZ8" i="4"/>
  <c r="BY8" i="4"/>
  <c r="BV8" i="4"/>
  <c r="BU8" i="4"/>
  <c r="BT8" i="4"/>
  <c r="BS8" i="4"/>
  <c r="BN8" i="4"/>
  <c r="BM8" i="4"/>
  <c r="M8" i="3"/>
  <c r="DI8" i="1"/>
  <c r="DH8" i="1"/>
  <c r="DC8" i="1"/>
  <c r="CV8" i="1"/>
  <c r="CK8" i="1"/>
  <c r="DF8" i="1"/>
  <c r="DE8" i="1"/>
  <c r="DA8" i="1"/>
  <c r="CZ8" i="1"/>
  <c r="CY8" i="1"/>
  <c r="BU8" i="1"/>
  <c r="CU8" i="1"/>
  <c r="CT8" i="1"/>
  <c r="CS8" i="1"/>
  <c r="CO8" i="1"/>
  <c r="CN8" i="1"/>
  <c r="CM8" i="1"/>
  <c r="DD8" i="1"/>
  <c r="AS8" i="1"/>
  <c r="AN8" i="1"/>
  <c r="AF8" i="1"/>
  <c r="AE8" i="1" s="1"/>
  <c r="N8" i="1"/>
  <c r="AB9" i="4" l="1"/>
  <c r="CW10" i="2"/>
  <c r="CW24" i="1"/>
  <c r="J46" i="3"/>
  <c r="J12" i="2"/>
  <c r="S46" i="3"/>
  <c r="S12" i="2"/>
  <c r="BI46" i="4"/>
  <c r="CH46" i="4"/>
  <c r="CA46" i="4"/>
  <c r="BJ46" i="4"/>
  <c r="BQ46" i="4"/>
  <c r="BW46" i="4"/>
  <c r="BT46" i="4"/>
  <c r="D46" i="3"/>
  <c r="CI12" i="2"/>
  <c r="CJ12" i="2"/>
  <c r="D12" i="2"/>
  <c r="CW12" i="2"/>
  <c r="M12" i="2"/>
  <c r="AM12" i="2"/>
  <c r="BF12" i="2" s="1"/>
  <c r="DB12" i="2"/>
  <c r="BP12" i="2"/>
  <c r="J45" i="3"/>
  <c r="J11" i="2"/>
  <c r="S45" i="3"/>
  <c r="S11" i="2"/>
  <c r="BQ45" i="4"/>
  <c r="BI45" i="4"/>
  <c r="CH45" i="4"/>
  <c r="CA45" i="4"/>
  <c r="BJ45" i="4"/>
  <c r="BW45" i="4"/>
  <c r="BR45" i="4"/>
  <c r="CI11" i="2"/>
  <c r="CJ11" i="2"/>
  <c r="D11" i="2"/>
  <c r="CW11" i="2"/>
  <c r="AM11" i="2"/>
  <c r="BF11" i="2" s="1"/>
  <c r="M11" i="2"/>
  <c r="DB11" i="2"/>
  <c r="BP11" i="2"/>
  <c r="S10" i="2"/>
  <c r="AB10" i="2" s="1"/>
  <c r="S44" i="3"/>
  <c r="J44" i="3"/>
  <c r="AB44" i="3" s="1"/>
  <c r="BI44" i="4"/>
  <c r="CA44" i="4"/>
  <c r="BJ44" i="4"/>
  <c r="BW44" i="4"/>
  <c r="BR44" i="4"/>
  <c r="D44" i="3"/>
  <c r="M44" i="3"/>
  <c r="CI10" i="2"/>
  <c r="CJ10" i="2"/>
  <c r="D10" i="2"/>
  <c r="M10" i="2"/>
  <c r="AM10" i="2"/>
  <c r="BF10" i="2" s="1"/>
  <c r="DB10" i="2"/>
  <c r="CX10" i="2"/>
  <c r="BP10" i="2"/>
  <c r="J43" i="3"/>
  <c r="J9" i="2"/>
  <c r="S43" i="3"/>
  <c r="S9" i="2"/>
  <c r="BP43" i="4"/>
  <c r="BI43" i="4"/>
  <c r="CH43" i="4"/>
  <c r="CA43" i="4"/>
  <c r="BJ43" i="4"/>
  <c r="BQ43" i="4"/>
  <c r="BW43" i="4"/>
  <c r="DB9" i="2"/>
  <c r="AM9" i="2"/>
  <c r="BF9" i="2" s="1"/>
  <c r="BO9" i="2"/>
  <c r="CR9" i="2"/>
  <c r="M9" i="2"/>
  <c r="CW9" i="2"/>
  <c r="BH9" i="2"/>
  <c r="CU9" i="2"/>
  <c r="E9" i="2"/>
  <c r="J42" i="3"/>
  <c r="J7" i="3" s="1"/>
  <c r="J8" i="2"/>
  <c r="S8" i="2"/>
  <c r="S42" i="3"/>
  <c r="BQ42" i="4"/>
  <c r="BI42" i="4"/>
  <c r="BJ42" i="4"/>
  <c r="BW42" i="4"/>
  <c r="BR42" i="4"/>
  <c r="CA42" i="4"/>
  <c r="D42" i="3"/>
  <c r="M42" i="3"/>
  <c r="CI8" i="2"/>
  <c r="CJ8" i="2"/>
  <c r="CW8" i="2"/>
  <c r="M8" i="2"/>
  <c r="AM8" i="2"/>
  <c r="BF8" i="2" s="1"/>
  <c r="BO8" i="2"/>
  <c r="CR8" i="2"/>
  <c r="D8" i="2"/>
  <c r="DB8" i="2"/>
  <c r="CU8" i="2"/>
  <c r="AL41" i="1"/>
  <c r="F41" i="5"/>
  <c r="K41" i="4"/>
  <c r="BO41" i="4" s="1"/>
  <c r="AB41" i="4"/>
  <c r="BC41" i="1"/>
  <c r="N41" i="5"/>
  <c r="H41" i="5"/>
  <c r="BN41" i="1"/>
  <c r="BI41" i="4"/>
  <c r="BQ41" i="4"/>
  <c r="BJ41" i="4"/>
  <c r="D41" i="3"/>
  <c r="M41" i="1"/>
  <c r="CR41" i="1"/>
  <c r="D41" i="1"/>
  <c r="BU41" i="1"/>
  <c r="CW41" i="1" s="1"/>
  <c r="CS41" i="1"/>
  <c r="AF41" i="1"/>
  <c r="AE41" i="1" s="1"/>
  <c r="AX41" i="1"/>
  <c r="AM41" i="1" s="1"/>
  <c r="BH41" i="1"/>
  <c r="BZ41" i="1"/>
  <c r="DB41" i="1" s="1"/>
  <c r="I40" i="5"/>
  <c r="BD40" i="4"/>
  <c r="CF40" i="4" s="1"/>
  <c r="CE40" i="1"/>
  <c r="AL40" i="1"/>
  <c r="F40" i="5"/>
  <c r="K40" i="4"/>
  <c r="BO40" i="4" s="1"/>
  <c r="BC40" i="1"/>
  <c r="BN40" i="1"/>
  <c r="BI40" i="4"/>
  <c r="BV40" i="4"/>
  <c r="BJ40" i="4"/>
  <c r="D40" i="3"/>
  <c r="M40" i="1"/>
  <c r="CR40" i="1"/>
  <c r="D40" i="1"/>
  <c r="BU40" i="1"/>
  <c r="CW40" i="1" s="1"/>
  <c r="CS40" i="1"/>
  <c r="AF40" i="1"/>
  <c r="AE40" i="1" s="1"/>
  <c r="AX40" i="1"/>
  <c r="AM40" i="1" s="1"/>
  <c r="BF40" i="1" s="1"/>
  <c r="BH40" i="1"/>
  <c r="BZ40" i="1"/>
  <c r="BD39" i="4"/>
  <c r="CF39" i="4" s="1"/>
  <c r="CE39" i="1"/>
  <c r="AL39" i="1"/>
  <c r="F39" i="5"/>
  <c r="K39" i="4"/>
  <c r="BC39" i="1"/>
  <c r="G39" i="5"/>
  <c r="BI39" i="4"/>
  <c r="BJ39" i="4"/>
  <c r="CA39" i="4"/>
  <c r="D39" i="3"/>
  <c r="CR39" i="1"/>
  <c r="D39" i="1"/>
  <c r="BU39" i="1"/>
  <c r="CW39" i="1" s="1"/>
  <c r="CS39" i="1"/>
  <c r="AF39" i="1"/>
  <c r="AE39" i="1" s="1"/>
  <c r="AX39" i="1"/>
  <c r="AM39" i="1" s="1"/>
  <c r="BH39" i="1"/>
  <c r="BZ39" i="1"/>
  <c r="BD38" i="4"/>
  <c r="CF38" i="4" s="1"/>
  <c r="CE38" i="1"/>
  <c r="AL38" i="1"/>
  <c r="K38" i="4"/>
  <c r="F38" i="5"/>
  <c r="I38" i="5"/>
  <c r="AM38" i="4"/>
  <c r="BN38" i="1"/>
  <c r="BC38" i="1"/>
  <c r="BV38" i="4"/>
  <c r="D38" i="3"/>
  <c r="M38" i="1"/>
  <c r="CR38" i="1"/>
  <c r="D38" i="1"/>
  <c r="BU38" i="1"/>
  <c r="CW38" i="1" s="1"/>
  <c r="CS38" i="1"/>
  <c r="AF38" i="1"/>
  <c r="AE38" i="1" s="1"/>
  <c r="AX38" i="1"/>
  <c r="AM38" i="1" s="1"/>
  <c r="BH38" i="1"/>
  <c r="BZ38" i="1"/>
  <c r="DB38" i="1" s="1"/>
  <c r="AL37" i="1"/>
  <c r="F37" i="5"/>
  <c r="K37" i="4"/>
  <c r="I37" i="5"/>
  <c r="AM37" i="4"/>
  <c r="BN37" i="1"/>
  <c r="BD37" i="4"/>
  <c r="CF37" i="4" s="1"/>
  <c r="CE37" i="1"/>
  <c r="BC37" i="1"/>
  <c r="CA37" i="4"/>
  <c r="D37" i="3"/>
  <c r="D37" i="1"/>
  <c r="BG37" i="1"/>
  <c r="BU37" i="1"/>
  <c r="AF37" i="1"/>
  <c r="AE37" i="1" s="1"/>
  <c r="AX37" i="1"/>
  <c r="DB37" i="1" s="1"/>
  <c r="BP37" i="1"/>
  <c r="CN37" i="1"/>
  <c r="DF37" i="1"/>
  <c r="M37" i="1"/>
  <c r="AS37" i="1"/>
  <c r="AB36" i="4"/>
  <c r="BC36" i="1"/>
  <c r="BD36" i="4"/>
  <c r="CE36" i="1"/>
  <c r="BN36" i="1"/>
  <c r="AM36" i="4"/>
  <c r="I36" i="5"/>
  <c r="AL36" i="1"/>
  <c r="F36" i="5"/>
  <c r="K36" i="4"/>
  <c r="N36" i="5"/>
  <c r="BI36" i="4"/>
  <c r="BV36" i="4"/>
  <c r="BJ36" i="4"/>
  <c r="D36" i="3"/>
  <c r="M36" i="1"/>
  <c r="CR36" i="1"/>
  <c r="D36" i="1"/>
  <c r="BU36" i="1"/>
  <c r="CW36" i="1" s="1"/>
  <c r="CS36" i="1"/>
  <c r="AF36" i="1"/>
  <c r="AE36" i="1" s="1"/>
  <c r="AX36" i="1"/>
  <c r="AM36" i="1" s="1"/>
  <c r="BH36" i="1"/>
  <c r="BZ36" i="1"/>
  <c r="I35" i="5"/>
  <c r="BD35" i="4"/>
  <c r="CE35" i="1"/>
  <c r="K35" i="4"/>
  <c r="BO35" i="4" s="1"/>
  <c r="AL35" i="1"/>
  <c r="BN35" i="1"/>
  <c r="E35" i="5"/>
  <c r="F35" i="5" s="1"/>
  <c r="Q35" i="5"/>
  <c r="BI35" i="4"/>
  <c r="BQ35" i="4"/>
  <c r="CA35" i="4"/>
  <c r="BP35" i="4"/>
  <c r="BJ35" i="4"/>
  <c r="CB35" i="4"/>
  <c r="M35" i="3"/>
  <c r="D35" i="3"/>
  <c r="M35" i="1"/>
  <c r="CR35" i="1"/>
  <c r="D35" i="1"/>
  <c r="BU35" i="1"/>
  <c r="CW35" i="1" s="1"/>
  <c r="CS35" i="1"/>
  <c r="AF35" i="1"/>
  <c r="AE35" i="1" s="1"/>
  <c r="AX35" i="1"/>
  <c r="AM35" i="1" s="1"/>
  <c r="BH35" i="1"/>
  <c r="BZ35" i="1"/>
  <c r="F34" i="5"/>
  <c r="AL34" i="1"/>
  <c r="K34" i="4"/>
  <c r="CE34" i="1"/>
  <c r="BD34" i="4"/>
  <c r="CF34" i="4" s="1"/>
  <c r="G34" i="5"/>
  <c r="BC34" i="1"/>
  <c r="CA34" i="4"/>
  <c r="BI34" i="4"/>
  <c r="BJ34" i="4"/>
  <c r="CB34" i="4"/>
  <c r="D34" i="3"/>
  <c r="M34" i="1"/>
  <c r="CR34" i="1"/>
  <c r="D34" i="1"/>
  <c r="BU34" i="1"/>
  <c r="CW34" i="1" s="1"/>
  <c r="CS34" i="1"/>
  <c r="AF34" i="1"/>
  <c r="AE34" i="1" s="1"/>
  <c r="AX34" i="1"/>
  <c r="AM34" i="1" s="1"/>
  <c r="BF34" i="1" s="1"/>
  <c r="BH34" i="1"/>
  <c r="BZ34" i="1"/>
  <c r="BD33" i="4"/>
  <c r="CF33" i="4" s="1"/>
  <c r="CE33" i="1"/>
  <c r="F33" i="5"/>
  <c r="AL33" i="1"/>
  <c r="K33" i="4"/>
  <c r="G33" i="5"/>
  <c r="BC33" i="1"/>
  <c r="BV33" i="4"/>
  <c r="BQ33" i="4"/>
  <c r="D33" i="3"/>
  <c r="M33" i="3"/>
  <c r="M33" i="1"/>
  <c r="CR33" i="1"/>
  <c r="D33" i="1"/>
  <c r="BU33" i="1"/>
  <c r="CW33" i="1" s="1"/>
  <c r="CS33" i="1"/>
  <c r="AF33" i="1"/>
  <c r="AE33" i="1" s="1"/>
  <c r="AX33" i="1"/>
  <c r="AM33" i="1" s="1"/>
  <c r="BH33" i="1"/>
  <c r="BZ33" i="1"/>
  <c r="CE32" i="1"/>
  <c r="BC32" i="1"/>
  <c r="CF32" i="4"/>
  <c r="AL32" i="1"/>
  <c r="CP32" i="1" s="1"/>
  <c r="F32" i="5"/>
  <c r="K32" i="4"/>
  <c r="AM32" i="4"/>
  <c r="DG32" i="1"/>
  <c r="BQ32" i="4"/>
  <c r="BV32" i="4"/>
  <c r="BR32" i="4"/>
  <c r="BX32" i="4"/>
  <c r="CA32" i="4"/>
  <c r="D32" i="3"/>
  <c r="CR32" i="1"/>
  <c r="BG32" i="1"/>
  <c r="D32" i="1"/>
  <c r="BU32" i="1"/>
  <c r="CM32" i="1"/>
  <c r="CS32" i="1"/>
  <c r="DE32" i="1"/>
  <c r="AF32" i="1"/>
  <c r="AE32" i="1" s="1"/>
  <c r="AX32" i="1"/>
  <c r="DB32" i="1" s="1"/>
  <c r="AS32" i="1"/>
  <c r="I31" i="5"/>
  <c r="BD31" i="4"/>
  <c r="CE31" i="1"/>
  <c r="DG31" i="1" s="1"/>
  <c r="F31" i="5"/>
  <c r="K31" i="4"/>
  <c r="AL31" i="1"/>
  <c r="CP31" i="1" s="1"/>
  <c r="AM31" i="4"/>
  <c r="AB31" i="4"/>
  <c r="BI31" i="4"/>
  <c r="D31" i="3"/>
  <c r="CR31" i="1"/>
  <c r="AM31" i="1"/>
  <c r="DB31" i="1"/>
  <c r="D31" i="1"/>
  <c r="BU31" i="1"/>
  <c r="CW31" i="1" s="1"/>
  <c r="CS31" i="1"/>
  <c r="AF31" i="1"/>
  <c r="AE31" i="1" s="1"/>
  <c r="CI31" i="1" s="1"/>
  <c r="BD30" i="4"/>
  <c r="CF30" i="4" s="1"/>
  <c r="CE30" i="1"/>
  <c r="AL30" i="1"/>
  <c r="F30" i="5"/>
  <c r="K30" i="4"/>
  <c r="G30" i="5"/>
  <c r="BC30" i="1"/>
  <c r="BH30" i="4"/>
  <c r="CA30" i="4"/>
  <c r="BI30" i="4"/>
  <c r="CB30" i="4"/>
  <c r="M30" i="3"/>
  <c r="D30" i="1"/>
  <c r="CR30" i="1"/>
  <c r="AM30" i="1"/>
  <c r="BF30" i="1" s="1"/>
  <c r="DD30" i="1"/>
  <c r="BU30" i="1"/>
  <c r="CW30" i="1" s="1"/>
  <c r="CS30" i="1"/>
  <c r="AF30" i="1"/>
  <c r="AE30" i="1" s="1"/>
  <c r="AX30" i="1"/>
  <c r="DB30" i="1" s="1"/>
  <c r="BH30" i="1"/>
  <c r="AL29" i="1"/>
  <c r="K29" i="4"/>
  <c r="F29" i="5"/>
  <c r="CE29" i="1"/>
  <c r="BD29" i="4"/>
  <c r="CF29" i="4" s="1"/>
  <c r="G29" i="5"/>
  <c r="BC29" i="1"/>
  <c r="BI29" i="4"/>
  <c r="CA29" i="4"/>
  <c r="BJ29" i="4"/>
  <c r="CB29" i="4"/>
  <c r="M29" i="3"/>
  <c r="D29" i="3"/>
  <c r="CR29" i="1"/>
  <c r="AM29" i="1"/>
  <c r="BF29" i="1" s="1"/>
  <c r="BZ29" i="1"/>
  <c r="DB29" i="1" s="1"/>
  <c r="D29" i="1"/>
  <c r="BU29" i="1"/>
  <c r="CW29" i="1" s="1"/>
  <c r="CS29" i="1"/>
  <c r="AF29" i="1"/>
  <c r="AE29" i="1" s="1"/>
  <c r="BH29" i="1"/>
  <c r="F28" i="5"/>
  <c r="AL28" i="1"/>
  <c r="K28" i="4"/>
  <c r="BO28" i="4" s="1"/>
  <c r="H28" i="5"/>
  <c r="BN28" i="1"/>
  <c r="AB28" i="4"/>
  <c r="BQ28" i="4"/>
  <c r="CA28" i="4"/>
  <c r="BP28" i="4"/>
  <c r="BV28" i="4"/>
  <c r="M28" i="3"/>
  <c r="D28" i="1"/>
  <c r="CR28" i="1"/>
  <c r="AM28" i="1"/>
  <c r="BH28" i="1"/>
  <c r="BZ28" i="1"/>
  <c r="DB28" i="1" s="1"/>
  <c r="BU28" i="1"/>
  <c r="CW28" i="1" s="1"/>
  <c r="CS28" i="1"/>
  <c r="AF28" i="1"/>
  <c r="AE28" i="1" s="1"/>
  <c r="CE27" i="1"/>
  <c r="BD27" i="4"/>
  <c r="CF27" i="4" s="1"/>
  <c r="AL27" i="1"/>
  <c r="F27" i="5"/>
  <c r="K27" i="4"/>
  <c r="BC27" i="1"/>
  <c r="G27" i="5"/>
  <c r="BH27" i="4"/>
  <c r="BI27" i="4"/>
  <c r="M27" i="3"/>
  <c r="D27" i="3"/>
  <c r="D27" i="1"/>
  <c r="CW27" i="1"/>
  <c r="CR27" i="1"/>
  <c r="BH27" i="1"/>
  <c r="BZ27" i="1"/>
  <c r="CX27" i="1"/>
  <c r="CS27" i="1"/>
  <c r="AF27" i="1"/>
  <c r="AE27" i="1" s="1"/>
  <c r="AX27" i="1"/>
  <c r="AM27" i="1" s="1"/>
  <c r="BF27" i="1" s="1"/>
  <c r="N27" i="1"/>
  <c r="M27" i="1" s="1"/>
  <c r="BD26" i="4"/>
  <c r="CF26" i="4" s="1"/>
  <c r="CE26" i="1"/>
  <c r="K26" i="4"/>
  <c r="AL26" i="1"/>
  <c r="F26" i="5"/>
  <c r="BC26" i="1"/>
  <c r="G26" i="5"/>
  <c r="BI26" i="4"/>
  <c r="BQ26" i="4"/>
  <c r="BP26" i="4"/>
  <c r="CA26" i="4"/>
  <c r="BU26" i="4"/>
  <c r="BJ26" i="4"/>
  <c r="CB26" i="4"/>
  <c r="M26" i="3"/>
  <c r="D26" i="3"/>
  <c r="CR26" i="1"/>
  <c r="D26" i="1"/>
  <c r="BU26" i="1"/>
  <c r="CW26" i="1" s="1"/>
  <c r="CS26" i="1"/>
  <c r="AF26" i="1"/>
  <c r="AE26" i="1" s="1"/>
  <c r="AX26" i="1"/>
  <c r="AM26" i="1" s="1"/>
  <c r="CO26" i="1"/>
  <c r="N26" i="1"/>
  <c r="M26" i="1" s="1"/>
  <c r="BH26" i="1"/>
  <c r="BZ26" i="1"/>
  <c r="BC25" i="1"/>
  <c r="F25" i="5"/>
  <c r="AL25" i="1"/>
  <c r="K25" i="4"/>
  <c r="CE25" i="1"/>
  <c r="BD25" i="4"/>
  <c r="CF25" i="4" s="1"/>
  <c r="G25" i="5"/>
  <c r="BH25" i="4"/>
  <c r="BI25" i="4"/>
  <c r="M25" i="3"/>
  <c r="D25" i="3"/>
  <c r="CW25" i="1"/>
  <c r="AM25" i="1"/>
  <c r="BF25" i="1" s="1"/>
  <c r="D25" i="1"/>
  <c r="CR25" i="1"/>
  <c r="N25" i="1"/>
  <c r="M25" i="1" s="1"/>
  <c r="CK25" i="1"/>
  <c r="DC25" i="1"/>
  <c r="BH25" i="1"/>
  <c r="BZ25" i="1"/>
  <c r="DB25" i="1" s="1"/>
  <c r="CX25" i="1"/>
  <c r="CS25" i="1"/>
  <c r="CE24" i="1"/>
  <c r="BD24" i="4"/>
  <c r="CF24" i="4" s="1"/>
  <c r="AL24" i="1"/>
  <c r="F24" i="5"/>
  <c r="K24" i="4"/>
  <c r="G24" i="5"/>
  <c r="BC24" i="1"/>
  <c r="BH24" i="4"/>
  <c r="BQ24" i="4"/>
  <c r="BP24" i="4"/>
  <c r="BI24" i="4"/>
  <c r="BU24" i="4"/>
  <c r="M24" i="3"/>
  <c r="D24" i="3"/>
  <c r="D24" i="1"/>
  <c r="CR24" i="1"/>
  <c r="CJ24" i="1"/>
  <c r="BG24" i="1"/>
  <c r="CI24" i="1" s="1"/>
  <c r="CK24" i="1"/>
  <c r="BZ24" i="1"/>
  <c r="CL24" i="1"/>
  <c r="CX24" i="1"/>
  <c r="CS24" i="1"/>
  <c r="AX24" i="1"/>
  <c r="AM24" i="1" s="1"/>
  <c r="BF24" i="1" s="1"/>
  <c r="BC23" i="1"/>
  <c r="F23" i="5"/>
  <c r="CE23" i="1"/>
  <c r="BD23" i="4"/>
  <c r="CF23" i="4" s="1"/>
  <c r="K23" i="4"/>
  <c r="Q23" i="5"/>
  <c r="AL23" i="1"/>
  <c r="G23" i="5"/>
  <c r="BH23" i="4"/>
  <c r="BI23" i="4"/>
  <c r="M23" i="3"/>
  <c r="CW23" i="1"/>
  <c r="AM23" i="1"/>
  <c r="BF23" i="1" s="1"/>
  <c r="D23" i="1"/>
  <c r="CR23" i="1"/>
  <c r="CK23" i="1"/>
  <c r="DC23" i="1"/>
  <c r="BH23" i="1"/>
  <c r="BZ23" i="1"/>
  <c r="DB23" i="1" s="1"/>
  <c r="CX23" i="1"/>
  <c r="CS23" i="1"/>
  <c r="BD22" i="4"/>
  <c r="CE22" i="1"/>
  <c r="DG22" i="1" s="1"/>
  <c r="F22" i="5"/>
  <c r="K22" i="4"/>
  <c r="AL22" i="1"/>
  <c r="G22" i="5"/>
  <c r="AB22" i="4"/>
  <c r="CF22" i="4" s="1"/>
  <c r="BH22" i="4"/>
  <c r="BI22" i="4"/>
  <c r="D22" i="3"/>
  <c r="CW22" i="1"/>
  <c r="AM22" i="1"/>
  <c r="BF22" i="1"/>
  <c r="D22" i="1"/>
  <c r="CR22" i="1"/>
  <c r="N22" i="1"/>
  <c r="M22" i="1" s="1"/>
  <c r="CK22" i="1"/>
  <c r="DC22" i="1"/>
  <c r="BH22" i="1"/>
  <c r="BZ22" i="1"/>
  <c r="DB22" i="1" s="1"/>
  <c r="CX22" i="1"/>
  <c r="CS22" i="1"/>
  <c r="BC21" i="1"/>
  <c r="AL21" i="1"/>
  <c r="K21" i="4"/>
  <c r="F21" i="5"/>
  <c r="CE21" i="1"/>
  <c r="BD21" i="4"/>
  <c r="CF21" i="4" s="1"/>
  <c r="G21" i="5"/>
  <c r="BH21" i="4"/>
  <c r="BI21" i="4"/>
  <c r="D21" i="3"/>
  <c r="CW21" i="1"/>
  <c r="AM21" i="1"/>
  <c r="BF21" i="1" s="1"/>
  <c r="M21" i="1"/>
  <c r="D21" i="1"/>
  <c r="BO21" i="1"/>
  <c r="CR21" i="1"/>
  <c r="CK21" i="1"/>
  <c r="DC21" i="1"/>
  <c r="BH21" i="1"/>
  <c r="BZ21" i="1"/>
  <c r="DB21" i="1" s="1"/>
  <c r="CX21" i="1"/>
  <c r="CS21" i="1"/>
  <c r="BD20" i="4"/>
  <c r="CE20" i="1"/>
  <c r="DG20" i="1" s="1"/>
  <c r="F20" i="5"/>
  <c r="AL20" i="1"/>
  <c r="K20" i="4"/>
  <c r="G20" i="5"/>
  <c r="AB20" i="4"/>
  <c r="CF20" i="4" s="1"/>
  <c r="BH20" i="4"/>
  <c r="BI20" i="4"/>
  <c r="M20" i="3"/>
  <c r="CW20" i="1"/>
  <c r="AM20" i="1"/>
  <c r="BF20" i="1"/>
  <c r="D20" i="1"/>
  <c r="CR20" i="1"/>
  <c r="N20" i="1"/>
  <c r="M20" i="1" s="1"/>
  <c r="CK20" i="1"/>
  <c r="DC20" i="1"/>
  <c r="BH20" i="1"/>
  <c r="BZ20" i="1"/>
  <c r="DB20" i="1" s="1"/>
  <c r="CX20" i="1"/>
  <c r="CS20" i="1"/>
  <c r="BD19" i="4"/>
  <c r="I19" i="5"/>
  <c r="E19" i="5"/>
  <c r="BN19" i="1"/>
  <c r="D19" i="5"/>
  <c r="BH19" i="4"/>
  <c r="BI19" i="4"/>
  <c r="M19" i="3"/>
  <c r="CW19" i="1"/>
  <c r="D19" i="1"/>
  <c r="N19" i="1"/>
  <c r="M19" i="1" s="1"/>
  <c r="AN19" i="1"/>
  <c r="AM19" i="1" s="1"/>
  <c r="BF19" i="1" s="1"/>
  <c r="BH19" i="1"/>
  <c r="BZ19" i="1"/>
  <c r="DB19" i="1" s="1"/>
  <c r="CX19" i="1"/>
  <c r="BC18" i="1"/>
  <c r="AL18" i="1"/>
  <c r="F18" i="5"/>
  <c r="K18" i="4"/>
  <c r="CE18" i="1"/>
  <c r="DG18" i="1" s="1"/>
  <c r="BD18" i="4"/>
  <c r="CF18" i="4" s="1"/>
  <c r="G18" i="5"/>
  <c r="BH18" i="4"/>
  <c r="BI18" i="4"/>
  <c r="M18" i="3"/>
  <c r="CW18" i="1"/>
  <c r="D18" i="1"/>
  <c r="N18" i="1"/>
  <c r="M18" i="1" s="1"/>
  <c r="AN18" i="1"/>
  <c r="AM18" i="1" s="1"/>
  <c r="BF18" i="1" s="1"/>
  <c r="DC18" i="1"/>
  <c r="BH18" i="1"/>
  <c r="BZ18" i="1"/>
  <c r="DB18" i="1" s="1"/>
  <c r="CX18" i="1"/>
  <c r="CS18" i="1"/>
  <c r="CE17" i="1"/>
  <c r="BD17" i="4"/>
  <c r="AL17" i="1"/>
  <c r="K17" i="4"/>
  <c r="E17" i="5"/>
  <c r="F17" i="5" s="1"/>
  <c r="G17" i="5"/>
  <c r="BH17" i="4"/>
  <c r="BI17" i="4"/>
  <c r="M17" i="3"/>
  <c r="CW17" i="1"/>
  <c r="D17" i="1"/>
  <c r="N17" i="1"/>
  <c r="M17" i="1" s="1"/>
  <c r="AN17" i="1"/>
  <c r="AM17" i="1" s="1"/>
  <c r="BF17" i="1" s="1"/>
  <c r="DC17" i="1"/>
  <c r="BH17" i="1"/>
  <c r="BZ17" i="1"/>
  <c r="DB17" i="1" s="1"/>
  <c r="CX17" i="1"/>
  <c r="CS17" i="1"/>
  <c r="BD16" i="4"/>
  <c r="CF16" i="4" s="1"/>
  <c r="CE16" i="1"/>
  <c r="AL16" i="1"/>
  <c r="F16" i="5"/>
  <c r="K16" i="4"/>
  <c r="BC16" i="1"/>
  <c r="G16" i="5"/>
  <c r="BH16" i="4"/>
  <c r="BI16" i="4"/>
  <c r="M16" i="3"/>
  <c r="D16" i="1"/>
  <c r="CR16" i="1"/>
  <c r="BG16" i="1"/>
  <c r="DB16" i="1"/>
  <c r="BU16" i="1"/>
  <c r="BO16" i="1" s="1"/>
  <c r="CM16" i="1"/>
  <c r="CS16" i="1"/>
  <c r="DE16" i="1"/>
  <c r="AF16" i="1"/>
  <c r="AE16" i="1" s="1"/>
  <c r="M16" i="1"/>
  <c r="AS16" i="1"/>
  <c r="AM16" i="1" s="1"/>
  <c r="BF16" i="1" s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F14" i="5"/>
  <c r="K14" i="4"/>
  <c r="AL14" i="1"/>
  <c r="CE14" i="1"/>
  <c r="DG14" i="1" s="1"/>
  <c r="BD14" i="4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AM12" i="4"/>
  <c r="BC12" i="1"/>
  <c r="AB12" i="4"/>
  <c r="K12" i="4"/>
  <c r="AL12" i="1"/>
  <c r="CP12" i="1" s="1"/>
  <c r="F12" i="5"/>
  <c r="H12" i="5"/>
  <c r="N12" i="5"/>
  <c r="I12" i="5"/>
  <c r="BH12" i="4"/>
  <c r="BI12" i="4"/>
  <c r="D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D11" i="4"/>
  <c r="CF11" i="4" s="1"/>
  <c r="CE11" i="1"/>
  <c r="AL11" i="1"/>
  <c r="F11" i="5"/>
  <c r="K11" i="4"/>
  <c r="G11" i="5"/>
  <c r="BC11" i="1"/>
  <c r="BH11" i="4"/>
  <c r="BI11" i="4"/>
  <c r="M11" i="3"/>
  <c r="CW11" i="1"/>
  <c r="M11" i="1"/>
  <c r="AM11" i="1"/>
  <c r="BF11" i="1" s="1"/>
  <c r="BH11" i="1"/>
  <c r="BZ11" i="1"/>
  <c r="DB11" i="1" s="1"/>
  <c r="CX11" i="1"/>
  <c r="E11" i="1"/>
  <c r="BP11" i="1"/>
  <c r="I10" i="5"/>
  <c r="AM10" i="4"/>
  <c r="CE10" i="1"/>
  <c r="BD10" i="4"/>
  <c r="K10" i="4"/>
  <c r="AL10" i="1"/>
  <c r="F10" i="5"/>
  <c r="BC10" i="1"/>
  <c r="AB10" i="4"/>
  <c r="N10" i="5"/>
  <c r="BN10" i="1"/>
  <c r="BH10" i="4"/>
  <c r="BI10" i="4"/>
  <c r="CW10" i="1"/>
  <c r="D10" i="1"/>
  <c r="N10" i="1"/>
  <c r="M10" i="1" s="1"/>
  <c r="AN10" i="1"/>
  <c r="AM10" i="1" s="1"/>
  <c r="BF10" i="1" s="1"/>
  <c r="BH10" i="1"/>
  <c r="BZ10" i="1"/>
  <c r="DB10" i="1" s="1"/>
  <c r="CX10" i="1"/>
  <c r="BD9" i="4"/>
  <c r="CE9" i="1"/>
  <c r="DG9" i="1" s="1"/>
  <c r="AL9" i="1"/>
  <c r="K9" i="4"/>
  <c r="F9" i="5"/>
  <c r="G9" i="5"/>
  <c r="BQ9" i="4"/>
  <c r="BI9" i="4"/>
  <c r="CA9" i="4"/>
  <c r="BP9" i="4"/>
  <c r="BJ9" i="4"/>
  <c r="CB9" i="4"/>
  <c r="M9" i="3"/>
  <c r="AM9" i="1"/>
  <c r="CR9" i="1"/>
  <c r="D9" i="1"/>
  <c r="BF9" i="1"/>
  <c r="N9" i="1"/>
  <c r="M9" i="1" s="1"/>
  <c r="CK9" i="1"/>
  <c r="DC9" i="1"/>
  <c r="BH9" i="1"/>
  <c r="BZ9" i="1"/>
  <c r="DB9" i="1" s="1"/>
  <c r="BU9" i="1"/>
  <c r="CW9" i="1" s="1"/>
  <c r="CS9" i="1"/>
  <c r="I8" i="5"/>
  <c r="AM8" i="4"/>
  <c r="BN8" i="1"/>
  <c r="D8" i="5"/>
  <c r="CE8" i="1"/>
  <c r="AB8" i="4"/>
  <c r="BP8" i="4"/>
  <c r="BQ8" i="4"/>
  <c r="BI8" i="4"/>
  <c r="BL8" i="4"/>
  <c r="BR8" i="4"/>
  <c r="BX8" i="4"/>
  <c r="CD8" i="4"/>
  <c r="M8" i="1"/>
  <c r="CW8" i="1"/>
  <c r="BH8" i="1"/>
  <c r="CL8" i="1"/>
  <c r="BZ8" i="1"/>
  <c r="CX8" i="1"/>
  <c r="E8" i="1"/>
  <c r="AX8" i="1"/>
  <c r="AM8" i="1" s="1"/>
  <c r="BF8" i="1" s="1"/>
  <c r="BP8" i="1"/>
  <c r="S7" i="3" l="1"/>
  <c r="S7" i="2"/>
  <c r="J7" i="2"/>
  <c r="CF9" i="4"/>
  <c r="BO12" i="4"/>
  <c r="DG21" i="1"/>
  <c r="CP38" i="1"/>
  <c r="DG8" i="1"/>
  <c r="BO10" i="4"/>
  <c r="DG34" i="1"/>
  <c r="CF8" i="4"/>
  <c r="DG25" i="1"/>
  <c r="BO38" i="4"/>
  <c r="DB24" i="1"/>
  <c r="AM32" i="1"/>
  <c r="BF32" i="1" s="1"/>
  <c r="DB33" i="1"/>
  <c r="CP40" i="1"/>
  <c r="DB36" i="1"/>
  <c r="BO12" i="1"/>
  <c r="DB27" i="1"/>
  <c r="DG23" i="1"/>
  <c r="DB35" i="1"/>
  <c r="AB12" i="2"/>
  <c r="AB46" i="3"/>
  <c r="BH46" i="4"/>
  <c r="BP46" i="4"/>
  <c r="BO12" i="2"/>
  <c r="CR12" i="2"/>
  <c r="AB11" i="2"/>
  <c r="AB45" i="3"/>
  <c r="BH45" i="4"/>
  <c r="BP45" i="4"/>
  <c r="D45" i="3"/>
  <c r="BO11" i="2"/>
  <c r="CR11" i="2"/>
  <c r="BH44" i="4"/>
  <c r="BQ44" i="4"/>
  <c r="BP44" i="4"/>
  <c r="BO10" i="2"/>
  <c r="CR10" i="2"/>
  <c r="AB9" i="2"/>
  <c r="AB43" i="3"/>
  <c r="CI43" i="4"/>
  <c r="BH43" i="4"/>
  <c r="D43" i="3"/>
  <c r="D9" i="2"/>
  <c r="CQ9" i="2"/>
  <c r="CJ9" i="2"/>
  <c r="BG9" i="2"/>
  <c r="CI9" i="2" s="1"/>
  <c r="AB8" i="2"/>
  <c r="AB42" i="3"/>
  <c r="AB7" i="3" s="1"/>
  <c r="BP42" i="4"/>
  <c r="BH42" i="4"/>
  <c r="CI42" i="4"/>
  <c r="CQ8" i="2"/>
  <c r="CH8" i="2"/>
  <c r="DJ8" i="2" s="1"/>
  <c r="BD41" i="4"/>
  <c r="CF41" i="4" s="1"/>
  <c r="CE41" i="1"/>
  <c r="DG41" i="1" s="1"/>
  <c r="CP41" i="1"/>
  <c r="I41" i="5"/>
  <c r="CA41" i="4"/>
  <c r="BP41" i="4"/>
  <c r="CI41" i="4"/>
  <c r="BH41" i="4"/>
  <c r="BF41" i="1"/>
  <c r="BG41" i="1"/>
  <c r="CI41" i="1" s="1"/>
  <c r="CJ41" i="1"/>
  <c r="BO41" i="1"/>
  <c r="DG40" i="1"/>
  <c r="BH40" i="4"/>
  <c r="CA40" i="4"/>
  <c r="BP40" i="4"/>
  <c r="BO40" i="1"/>
  <c r="CQ40" i="1" s="1"/>
  <c r="DB40" i="1"/>
  <c r="BG40" i="1"/>
  <c r="CI40" i="1" s="1"/>
  <c r="CJ40" i="1"/>
  <c r="DG39" i="1"/>
  <c r="I39" i="5"/>
  <c r="BN39" i="1"/>
  <c r="CP39" i="1" s="1"/>
  <c r="AM39" i="4"/>
  <c r="BO39" i="4" s="1"/>
  <c r="BH39" i="4"/>
  <c r="BQ39" i="4"/>
  <c r="BP39" i="4"/>
  <c r="DB39" i="1"/>
  <c r="BF39" i="1"/>
  <c r="BG39" i="1"/>
  <c r="CI39" i="1" s="1"/>
  <c r="CJ39" i="1"/>
  <c r="BO39" i="1"/>
  <c r="DG38" i="1"/>
  <c r="CA38" i="4"/>
  <c r="BP38" i="4"/>
  <c r="BI38" i="4"/>
  <c r="BF38" i="1"/>
  <c r="BG38" i="1"/>
  <c r="CI38" i="1" s="1"/>
  <c r="CJ38" i="1"/>
  <c r="BO38" i="1"/>
  <c r="DG37" i="1"/>
  <c r="BO37" i="4"/>
  <c r="CP37" i="1"/>
  <c r="BP37" i="4"/>
  <c r="BQ37" i="4"/>
  <c r="BI37" i="4"/>
  <c r="AM37" i="1"/>
  <c r="BF37" i="1" s="1"/>
  <c r="CJ37" i="1"/>
  <c r="CI37" i="1"/>
  <c r="CR37" i="1"/>
  <c r="BO37" i="1"/>
  <c r="CW37" i="1"/>
  <c r="BO36" i="4"/>
  <c r="CP36" i="1"/>
  <c r="CF36" i="4"/>
  <c r="DG36" i="1"/>
  <c r="BH36" i="4"/>
  <c r="BP36" i="4"/>
  <c r="CA36" i="4"/>
  <c r="BF36" i="1"/>
  <c r="BG36" i="1"/>
  <c r="CI36" i="1" s="1"/>
  <c r="CJ36" i="1"/>
  <c r="BO36" i="1"/>
  <c r="CP35" i="1"/>
  <c r="AB35" i="4"/>
  <c r="CF35" i="4" s="1"/>
  <c r="BC35" i="1"/>
  <c r="DG35" i="1" s="1"/>
  <c r="CI35" i="4"/>
  <c r="BH35" i="4"/>
  <c r="BF35" i="1"/>
  <c r="BG35" i="1"/>
  <c r="CI35" i="1" s="1"/>
  <c r="CJ35" i="1"/>
  <c r="BO35" i="1"/>
  <c r="I34" i="5"/>
  <c r="AM34" i="4"/>
  <c r="BO34" i="4" s="1"/>
  <c r="BN34" i="1"/>
  <c r="CP34" i="1" s="1"/>
  <c r="BQ34" i="4"/>
  <c r="BP34" i="4"/>
  <c r="BH34" i="4"/>
  <c r="CI34" i="4"/>
  <c r="BO34" i="1"/>
  <c r="CQ34" i="1" s="1"/>
  <c r="DB34" i="1"/>
  <c r="BG34" i="1"/>
  <c r="CI34" i="1" s="1"/>
  <c r="CJ34" i="1"/>
  <c r="DG33" i="1"/>
  <c r="BN33" i="1"/>
  <c r="CP33" i="1" s="1"/>
  <c r="I33" i="5"/>
  <c r="AM33" i="4"/>
  <c r="BO33" i="4" s="1"/>
  <c r="CA33" i="4"/>
  <c r="BP33" i="4"/>
  <c r="BI33" i="4"/>
  <c r="BF33" i="1"/>
  <c r="BG33" i="1"/>
  <c r="CI33" i="1" s="1"/>
  <c r="CJ33" i="1"/>
  <c r="BO33" i="1"/>
  <c r="BO32" i="4"/>
  <c r="BP32" i="4"/>
  <c r="BI32" i="4"/>
  <c r="CI32" i="1"/>
  <c r="CJ32" i="1"/>
  <c r="CW32" i="1"/>
  <c r="BO32" i="1"/>
  <c r="BO31" i="4"/>
  <c r="CF31" i="4"/>
  <c r="CA31" i="4"/>
  <c r="BP31" i="4"/>
  <c r="CI31" i="4"/>
  <c r="BH31" i="4"/>
  <c r="BF31" i="1"/>
  <c r="BO31" i="1"/>
  <c r="CJ31" i="1"/>
  <c r="I30" i="5"/>
  <c r="BN30" i="1"/>
  <c r="CP30" i="1" s="1"/>
  <c r="AM30" i="4"/>
  <c r="BO30" i="4"/>
  <c r="DG30" i="1"/>
  <c r="BQ30" i="4"/>
  <c r="BO30" i="1"/>
  <c r="BG30" i="1"/>
  <c r="CI30" i="1" s="1"/>
  <c r="CJ30" i="1"/>
  <c r="CQ30" i="1"/>
  <c r="BN29" i="1"/>
  <c r="I29" i="5"/>
  <c r="AM29" i="4"/>
  <c r="BO29" i="4" s="1"/>
  <c r="CP29" i="1"/>
  <c r="DG29" i="1"/>
  <c r="BP29" i="4"/>
  <c r="BQ29" i="4"/>
  <c r="BH29" i="4"/>
  <c r="CI29" i="4"/>
  <c r="BO29" i="1"/>
  <c r="CQ29" i="1" s="1"/>
  <c r="BG29" i="1"/>
  <c r="CI29" i="1" s="1"/>
  <c r="CJ29" i="1"/>
  <c r="BD28" i="4"/>
  <c r="CF28" i="4" s="1"/>
  <c r="CE28" i="1"/>
  <c r="DG28" i="1" s="1"/>
  <c r="I28" i="5"/>
  <c r="CP28" i="1"/>
  <c r="BI28" i="4"/>
  <c r="BF28" i="1"/>
  <c r="BO28" i="1"/>
  <c r="BG28" i="1"/>
  <c r="CI28" i="1" s="1"/>
  <c r="CJ28" i="1"/>
  <c r="DG27" i="1"/>
  <c r="I27" i="5"/>
  <c r="AM27" i="4"/>
  <c r="BO27" i="4" s="1"/>
  <c r="BN27" i="1"/>
  <c r="CP27" i="1" s="1"/>
  <c r="BQ27" i="4"/>
  <c r="BO27" i="1"/>
  <c r="CQ27" i="1"/>
  <c r="BG27" i="1"/>
  <c r="CI27" i="1" s="1"/>
  <c r="CJ27" i="1"/>
  <c r="DG26" i="1"/>
  <c r="I26" i="5"/>
  <c r="AM26" i="4"/>
  <c r="BO26" i="4" s="1"/>
  <c r="BN26" i="1"/>
  <c r="CP26" i="1" s="1"/>
  <c r="BH26" i="4"/>
  <c r="CI26" i="4"/>
  <c r="BO26" i="1"/>
  <c r="CQ26" i="1" s="1"/>
  <c r="BF26" i="1"/>
  <c r="DB26" i="1"/>
  <c r="CJ26" i="1"/>
  <c r="BG26" i="1"/>
  <c r="CI26" i="1" s="1"/>
  <c r="BN25" i="1"/>
  <c r="CP25" i="1" s="1"/>
  <c r="I25" i="5"/>
  <c r="AM25" i="4"/>
  <c r="BO25" i="4" s="1"/>
  <c r="BQ25" i="4"/>
  <c r="CJ25" i="1"/>
  <c r="BG25" i="1"/>
  <c r="CI25" i="1" s="1"/>
  <c r="BO25" i="1"/>
  <c r="DG24" i="1"/>
  <c r="AM24" i="4"/>
  <c r="BO24" i="4" s="1"/>
  <c r="I24" i="5"/>
  <c r="BN24" i="1"/>
  <c r="CP24" i="1" s="1"/>
  <c r="CI24" i="4"/>
  <c r="BO24" i="1"/>
  <c r="I23" i="5"/>
  <c r="AM23" i="4"/>
  <c r="BO23" i="4" s="1"/>
  <c r="BN23" i="1"/>
  <c r="CP23" i="1"/>
  <c r="BQ23" i="4"/>
  <c r="BO23" i="1"/>
  <c r="BG23" i="1"/>
  <c r="CI23" i="1" s="1"/>
  <c r="CJ23" i="1"/>
  <c r="BN22" i="1"/>
  <c r="CP22" i="1" s="1"/>
  <c r="I22" i="5"/>
  <c r="AM22" i="4"/>
  <c r="BO22" i="4" s="1"/>
  <c r="BQ22" i="4"/>
  <c r="BG22" i="1"/>
  <c r="CI22" i="1" s="1"/>
  <c r="CJ22" i="1"/>
  <c r="BO22" i="1"/>
  <c r="I21" i="5"/>
  <c r="AM21" i="4"/>
  <c r="BO21" i="4" s="1"/>
  <c r="BN21" i="1"/>
  <c r="CP21" i="1" s="1"/>
  <c r="BQ21" i="4"/>
  <c r="CJ21" i="1"/>
  <c r="BG21" i="1"/>
  <c r="CI21" i="1" s="1"/>
  <c r="CQ21" i="1"/>
  <c r="BN20" i="1"/>
  <c r="I20" i="5"/>
  <c r="AM20" i="4"/>
  <c r="BO20" i="4" s="1"/>
  <c r="CP20" i="1"/>
  <c r="BQ20" i="4"/>
  <c r="BO20" i="1"/>
  <c r="CJ20" i="1"/>
  <c r="BG20" i="1"/>
  <c r="CI20" i="1" s="1"/>
  <c r="CQ20" i="1"/>
  <c r="BC19" i="1"/>
  <c r="DG19" i="1" s="1"/>
  <c r="AB19" i="4"/>
  <c r="CF19" i="4" s="1"/>
  <c r="F19" i="5"/>
  <c r="K19" i="4"/>
  <c r="BO19" i="4" s="1"/>
  <c r="AL19" i="1"/>
  <c r="CP19" i="1" s="1"/>
  <c r="BQ19" i="4"/>
  <c r="CR19" i="1"/>
  <c r="BG19" i="1"/>
  <c r="CI19" i="1" s="1"/>
  <c r="CJ19" i="1"/>
  <c r="BO19" i="1"/>
  <c r="BN18" i="1"/>
  <c r="CP18" i="1" s="1"/>
  <c r="I18" i="5"/>
  <c r="AM18" i="4"/>
  <c r="BO18" i="4" s="1"/>
  <c r="BQ18" i="4"/>
  <c r="CR18" i="1"/>
  <c r="BG18" i="1"/>
  <c r="CI18" i="1" s="1"/>
  <c r="CJ18" i="1"/>
  <c r="BO18" i="1"/>
  <c r="BN17" i="1"/>
  <c r="CP17" i="1" s="1"/>
  <c r="I17" i="5"/>
  <c r="AM17" i="4"/>
  <c r="BO17" i="4" s="1"/>
  <c r="AB17" i="4"/>
  <c r="CF17" i="4" s="1"/>
  <c r="BC17" i="1"/>
  <c r="DG17" i="1" s="1"/>
  <c r="BQ17" i="4"/>
  <c r="CR17" i="1"/>
  <c r="BG17" i="1"/>
  <c r="CI17" i="1" s="1"/>
  <c r="CJ17" i="1"/>
  <c r="BO17" i="1"/>
  <c r="DG16" i="1"/>
  <c r="BN16" i="1"/>
  <c r="CP16" i="1" s="1"/>
  <c r="I16" i="5"/>
  <c r="AM16" i="4"/>
  <c r="BO16" i="4" s="1"/>
  <c r="BQ16" i="4"/>
  <c r="CQ16" i="1"/>
  <c r="CH16" i="1"/>
  <c r="DJ16" i="1" s="1"/>
  <c r="CJ16" i="1"/>
  <c r="CW16" i="1"/>
  <c r="CI16" i="1"/>
  <c r="CF15" i="4"/>
  <c r="I15" i="5"/>
  <c r="BN15" i="1"/>
  <c r="CP15" i="1" s="1"/>
  <c r="AM15" i="4"/>
  <c r="BO15" i="4" s="1"/>
  <c r="BQ15" i="4"/>
  <c r="CR15" i="1"/>
  <c r="BO15" i="1"/>
  <c r="BG15" i="1"/>
  <c r="CI15" i="1" s="1"/>
  <c r="CJ15" i="1"/>
  <c r="CF14" i="4"/>
  <c r="I14" i="5"/>
  <c r="BN14" i="1"/>
  <c r="CP14" i="1" s="1"/>
  <c r="AM14" i="4"/>
  <c r="BO14" i="4" s="1"/>
  <c r="BQ14" i="4"/>
  <c r="CR14" i="1"/>
  <c r="BO14" i="1"/>
  <c r="BG14" i="1"/>
  <c r="CI14" i="1" s="1"/>
  <c r="CJ14" i="1"/>
  <c r="CF13" i="4"/>
  <c r="I13" i="5"/>
  <c r="BN13" i="1"/>
  <c r="CP13" i="1" s="1"/>
  <c r="AM13" i="4"/>
  <c r="BO13" i="4" s="1"/>
  <c r="BQ13" i="4"/>
  <c r="CQ13" i="1"/>
  <c r="CR13" i="1"/>
  <c r="BG13" i="1"/>
  <c r="CI13" i="1" s="1"/>
  <c r="CJ13" i="1"/>
  <c r="CE12" i="1"/>
  <c r="DG12" i="1" s="1"/>
  <c r="BD12" i="4"/>
  <c r="BD7" i="4" s="1"/>
  <c r="BQ12" i="4"/>
  <c r="CR12" i="1"/>
  <c r="CQ12" i="1"/>
  <c r="BG12" i="1"/>
  <c r="CI12" i="1" s="1"/>
  <c r="CJ12" i="1"/>
  <c r="DG11" i="1"/>
  <c r="I11" i="5"/>
  <c r="BN11" i="1"/>
  <c r="CP11" i="1" s="1"/>
  <c r="AM11" i="4"/>
  <c r="BO11" i="4"/>
  <c r="BQ11" i="4"/>
  <c r="CJ11" i="1"/>
  <c r="BG11" i="1"/>
  <c r="CI11" i="1" s="1"/>
  <c r="BO11" i="1"/>
  <c r="CR11" i="1"/>
  <c r="D11" i="1"/>
  <c r="CP10" i="1"/>
  <c r="DG10" i="1"/>
  <c r="CF10" i="4"/>
  <c r="BQ10" i="4"/>
  <c r="D10" i="3"/>
  <c r="CR10" i="1"/>
  <c r="BO10" i="1"/>
  <c r="BG10" i="1"/>
  <c r="CI10" i="1" s="1"/>
  <c r="CJ10" i="1"/>
  <c r="I9" i="5"/>
  <c r="AM9" i="4"/>
  <c r="BO9" i="4" s="1"/>
  <c r="BN9" i="1"/>
  <c r="CP9" i="1" s="1"/>
  <c r="BH9" i="4"/>
  <c r="CI9" i="4"/>
  <c r="BG9" i="1"/>
  <c r="CI9" i="1" s="1"/>
  <c r="CJ9" i="1"/>
  <c r="BO9" i="1"/>
  <c r="K8" i="4"/>
  <c r="F8" i="5"/>
  <c r="AL8" i="1"/>
  <c r="CI8" i="4"/>
  <c r="BH8" i="4"/>
  <c r="D8" i="3"/>
  <c r="BO8" i="1"/>
  <c r="CR8" i="1"/>
  <c r="D8" i="1"/>
  <c r="BG8" i="1"/>
  <c r="CI8" i="1" s="1"/>
  <c r="CJ8" i="1"/>
  <c r="DB8" i="1"/>
  <c r="AB7" i="2" l="1"/>
  <c r="AM7" i="4"/>
  <c r="BN7" i="1"/>
  <c r="AB7" i="4"/>
  <c r="CE7" i="1"/>
  <c r="BC7" i="1"/>
  <c r="CP8" i="1"/>
  <c r="CP7" i="1" s="1"/>
  <c r="AL7" i="1"/>
  <c r="CF12" i="4"/>
  <c r="CF7" i="4" s="1"/>
  <c r="DG7" i="1"/>
  <c r="BO8" i="4"/>
  <c r="BO7" i="4" s="1"/>
  <c r="K7" i="4"/>
  <c r="CH21" i="1"/>
  <c r="DJ21" i="1" s="1"/>
  <c r="CH30" i="1"/>
  <c r="DJ30" i="1" s="1"/>
  <c r="CI46" i="4"/>
  <c r="CQ12" i="2"/>
  <c r="CH12" i="2"/>
  <c r="DJ12" i="2" s="1"/>
  <c r="CI45" i="4"/>
  <c r="CQ11" i="2"/>
  <c r="CH11" i="2"/>
  <c r="DJ11" i="2" s="1"/>
  <c r="CI44" i="4"/>
  <c r="CQ10" i="2"/>
  <c r="CH10" i="2"/>
  <c r="DJ10" i="2" s="1"/>
  <c r="CH9" i="2"/>
  <c r="DJ9" i="2" s="1"/>
  <c r="CQ41" i="1"/>
  <c r="CH41" i="1"/>
  <c r="DJ41" i="1" s="1"/>
  <c r="CI40" i="4"/>
  <c r="CH40" i="1"/>
  <c r="DJ40" i="1" s="1"/>
  <c r="CI39" i="4"/>
  <c r="CQ39" i="1"/>
  <c r="CH39" i="1"/>
  <c r="DJ39" i="1" s="1"/>
  <c r="CI38" i="4"/>
  <c r="BH38" i="4"/>
  <c r="CQ38" i="1"/>
  <c r="CH38" i="1"/>
  <c r="DJ38" i="1" s="1"/>
  <c r="CI37" i="4"/>
  <c r="BH37" i="4"/>
  <c r="CQ37" i="1"/>
  <c r="CH37" i="1"/>
  <c r="DJ37" i="1" s="1"/>
  <c r="CI36" i="4"/>
  <c r="CQ36" i="1"/>
  <c r="CH36" i="1"/>
  <c r="DJ36" i="1" s="1"/>
  <c r="CQ35" i="1"/>
  <c r="CH35" i="1"/>
  <c r="DJ35" i="1" s="1"/>
  <c r="CH34" i="1"/>
  <c r="DJ34" i="1" s="1"/>
  <c r="CI33" i="4"/>
  <c r="BH33" i="4"/>
  <c r="CQ33" i="1"/>
  <c r="CH33" i="1"/>
  <c r="DJ33" i="1" s="1"/>
  <c r="CI32" i="4"/>
  <c r="BH32" i="4"/>
  <c r="CQ32" i="1"/>
  <c r="CH32" i="1"/>
  <c r="DJ32" i="1" s="1"/>
  <c r="CQ31" i="1"/>
  <c r="CH31" i="1"/>
  <c r="DJ31" i="1" s="1"/>
  <c r="BP30" i="4"/>
  <c r="CI30" i="4"/>
  <c r="CH29" i="1"/>
  <c r="DJ29" i="1" s="1"/>
  <c r="CI28" i="4"/>
  <c r="BH28" i="4"/>
  <c r="CQ28" i="1"/>
  <c r="CH28" i="1"/>
  <c r="DJ28" i="1" s="1"/>
  <c r="BP27" i="4"/>
  <c r="CI27" i="4"/>
  <c r="CH27" i="1"/>
  <c r="DJ27" i="1" s="1"/>
  <c r="CH26" i="1"/>
  <c r="DJ26" i="1" s="1"/>
  <c r="BP25" i="4"/>
  <c r="CI25" i="4"/>
  <c r="CH25" i="1"/>
  <c r="DJ25" i="1" s="1"/>
  <c r="CQ25" i="1"/>
  <c r="CH24" i="1"/>
  <c r="DJ24" i="1" s="1"/>
  <c r="CQ24" i="1"/>
  <c r="BP23" i="4"/>
  <c r="CI23" i="4"/>
  <c r="CH23" i="1"/>
  <c r="DJ23" i="1" s="1"/>
  <c r="CQ23" i="1"/>
  <c r="BP22" i="4"/>
  <c r="CI22" i="4"/>
  <c r="CH22" i="1"/>
  <c r="DJ22" i="1" s="1"/>
  <c r="CQ22" i="1"/>
  <c r="BP21" i="4"/>
  <c r="CI21" i="4"/>
  <c r="BP20" i="4"/>
  <c r="CI20" i="4"/>
  <c r="CH20" i="1"/>
  <c r="DJ20" i="1" s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BP15" i="4"/>
  <c r="CI15" i="4"/>
  <c r="CH15" i="1"/>
  <c r="DJ15" i="1" s="1"/>
  <c r="CQ15" i="1"/>
  <c r="BP14" i="4"/>
  <c r="CI14" i="4"/>
  <c r="CQ14" i="1"/>
  <c r="CH14" i="1"/>
  <c r="DJ14" i="1" s="1"/>
  <c r="BP13" i="4"/>
  <c r="CI13" i="4"/>
  <c r="CH13" i="1"/>
  <c r="DJ13" i="1" s="1"/>
  <c r="BP12" i="4"/>
  <c r="CI12" i="4"/>
  <c r="CH12" i="1"/>
  <c r="DJ12" i="1" s="1"/>
  <c r="BP11" i="4"/>
  <c r="CI11" i="4"/>
  <c r="CH11" i="1"/>
  <c r="DJ11" i="1" s="1"/>
  <c r="CQ11" i="1"/>
  <c r="BP10" i="4"/>
  <c r="CI10" i="4"/>
  <c r="CQ10" i="1"/>
  <c r="CH10" i="1"/>
  <c r="DJ10" i="1" s="1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<sst xmlns="http://schemas.openxmlformats.org/spreadsheetml/2006/main" count="2439" uniqueCount="435">
  <si>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</si>
  <si>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</si>
  <si>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</si>
  <si>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</si>
  <si>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</si>
  <si>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</si>
  <si>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</si>
  <si>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</si>
  <si>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</si>
  <si>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</si>
  <si>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</si>
  <si>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</si>
  <si>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</si>
  <si>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</si>
  <si>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</si>
  <si>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</si>
  <si>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</si>
  <si>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</si>
  <si>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</si>
  <si>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</si>
  <si>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</si>
  <si>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</si>
  <si>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</si>
  <si>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</si>
  <si>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</si>
  <si>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</si>
  <si>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</si>
  <si>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</si>
  <si>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</si>
  <si>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</si>
  <si>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</si>
  <si>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</si>
  <si>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</si>
  <si>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</si>
  <si>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</si>
  <si>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</si>
  <si>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</si>
  <si>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</si>
  <si>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</si>
  <si>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</si>
  <si>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</si>
  <si>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</si>
  <si>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</si>
  <si>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</si>
  <si>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</si>
  <si>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</si>
  <si>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</si>
  <si>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</si>
  <si>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</si>
  <si>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</si>
  <si>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</si>
  <si>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</si>
  <si>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</si>
  <si>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</si>
  <si>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</si>
  <si>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</si>
  <si>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</si>
  <si>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</si>
  <si>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</si>
  <si>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</si>
  <si>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</si>
  <si>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</si>
  <si>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</si>
  <si>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</si>
  <si>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</si>
  <si>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</si>
  <si>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</si>
  <si>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</si>
  <si>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</si>
  <si>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</si>
  <si>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</si>
  <si>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</si>
  <si>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</si>
  <si>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</si>
  <si>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</si>
  <si>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</si>
  <si>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</si>
  <si>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</si>
  <si>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</si>
  <si>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</si>
  <si>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</si>
  <si>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</si>
  <si>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</si>
  <si>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</si>
  <si>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</si>
  <si>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</si>
  <si>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</si>
  <si>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</si>
  <si>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</si>
  <si>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</si>
  <si>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</si>
  <si>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</si>
  <si>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</si>
  <si>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</si>
  <si>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</si>
  <si>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</si>
  <si>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</si>
  <si>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</si>
  <si>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</si>
  <si>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</si>
  <si>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</si>
  <si>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</si>
  <si>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</si>
  <si>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</si>
  <si>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</si>
  <si>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</si>
  <si>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</si>
  <si>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</si>
  <si>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</si>
  <si>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</si>
  <si>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</si>
  <si>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</si>
  <si>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</si>
  <si>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</si>
  <si>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</si>
  <si>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</si>
  <si>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</si>
  <si>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</si>
  <si>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</si>
  <si>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</si>
  <si>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</si>
  <si>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</si>
  <si>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</si>
  <si>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</si>
  <si>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</si>
  <si>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</si>
  <si>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</si>
  <si>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</si>
  <si>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</si>
  <si>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</si>
  <si>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</si>
  <si>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</si>
  <si>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</si>
  <si>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</si>
  <si>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</si>
  <si>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</si>
  <si>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</si>
  <si>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</si>
  <si>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</si>
  <si>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</si>
  <si>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</si>
  <si>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</si>
  <si>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</si>
  <si>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</si>
  <si>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</si>
  <si>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</si>
  <si>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</si>
  <si>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</si>
  <si>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</si>
  <si>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</si>
  <si>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</si>
  <si>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</si>
  <si>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</si>
  <si>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</si>
  <si>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</si>
  <si>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</si>
  <si>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</si>
  <si>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</si>
  <si>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</si>
  <si>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</si>
  <si>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</si>
  <si>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</si>
  <si>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</si>
  <si>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</si>
  <si>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</si>
  <si>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</si>
  <si>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</si>
  <si>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</si>
  <si>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</si>
  <si>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</si>
  <si>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</si>
  <si>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</si>
  <si>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</si>
  <si>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</si>
  <si>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</si>
  <si>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</si>
  <si>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</si>
  <si>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</si>
  <si>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</si>
  <si>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</si>
  <si>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</si>
  <si>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</si>
  <si>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</si>
  <si>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</si>
  <si>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</si>
  <si>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</si>
  <si>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</si>
  <si>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</si>
  <si>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</si>
  <si>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</si>
  <si>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</si>
  <si>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</si>
  <si>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</si>
  <si>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</si>
  <si>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</si>
  <si>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</si>
  <si>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</si>
  <si>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</si>
  <si>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</si>
  <si>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</si>
  <si>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仙台市</t>
    <phoneticPr fontId="3"/>
  </si>
  <si>
    <t/>
  </si>
  <si>
    <t>宮城県</t>
    <phoneticPr fontId="3"/>
  </si>
  <si>
    <t>04100</t>
    <phoneticPr fontId="3"/>
  </si>
  <si>
    <t>仙台市</t>
    <phoneticPr fontId="3"/>
  </si>
  <si>
    <t>04100</t>
    <phoneticPr fontId="3"/>
  </si>
  <si>
    <t>宮城県</t>
    <phoneticPr fontId="3"/>
  </si>
  <si>
    <t>04202</t>
    <phoneticPr fontId="3"/>
  </si>
  <si>
    <t>石巻市</t>
    <phoneticPr fontId="3"/>
  </si>
  <si>
    <t>04202</t>
    <phoneticPr fontId="3"/>
  </si>
  <si>
    <t>石巻市</t>
    <phoneticPr fontId="3"/>
  </si>
  <si>
    <t>04203</t>
    <phoneticPr fontId="3"/>
  </si>
  <si>
    <t>塩竈市</t>
    <phoneticPr fontId="3"/>
  </si>
  <si>
    <t>塩竈市</t>
    <phoneticPr fontId="3"/>
  </si>
  <si>
    <t>04203</t>
    <phoneticPr fontId="3"/>
  </si>
  <si>
    <t>塩竈市</t>
    <phoneticPr fontId="3"/>
  </si>
  <si>
    <t>04205</t>
    <phoneticPr fontId="3"/>
  </si>
  <si>
    <t>気仙沼市</t>
    <phoneticPr fontId="3"/>
  </si>
  <si>
    <t>04205</t>
    <phoneticPr fontId="3"/>
  </si>
  <si>
    <t>気仙沼市</t>
    <phoneticPr fontId="3"/>
  </si>
  <si>
    <t>04206</t>
  </si>
  <si>
    <t>04206</t>
    <phoneticPr fontId="3"/>
  </si>
  <si>
    <t>白石市</t>
  </si>
  <si>
    <t>白石市</t>
    <phoneticPr fontId="3"/>
  </si>
  <si>
    <t>04206</t>
    <phoneticPr fontId="3"/>
  </si>
  <si>
    <t>04932</t>
  </si>
  <si>
    <t>仙南地域広域行政事務組合</t>
  </si>
  <si>
    <t>白石市</t>
    <phoneticPr fontId="3"/>
  </si>
  <si>
    <t>04207</t>
  </si>
  <si>
    <t>04207</t>
    <phoneticPr fontId="3"/>
  </si>
  <si>
    <t>名取市</t>
  </si>
  <si>
    <t>名取市</t>
    <phoneticPr fontId="3"/>
  </si>
  <si>
    <t>04207</t>
    <phoneticPr fontId="3"/>
  </si>
  <si>
    <t>04869</t>
  </si>
  <si>
    <t>亘理名取共立衛生処理組合</t>
  </si>
  <si>
    <t>名取市</t>
    <phoneticPr fontId="3"/>
  </si>
  <si>
    <t>04208</t>
  </si>
  <si>
    <t>04208</t>
    <phoneticPr fontId="3"/>
  </si>
  <si>
    <t>角田市</t>
  </si>
  <si>
    <t>角田市</t>
    <phoneticPr fontId="3"/>
  </si>
  <si>
    <t>04208</t>
    <phoneticPr fontId="3"/>
  </si>
  <si>
    <t>角田市</t>
    <phoneticPr fontId="3"/>
  </si>
  <si>
    <t>04209</t>
    <phoneticPr fontId="3"/>
  </si>
  <si>
    <t>多賀城市</t>
    <phoneticPr fontId="3"/>
  </si>
  <si>
    <t>多賀城市</t>
    <phoneticPr fontId="3"/>
  </si>
  <si>
    <t>04209</t>
    <phoneticPr fontId="3"/>
  </si>
  <si>
    <t>多賀城市</t>
    <phoneticPr fontId="3"/>
  </si>
  <si>
    <t>04209</t>
    <phoneticPr fontId="3"/>
  </si>
  <si>
    <t>多賀城市</t>
    <phoneticPr fontId="3"/>
  </si>
  <si>
    <t>04211</t>
  </si>
  <si>
    <t>04211</t>
    <phoneticPr fontId="3"/>
  </si>
  <si>
    <t>岩沼市</t>
  </si>
  <si>
    <t>岩沼市</t>
    <phoneticPr fontId="3"/>
  </si>
  <si>
    <t>04211</t>
    <phoneticPr fontId="3"/>
  </si>
  <si>
    <t>岩沼市</t>
    <phoneticPr fontId="3"/>
  </si>
  <si>
    <t>04211</t>
    <phoneticPr fontId="3"/>
  </si>
  <si>
    <t>04212</t>
    <phoneticPr fontId="3"/>
  </si>
  <si>
    <t>登米市</t>
    <phoneticPr fontId="3"/>
  </si>
  <si>
    <t>04212</t>
    <phoneticPr fontId="3"/>
  </si>
  <si>
    <t>登米市</t>
    <phoneticPr fontId="3"/>
  </si>
  <si>
    <t>04212</t>
    <phoneticPr fontId="3"/>
  </si>
  <si>
    <t>04213</t>
    <phoneticPr fontId="3"/>
  </si>
  <si>
    <t>栗原市</t>
    <phoneticPr fontId="3"/>
  </si>
  <si>
    <t>栗原市</t>
    <phoneticPr fontId="3"/>
  </si>
  <si>
    <t>04213</t>
    <phoneticPr fontId="3"/>
  </si>
  <si>
    <t>04214</t>
    <phoneticPr fontId="3"/>
  </si>
  <si>
    <t>東松島市</t>
    <phoneticPr fontId="3"/>
  </si>
  <si>
    <t>04214</t>
    <phoneticPr fontId="3"/>
  </si>
  <si>
    <t>東松島市</t>
    <phoneticPr fontId="3"/>
  </si>
  <si>
    <t>04215</t>
  </si>
  <si>
    <t>04215</t>
    <phoneticPr fontId="3"/>
  </si>
  <si>
    <t>大崎市</t>
  </si>
  <si>
    <t>大崎市</t>
    <phoneticPr fontId="3"/>
  </si>
  <si>
    <t>04215</t>
    <phoneticPr fontId="3"/>
  </si>
  <si>
    <t>大崎市</t>
    <phoneticPr fontId="3"/>
  </si>
  <si>
    <t>04936</t>
  </si>
  <si>
    <t>大崎広域</t>
  </si>
  <si>
    <t>04216</t>
    <phoneticPr fontId="3"/>
  </si>
  <si>
    <t>富谷市</t>
    <phoneticPr fontId="3"/>
  </si>
  <si>
    <t>富谷市</t>
    <phoneticPr fontId="3"/>
  </si>
  <si>
    <t>04216</t>
    <phoneticPr fontId="3"/>
  </si>
  <si>
    <t>04301</t>
  </si>
  <si>
    <t>04301</t>
    <phoneticPr fontId="3"/>
  </si>
  <si>
    <t>蔵王町</t>
  </si>
  <si>
    <t>蔵王町</t>
    <phoneticPr fontId="3"/>
  </si>
  <si>
    <t>宮城県</t>
    <phoneticPr fontId="3"/>
  </si>
  <si>
    <t>蔵王町</t>
    <phoneticPr fontId="3"/>
  </si>
  <si>
    <t>04301</t>
    <phoneticPr fontId="3"/>
  </si>
  <si>
    <t>蔵王町</t>
    <phoneticPr fontId="3"/>
  </si>
  <si>
    <t>04302</t>
  </si>
  <si>
    <t>04302</t>
    <phoneticPr fontId="3"/>
  </si>
  <si>
    <t>七ヶ宿町</t>
  </si>
  <si>
    <t>七ヶ宿町</t>
    <phoneticPr fontId="3"/>
  </si>
  <si>
    <t>七ヶ宿町</t>
    <phoneticPr fontId="3"/>
  </si>
  <si>
    <t>宮城県</t>
    <phoneticPr fontId="3"/>
  </si>
  <si>
    <t>04302</t>
    <phoneticPr fontId="3"/>
  </si>
  <si>
    <t>04321</t>
  </si>
  <si>
    <t>04321</t>
    <phoneticPr fontId="3"/>
  </si>
  <si>
    <t>大河原町</t>
  </si>
  <si>
    <t>大河原町</t>
    <phoneticPr fontId="3"/>
  </si>
  <si>
    <t>04321</t>
    <phoneticPr fontId="3"/>
  </si>
  <si>
    <t>大河原町</t>
    <phoneticPr fontId="3"/>
  </si>
  <si>
    <t>04322</t>
  </si>
  <si>
    <t>04322</t>
    <phoneticPr fontId="3"/>
  </si>
  <si>
    <t>村田町</t>
  </si>
  <si>
    <t>村田町</t>
    <phoneticPr fontId="3"/>
  </si>
  <si>
    <t>04322</t>
    <phoneticPr fontId="3"/>
  </si>
  <si>
    <t>村田町</t>
    <phoneticPr fontId="3"/>
  </si>
  <si>
    <t>04323</t>
  </si>
  <si>
    <t>04323</t>
    <phoneticPr fontId="3"/>
  </si>
  <si>
    <t>柴田町</t>
  </si>
  <si>
    <t>柴田町</t>
    <phoneticPr fontId="3"/>
  </si>
  <si>
    <t>柴田町</t>
    <phoneticPr fontId="3"/>
  </si>
  <si>
    <t>仙南広域行政事務組合</t>
  </si>
  <si>
    <t>04323</t>
    <phoneticPr fontId="3"/>
  </si>
  <si>
    <t>柴田町</t>
    <phoneticPr fontId="3"/>
  </si>
  <si>
    <t>04324</t>
  </si>
  <si>
    <t>04324</t>
    <phoneticPr fontId="3"/>
  </si>
  <si>
    <t>川崎町</t>
  </si>
  <si>
    <t>川崎町</t>
    <phoneticPr fontId="3"/>
  </si>
  <si>
    <t>04324</t>
    <phoneticPr fontId="3"/>
  </si>
  <si>
    <t>川崎町</t>
    <phoneticPr fontId="3"/>
  </si>
  <si>
    <t>04341</t>
  </si>
  <si>
    <t>04341</t>
    <phoneticPr fontId="3"/>
  </si>
  <si>
    <t>丸森町</t>
  </si>
  <si>
    <t>丸森町</t>
    <phoneticPr fontId="3"/>
  </si>
  <si>
    <t>04341</t>
    <phoneticPr fontId="3"/>
  </si>
  <si>
    <t>丸森町</t>
    <phoneticPr fontId="3"/>
  </si>
  <si>
    <t>04361</t>
  </si>
  <si>
    <t>04361</t>
    <phoneticPr fontId="3"/>
  </si>
  <si>
    <t>亘理町</t>
  </si>
  <si>
    <t>亘理町</t>
    <phoneticPr fontId="3"/>
  </si>
  <si>
    <t>04361</t>
    <phoneticPr fontId="3"/>
  </si>
  <si>
    <t>亘理町</t>
    <phoneticPr fontId="3"/>
  </si>
  <si>
    <t>04362</t>
    <phoneticPr fontId="3"/>
  </si>
  <si>
    <t>山元町</t>
    <phoneticPr fontId="3"/>
  </si>
  <si>
    <t>04362</t>
    <phoneticPr fontId="3"/>
  </si>
  <si>
    <t>山元町</t>
    <phoneticPr fontId="3"/>
  </si>
  <si>
    <t>04401</t>
    <phoneticPr fontId="3"/>
  </si>
  <si>
    <t>松島町</t>
    <phoneticPr fontId="3"/>
  </si>
  <si>
    <t>松島町</t>
    <phoneticPr fontId="3"/>
  </si>
  <si>
    <t>宮城県</t>
    <phoneticPr fontId="3"/>
  </si>
  <si>
    <t>04401</t>
    <phoneticPr fontId="3"/>
  </si>
  <si>
    <t>松島町</t>
    <phoneticPr fontId="3"/>
  </si>
  <si>
    <t>04404</t>
    <phoneticPr fontId="3"/>
  </si>
  <si>
    <t>七ヶ浜町</t>
    <phoneticPr fontId="3"/>
  </si>
  <si>
    <t>04404</t>
    <phoneticPr fontId="3"/>
  </si>
  <si>
    <t>04404</t>
    <phoneticPr fontId="3"/>
  </si>
  <si>
    <t>七ヶ浜町</t>
    <phoneticPr fontId="3"/>
  </si>
  <si>
    <t>04406</t>
    <phoneticPr fontId="3"/>
  </si>
  <si>
    <t>利府町</t>
    <phoneticPr fontId="3"/>
  </si>
  <si>
    <t>利府町</t>
    <phoneticPr fontId="3"/>
  </si>
  <si>
    <t>04406</t>
    <phoneticPr fontId="3"/>
  </si>
  <si>
    <t>04421</t>
  </si>
  <si>
    <t>04421</t>
    <phoneticPr fontId="3"/>
  </si>
  <si>
    <t>大和町</t>
  </si>
  <si>
    <t>大和町</t>
    <phoneticPr fontId="3"/>
  </si>
  <si>
    <t>04867</t>
  </si>
  <si>
    <t>黒川地域行政事務組合</t>
  </si>
  <si>
    <t>04421</t>
    <phoneticPr fontId="3"/>
  </si>
  <si>
    <t>大和町</t>
    <phoneticPr fontId="3"/>
  </si>
  <si>
    <t>04422</t>
  </si>
  <si>
    <t>04422</t>
    <phoneticPr fontId="3"/>
  </si>
  <si>
    <t>大郷町</t>
  </si>
  <si>
    <t>大郷町</t>
    <phoneticPr fontId="3"/>
  </si>
  <si>
    <t>大郷町</t>
    <phoneticPr fontId="3"/>
  </si>
  <si>
    <t>04422</t>
    <phoneticPr fontId="3"/>
  </si>
  <si>
    <t>04424</t>
  </si>
  <si>
    <t>04424</t>
    <phoneticPr fontId="3"/>
  </si>
  <si>
    <t>大衡村</t>
  </si>
  <si>
    <t>大衡村</t>
    <phoneticPr fontId="3"/>
  </si>
  <si>
    <t>大衡村</t>
    <phoneticPr fontId="3"/>
  </si>
  <si>
    <t>04424</t>
    <phoneticPr fontId="3"/>
  </si>
  <si>
    <t>04445</t>
  </si>
  <si>
    <t>04445</t>
    <phoneticPr fontId="3"/>
  </si>
  <si>
    <t>加美町</t>
  </si>
  <si>
    <t>加美町</t>
    <phoneticPr fontId="3"/>
  </si>
  <si>
    <t>04445</t>
    <phoneticPr fontId="3"/>
  </si>
  <si>
    <t>加美町</t>
    <phoneticPr fontId="3"/>
  </si>
  <si>
    <t>大崎地域広域行政事務組合</t>
  </si>
  <si>
    <t>04501</t>
  </si>
  <si>
    <t>04501</t>
    <phoneticPr fontId="3"/>
  </si>
  <si>
    <t>涌谷町</t>
  </si>
  <si>
    <t>涌谷町</t>
    <phoneticPr fontId="3"/>
  </si>
  <si>
    <t>04501</t>
    <phoneticPr fontId="3"/>
  </si>
  <si>
    <t>涌谷町</t>
    <phoneticPr fontId="3"/>
  </si>
  <si>
    <t>04505</t>
  </si>
  <si>
    <t>04505</t>
    <phoneticPr fontId="3"/>
  </si>
  <si>
    <t>美里町</t>
  </si>
  <si>
    <t>美里町</t>
    <phoneticPr fontId="3"/>
  </si>
  <si>
    <t>04505</t>
    <phoneticPr fontId="3"/>
  </si>
  <si>
    <t>美里町</t>
    <phoneticPr fontId="3"/>
  </si>
  <si>
    <t>美里町</t>
    <phoneticPr fontId="3"/>
  </si>
  <si>
    <t>04581</t>
    <phoneticPr fontId="3"/>
  </si>
  <si>
    <t>女川町</t>
    <phoneticPr fontId="3"/>
  </si>
  <si>
    <t>女川町</t>
    <phoneticPr fontId="3"/>
  </si>
  <si>
    <t>04581</t>
    <phoneticPr fontId="3"/>
  </si>
  <si>
    <t>04606</t>
    <phoneticPr fontId="3"/>
  </si>
  <si>
    <t>南三陸町</t>
    <phoneticPr fontId="3"/>
  </si>
  <si>
    <t>04606</t>
    <phoneticPr fontId="3"/>
  </si>
  <si>
    <t>南三陸町</t>
    <phoneticPr fontId="3"/>
  </si>
  <si>
    <t>04867</t>
    <phoneticPr fontId="3"/>
  </si>
  <si>
    <t>黒川地域行政事務組合</t>
    <phoneticPr fontId="3"/>
  </si>
  <si>
    <t>04867</t>
    <phoneticPr fontId="3"/>
  </si>
  <si>
    <t>黒川地域行政事務組合</t>
    <phoneticPr fontId="3"/>
  </si>
  <si>
    <t>黒川地域行政事務組合</t>
    <phoneticPr fontId="3"/>
  </si>
  <si>
    <t>04867</t>
    <phoneticPr fontId="3"/>
  </si>
  <si>
    <t>宮城県</t>
    <phoneticPr fontId="3"/>
  </si>
  <si>
    <t>04867</t>
    <phoneticPr fontId="3"/>
  </si>
  <si>
    <t>黒川地域行政事務組合</t>
    <phoneticPr fontId="3"/>
  </si>
  <si>
    <t>04869</t>
    <phoneticPr fontId="3"/>
  </si>
  <si>
    <t>亘理名取共立衛生処理組合</t>
    <phoneticPr fontId="3"/>
  </si>
  <si>
    <t>04869</t>
    <phoneticPr fontId="3"/>
  </si>
  <si>
    <t>亘理名取共立衛生処理組合</t>
    <phoneticPr fontId="3"/>
  </si>
  <si>
    <t>04872</t>
    <phoneticPr fontId="3"/>
  </si>
  <si>
    <t>宮城東部衛生処理組合</t>
    <phoneticPr fontId="3"/>
  </si>
  <si>
    <t>04872</t>
    <phoneticPr fontId="3"/>
  </si>
  <si>
    <t>宮城東部衛生処理組合</t>
    <phoneticPr fontId="3"/>
  </si>
  <si>
    <t>04932</t>
    <phoneticPr fontId="3"/>
  </si>
  <si>
    <t>仙南地域広域行政事務組合</t>
    <phoneticPr fontId="3"/>
  </si>
  <si>
    <t>04932</t>
    <phoneticPr fontId="3"/>
  </si>
  <si>
    <t>仙南地域広域行政事務組合</t>
    <phoneticPr fontId="3"/>
  </si>
  <si>
    <t>04932</t>
    <phoneticPr fontId="3"/>
  </si>
  <si>
    <t>04936</t>
    <phoneticPr fontId="3"/>
  </si>
  <si>
    <t>大崎地域広域行政事務組合</t>
    <phoneticPr fontId="3"/>
  </si>
  <si>
    <t>大崎地域広域行政事務組合</t>
    <phoneticPr fontId="3"/>
  </si>
  <si>
    <t>04444</t>
  </si>
  <si>
    <t>色麻町</t>
  </si>
  <si>
    <t>宮城県</t>
    <phoneticPr fontId="3"/>
  </si>
  <si>
    <t>04936</t>
    <phoneticPr fontId="3"/>
  </si>
  <si>
    <t>大崎地域広域行政事務組合</t>
    <phoneticPr fontId="3"/>
  </si>
  <si>
    <t>宮城県</t>
    <phoneticPr fontId="3"/>
  </si>
  <si>
    <t>04000</t>
    <phoneticPr fontId="3"/>
  </si>
  <si>
    <t>合計</t>
    <phoneticPr fontId="3"/>
  </si>
  <si>
    <t>04000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</si>
</sst>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6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431</v>
      </c>
      <c r="B7" s="92" t="s">
        <v>432</v>
      </c>
      <c r="C7" s="78" t="s">
        <v>433</v>
      </c>
      <c r="D7" s="79">
        <f>SUM($D$8:$D$41)</f>
        <v>11637622</v>
      </c>
      <c r="E7" s="79">
        <f>SUM($E$8:$E$41)</f>
        <v>10448069</v>
      </c>
      <c r="F7" s="79">
        <f>SUM($F$8:$F$41)</f>
        <v>9929950</v>
      </c>
      <c r="G7" s="79">
        <f>SUM($G$8:$G$41)</f>
        <v>0</v>
      </c>
      <c r="H7" s="79">
        <f>SUM($H$8:$H$41)</f>
        <v>517473</v>
      </c>
      <c r="I7" s="79">
        <f>SUM($I$8:$I$41)</f>
        <v>0</v>
      </c>
      <c r="J7" s="93" t="s">
        <v>193</v>
      </c>
      <c r="K7" s="79">
        <f>SUM($K$8:$K$41)</f>
        <v>646</v>
      </c>
      <c r="L7" s="79">
        <f>SUM($L$8:$L$41)</f>
        <v>1189553</v>
      </c>
      <c r="M7" s="79">
        <f>SUM($M$8:$M$41)</f>
        <v>3608</v>
      </c>
      <c r="N7" s="79">
        <f>SUM($N$8:$N$41)</f>
        <v>3132</v>
      </c>
      <c r="O7" s="79">
        <f>SUM($O$8:$O$41)</f>
        <v>2282</v>
      </c>
      <c r="P7" s="79">
        <f>SUM($P$8:$P$41)</f>
        <v>0</v>
      </c>
      <c r="Q7" s="79">
        <f>SUM($Q$8:$Q$41)</f>
        <v>850</v>
      </c>
      <c r="R7" s="79">
        <f>SUM($R$8:$R$41)</f>
        <v>0</v>
      </c>
      <c r="S7" s="93" t="s">
        <v>193</v>
      </c>
      <c r="T7" s="79">
        <f>SUM($T$8:$T$41)</f>
        <v>0</v>
      </c>
      <c r="U7" s="79">
        <f>SUM($U$8:$U$41)</f>
        <v>476</v>
      </c>
      <c r="V7" s="79">
        <f>SUM($V$8:$V$41)</f>
        <v>11641230</v>
      </c>
      <c r="W7" s="79">
        <f>SUM($W$8:$W$41)</f>
        <v>10451201</v>
      </c>
      <c r="X7" s="79">
        <f>SUM($X$8:$X$41)</f>
        <v>9932232</v>
      </c>
      <c r="Y7" s="79">
        <f>SUM($Y$8:$Y$41)</f>
        <v>0</v>
      </c>
      <c r="Z7" s="79">
        <f>SUM($Z$8:$Z$41)</f>
        <v>518323</v>
      </c>
      <c r="AA7" s="79">
        <f>SUM($AA$8:$AA$41)</f>
        <v>0</v>
      </c>
      <c r="AB7" s="93" t="s">
        <v>193</v>
      </c>
      <c r="AC7" s="79">
        <f>SUM($AC$8:$AC$41)</f>
        <v>646</v>
      </c>
      <c r="AD7" s="79">
        <f>SUM($AD$8:$AD$41)</f>
        <v>1190029</v>
      </c>
      <c r="AE7" s="79">
        <f>SUM($AE$8:$AE$41)</f>
        <v>13496</v>
      </c>
      <c r="AF7" s="79">
        <f>SUM($AF$8:$AF$41)</f>
        <v>13496</v>
      </c>
      <c r="AG7" s="79">
        <f>SUM($AG$8:$AG$41)</f>
        <v>0</v>
      </c>
      <c r="AH7" s="79">
        <f>SUM($AH$8:$AH$41)</f>
        <v>0</v>
      </c>
      <c r="AI7" s="79">
        <f>SUM($AI$8:$AI$41)</f>
        <v>126</v>
      </c>
      <c r="AJ7" s="79">
        <f>SUM($AJ$8:$AJ$41)</f>
        <v>13370</v>
      </c>
      <c r="AK7" s="79">
        <f>SUM($AK$8:$AK$41)</f>
        <v>0</v>
      </c>
      <c r="AL7" s="79">
        <f>SUM($AL$8:$AL$41)</f>
        <v>0</v>
      </c>
      <c r="AM7" s="79">
        <f>SUM($AM$8:$AM$41)</f>
        <v>11372778</v>
      </c>
      <c r="AN7" s="79">
        <f>SUM($AN$8:$AN$41)</f>
        <v>0</v>
      </c>
      <c r="AO7" s="79">
        <f>SUM($AO$8:$AO$41)</f>
        <v>0</v>
      </c>
      <c r="AP7" s="79">
        <f>SUM($AP$8:$AP$41)</f>
        <v>0</v>
      </c>
      <c r="AQ7" s="79">
        <f>SUM($AQ$8:$AQ$41)</f>
        <v>0</v>
      </c>
      <c r="AR7" s="79">
        <f>SUM($AR$8:$AR$41)</f>
        <v>0</v>
      </c>
      <c r="AS7" s="79">
        <f>SUM($AS$8:$AS$41)</f>
        <v>240240</v>
      </c>
      <c r="AT7" s="79">
        <f>SUM($AT$8:$AT$41)</f>
        <v>204246</v>
      </c>
      <c r="AU7" s="79">
        <f>SUM($AU$8:$AU$41)</f>
        <v>17864</v>
      </c>
      <c r="AV7" s="79">
        <f>SUM($AV$8:$AV$41)</f>
        <v>18130</v>
      </c>
      <c r="AW7" s="79">
        <f>SUM($AW$8:$AW$41)</f>
        <v>0</v>
      </c>
      <c r="AX7" s="79">
        <f>SUM($AX$8:$AX$41)</f>
        <v>11125311</v>
      </c>
      <c r="AY7" s="79">
        <f>SUM($AY$8:$AY$41)</f>
        <v>2356224</v>
      </c>
      <c r="AZ7" s="79">
        <f>SUM($AZ$8:$AZ$41)</f>
        <v>1591583</v>
      </c>
      <c r="BA7" s="79">
        <f>SUM($BA$8:$BA$41)</f>
        <v>701757</v>
      </c>
      <c r="BB7" s="79">
        <f>SUM($BB$8:$BB$41)</f>
        <v>6475747</v>
      </c>
      <c r="BC7" s="79">
        <f>SUM($BC$8:$BC$41)</f>
        <v>146288</v>
      </c>
      <c r="BD7" s="79">
        <f>SUM($BD$8:$BD$41)</f>
        <v>7227</v>
      </c>
      <c r="BE7" s="79">
        <f>SUM($BE$8:$BE$41)</f>
        <v>105060</v>
      </c>
      <c r="BF7" s="79">
        <f>SUM($BF$8:$BF$41)</f>
        <v>11491334</v>
      </c>
      <c r="BG7" s="79">
        <f>SUM($BG$8:$BG$41)</f>
        <v>0</v>
      </c>
      <c r="BH7" s="79">
        <f>SUM($BH$8:$BH$41)</f>
        <v>0</v>
      </c>
      <c r="BI7" s="79">
        <f>SUM($BI$8:$BI$41)</f>
        <v>0</v>
      </c>
      <c r="BJ7" s="79">
        <f>SUM($BJ$8:$BJ$41)</f>
        <v>0</v>
      </c>
      <c r="BK7" s="79">
        <f>SUM($BK$8:$BK$41)</f>
        <v>0</v>
      </c>
      <c r="BL7" s="79">
        <f>SUM($BL$8:$BL$41)</f>
        <v>0</v>
      </c>
      <c r="BM7" s="79">
        <f>SUM($BM$8:$BM$41)</f>
        <v>0</v>
      </c>
      <c r="BN7" s="79">
        <f>SUM($BN$8:$BN$41)</f>
        <v>0</v>
      </c>
      <c r="BO7" s="79">
        <f>SUM($BO$8:$BO$41)</f>
        <v>3608</v>
      </c>
      <c r="BP7" s="79">
        <f>SUM($BP$8:$BP$41)</f>
        <v>0</v>
      </c>
      <c r="BQ7" s="79">
        <f>SUM($BQ$8:$BQ$41)</f>
        <v>0</v>
      </c>
      <c r="BR7" s="79">
        <f>SUM($BR$8:$BR$41)</f>
        <v>0</v>
      </c>
      <c r="BS7" s="79">
        <f>SUM($BS$8:$BS$41)</f>
        <v>0</v>
      </c>
      <c r="BT7" s="79">
        <f>SUM($BT$8:$BT$41)</f>
        <v>0</v>
      </c>
      <c r="BU7" s="79">
        <f>SUM($BU$8:$BU$41)</f>
        <v>0</v>
      </c>
      <c r="BV7" s="79">
        <f>SUM($BV$8:$BV$41)</f>
        <v>0</v>
      </c>
      <c r="BW7" s="79">
        <f>SUM($BW$8:$BW$41)</f>
        <v>0</v>
      </c>
      <c r="BX7" s="79">
        <f>SUM($BX$8:$BX$41)</f>
        <v>0</v>
      </c>
      <c r="BY7" s="79">
        <f>SUM($BY$8:$BY$41)</f>
        <v>0</v>
      </c>
      <c r="BZ7" s="79">
        <f>SUM($BZ$8:$BZ$41)</f>
        <v>3608</v>
      </c>
      <c r="CA7" s="79">
        <f>SUM($CA$8:$CA$41)</f>
        <v>3540</v>
      </c>
      <c r="CB7" s="79">
        <f>SUM($CB$8:$CB$41)</f>
        <v>0</v>
      </c>
      <c r="CC7" s="79">
        <f>SUM($CC$8:$CC$41)</f>
        <v>0</v>
      </c>
      <c r="CD7" s="79">
        <f>SUM($CD$8:$CD$41)</f>
        <v>68</v>
      </c>
      <c r="CE7" s="79">
        <f>SUM($CE$8:$CE$41)</f>
        <v>0</v>
      </c>
      <c r="CF7" s="79">
        <f>SUM($CF$8:$CF$41)</f>
        <v>0</v>
      </c>
      <c r="CG7" s="79">
        <f>SUM($CG$8:$CG$41)</f>
        <v>0</v>
      </c>
      <c r="CH7" s="79">
        <f>SUM($CH$8:$CH$41)</f>
        <v>3608</v>
      </c>
      <c r="CI7" s="79">
        <f>SUM($CI$8:$CI$41)</f>
        <v>13496</v>
      </c>
      <c r="CJ7" s="79">
        <f>SUM($CJ$8:$CJ$41)</f>
        <v>13496</v>
      </c>
      <c r="CK7" s="79">
        <f>SUM($CK$8:$CK$41)</f>
        <v>0</v>
      </c>
      <c r="CL7" s="79">
        <f>SUM($CL$8:$CL$41)</f>
        <v>0</v>
      </c>
      <c r="CM7" s="79">
        <f>SUM($CM$8:$CM$41)</f>
        <v>126</v>
      </c>
      <c r="CN7" s="79">
        <f>SUM($CN$8:$CN$41)</f>
        <v>13370</v>
      </c>
      <c r="CO7" s="79">
        <f>SUM($CO$8:$CO$41)</f>
        <v>0</v>
      </c>
      <c r="CP7" s="79">
        <f>SUM($CP$8:$CP$41)</f>
        <v>0</v>
      </c>
      <c r="CQ7" s="79">
        <f>SUM($CQ$8:$CQ$41)</f>
        <v>11376386</v>
      </c>
      <c r="CR7" s="79">
        <f>SUM($CR$8:$CR$41)</f>
        <v>0</v>
      </c>
      <c r="CS7" s="79">
        <f>SUM($CS$8:$CS$41)</f>
        <v>0</v>
      </c>
      <c r="CT7" s="79">
        <f>SUM($CT$8:$CT$41)</f>
        <v>0</v>
      </c>
      <c r="CU7" s="79">
        <f>SUM($CU$8:$CU$41)</f>
        <v>0</v>
      </c>
      <c r="CV7" s="79">
        <f>SUM($CV$8:$CV$41)</f>
        <v>0</v>
      </c>
      <c r="CW7" s="79">
        <f>SUM($CW$8:$CW$41)</f>
        <v>240240</v>
      </c>
      <c r="CX7" s="79">
        <f>SUM($CX$8:$CX$41)</f>
        <v>204246</v>
      </c>
      <c r="CY7" s="79">
        <f>SUM($CY$8:$CY$41)</f>
        <v>17864</v>
      </c>
      <c r="CZ7" s="79">
        <f>SUM($CZ$8:$CZ$41)</f>
        <v>18130</v>
      </c>
      <c r="DA7" s="79">
        <f>SUM($DA$8:$DA$41)</f>
        <v>0</v>
      </c>
      <c r="DB7" s="79">
        <f>SUM($DB$8:$DB$41)</f>
        <v>11128919</v>
      </c>
      <c r="DC7" s="79">
        <f>SUM($DC$8:$DC$41)</f>
        <v>2359764</v>
      </c>
      <c r="DD7" s="79">
        <f>SUM($DD$8:$DD$41)</f>
        <v>1591583</v>
      </c>
      <c r="DE7" s="79">
        <f>SUM($DE$8:$DE$41)</f>
        <v>701757</v>
      </c>
      <c r="DF7" s="79">
        <f>SUM($DF$8:$DF$41)</f>
        <v>6475815</v>
      </c>
      <c r="DG7" s="79">
        <f>SUM($DG$8:$DG$41)</f>
        <v>146288</v>
      </c>
      <c r="DH7" s="79">
        <f>SUM($DH$8:$DH$41)</f>
        <v>7227</v>
      </c>
      <c r="DI7" s="79">
        <f>SUM($DI$8:$DI$41)</f>
        <v>105060</v>
      </c>
      <c r="DJ7" s="79">
        <f>SUM($DJ$8:$DJ$41)</f>
        <v>11494942</v>
      </c>
    </row>
    <row r="8" spans="1:114" s="8" customFormat="1" ht="12" customHeight="1">
      <c r="A8" s="80" t="s">
        <v>206</v>
      </c>
      <c r="B8" s="83" t="s">
        <v>203</v>
      </c>
      <c r="C8" s="80" t="s">
        <v>204</v>
      </c>
      <c r="D8" s="84">
        <f>SUM(E8,+L8)</f>
        <v>26365</v>
      </c>
      <c r="E8" s="84">
        <f>SUM(F8:I8)+K8</f>
        <v>7571</v>
      </c>
      <c r="F8" s="84">
        <v>7571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18794</v>
      </c>
      <c r="M8" s="84">
        <f>SUM(N8,+U8)</f>
        <v>275</v>
      </c>
      <c r="N8" s="84">
        <f>SUM(O8:R8)+T8</f>
        <v>199</v>
      </c>
      <c r="O8" s="84">
        <v>199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76</v>
      </c>
      <c r="V8" s="84">
        <v>26640</v>
      </c>
      <c r="W8" s="84">
        <v>7770</v>
      </c>
      <c r="X8" s="84">
        <v>7770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18870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26365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2788</v>
      </c>
      <c r="AT8" s="84">
        <v>288</v>
      </c>
      <c r="AU8" s="84">
        <v>2480</v>
      </c>
      <c r="AV8" s="84">
        <v>20</v>
      </c>
      <c r="AW8" s="84">
        <v>0</v>
      </c>
      <c r="AX8" s="84">
        <f>SUM(AY8:BB8)</f>
        <v>23577</v>
      </c>
      <c r="AY8" s="84">
        <v>10510</v>
      </c>
      <c r="AZ8" s="84">
        <v>1844</v>
      </c>
      <c r="BA8" s="84">
        <v>193</v>
      </c>
      <c r="BB8" s="84">
        <v>11030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26365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275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275</v>
      </c>
      <c r="CA8" s="84">
        <v>275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275</v>
      </c>
      <c r="CI8" s="84">
        <f t="shared" ref="CI8:CI41" si="0">SUM(AE8,+BG8)</f>
        <v>0</v>
      </c>
      <c r="CJ8" s="84">
        <f t="shared" ref="CJ8:CJ41" si="1">SUM(AF8,+BH8)</f>
        <v>0</v>
      </c>
      <c r="CK8" s="84">
        <f t="shared" ref="CK8:CK41" si="2">SUM(AG8,+BI8)</f>
        <v>0</v>
      </c>
      <c r="CL8" s="84">
        <f t="shared" ref="CL8:CL41" si="3">SUM(AH8,+BJ8)</f>
        <v>0</v>
      </c>
      <c r="CM8" s="84">
        <f t="shared" ref="CM8:CM41" si="4">SUM(AI8,+BK8)</f>
        <v>0</v>
      </c>
      <c r="CN8" s="84">
        <f t="shared" ref="CN8:CN41" si="5">SUM(AJ8,+BL8)</f>
        <v>0</v>
      </c>
      <c r="CO8" s="84">
        <f t="shared" ref="CO8:CO41" si="6">SUM(AK8,+BM8)</f>
        <v>0</v>
      </c>
      <c r="CP8" s="84">
        <f t="shared" ref="CP8:CP41" si="7">SUM(AL8,+BN8)</f>
        <v>0</v>
      </c>
      <c r="CQ8" s="84">
        <f t="shared" ref="CQ8:CQ41" si="8">SUM(AM8,+BO8)</f>
        <v>26640</v>
      </c>
      <c r="CR8" s="84">
        <f t="shared" ref="CR8:CR41" si="9">SUM(AN8,+BP8)</f>
        <v>0</v>
      </c>
      <c r="CS8" s="84">
        <f t="shared" ref="CS8:CS41" si="10">SUM(AO8,+BQ8)</f>
        <v>0</v>
      </c>
      <c r="CT8" s="84">
        <f t="shared" ref="CT8:CT41" si="11">SUM(AP8,+BR8)</f>
        <v>0</v>
      </c>
      <c r="CU8" s="84">
        <f t="shared" ref="CU8:CU41" si="12">SUM(AQ8,+BS8)</f>
        <v>0</v>
      </c>
      <c r="CV8" s="84">
        <f t="shared" ref="CV8:CV41" si="13">SUM(AR8,+BT8)</f>
        <v>0</v>
      </c>
      <c r="CW8" s="84">
        <f t="shared" ref="CW8:CW41" si="14">SUM(AS8,+BU8)</f>
        <v>2788</v>
      </c>
      <c r="CX8" s="84">
        <f t="shared" ref="CX8:CX41" si="15">SUM(AT8,+BV8)</f>
        <v>288</v>
      </c>
      <c r="CY8" s="84">
        <f t="shared" ref="CY8:CY41" si="16">SUM(AU8,+BW8)</f>
        <v>2480</v>
      </c>
      <c r="CZ8" s="84">
        <f t="shared" ref="CZ8:CZ41" si="17">SUM(AV8,+BX8)</f>
        <v>20</v>
      </c>
      <c r="DA8" s="84">
        <f t="shared" ref="DA8:DA41" si="18">SUM(AW8,+BY8)</f>
        <v>0</v>
      </c>
      <c r="DB8" s="84">
        <f t="shared" ref="DB8:DB41" si="19">SUM(AX8,+BZ8)</f>
        <v>23852</v>
      </c>
      <c r="DC8" s="84">
        <f t="shared" ref="DC8:DC41" si="20">SUM(AY8,+CA8)</f>
        <v>10785</v>
      </c>
      <c r="DD8" s="84">
        <f t="shared" ref="DD8:DD41" si="21">SUM(AZ8,+CB8)</f>
        <v>1844</v>
      </c>
      <c r="DE8" s="84">
        <f t="shared" ref="DE8:DE41" si="22">SUM(BA8,+CC8)</f>
        <v>193</v>
      </c>
      <c r="DF8" s="84">
        <f t="shared" ref="DF8:DF41" si="23">SUM(BB8,+CD8)</f>
        <v>11030</v>
      </c>
      <c r="DG8" s="84">
        <f t="shared" ref="DG8:DG41" si="24">SUM(BC8,+CE8)</f>
        <v>0</v>
      </c>
      <c r="DH8" s="84">
        <f t="shared" ref="DH8:DH41" si="25">SUM(BD8,+CF8)</f>
        <v>0</v>
      </c>
      <c r="DI8" s="84">
        <f t="shared" ref="DI8:DI41" si="26">SUM(BE8,+CG8)</f>
        <v>0</v>
      </c>
      <c r="DJ8" s="84">
        <f t="shared" ref="DJ8:DJ41" si="27">SUM(BF8,+CH8)</f>
        <v>26640</v>
      </c>
    </row>
    <row r="9" spans="1:114" s="8" customFormat="1" ht="12" customHeight="1">
      <c r="A9" s="80" t="s">
        <v>202</v>
      </c>
      <c r="B9" s="83" t="s">
        <v>207</v>
      </c>
      <c r="C9" s="80" t="s">
        <v>208</v>
      </c>
      <c r="D9" s="84">
        <f>SUM(E9,+L9)</f>
        <v>504136</v>
      </c>
      <c r="E9" s="84">
        <f>SUM(F9:I9)+K9</f>
        <v>188910</v>
      </c>
      <c r="F9" s="84">
        <v>188264</v>
      </c>
      <c r="G9" s="84">
        <v>0</v>
      </c>
      <c r="H9" s="84">
        <v>0</v>
      </c>
      <c r="I9" s="84">
        <v>0</v>
      </c>
      <c r="J9" s="94" t="s">
        <v>193</v>
      </c>
      <c r="K9" s="84">
        <v>646</v>
      </c>
      <c r="L9" s="84">
        <v>315226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504136</v>
      </c>
      <c r="W9" s="84">
        <v>188910</v>
      </c>
      <c r="X9" s="84">
        <v>188264</v>
      </c>
      <c r="Y9" s="84">
        <v>0</v>
      </c>
      <c r="Z9" s="84">
        <v>0</v>
      </c>
      <c r="AA9" s="84">
        <v>0</v>
      </c>
      <c r="AB9" s="94" t="s">
        <v>193</v>
      </c>
      <c r="AC9" s="84">
        <v>646</v>
      </c>
      <c r="AD9" s="84">
        <v>315226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504136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496909</v>
      </c>
      <c r="AY9" s="84">
        <v>188810</v>
      </c>
      <c r="AZ9" s="84">
        <v>53636</v>
      </c>
      <c r="BA9" s="84">
        <v>0</v>
      </c>
      <c r="BB9" s="84">
        <v>254463</v>
      </c>
      <c r="BC9" s="84">
        <f>組合分担金内訳!E9</f>
        <v>0</v>
      </c>
      <c r="BD9" s="84">
        <v>7227</v>
      </c>
      <c r="BE9" s="84">
        <v>0</v>
      </c>
      <c r="BF9" s="84">
        <f>SUM(AE9,+AM9,+BE9)</f>
        <v>504136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504136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496909</v>
      </c>
      <c r="DC9" s="84">
        <f t="shared" si="20"/>
        <v>188810</v>
      </c>
      <c r="DD9" s="84">
        <f t="shared" si="21"/>
        <v>53636</v>
      </c>
      <c r="DE9" s="84">
        <f t="shared" si="22"/>
        <v>0</v>
      </c>
      <c r="DF9" s="84">
        <f t="shared" si="23"/>
        <v>254463</v>
      </c>
      <c r="DG9" s="84">
        <f t="shared" si="24"/>
        <v>0</v>
      </c>
      <c r="DH9" s="84">
        <f t="shared" si="25"/>
        <v>7227</v>
      </c>
      <c r="DI9" s="84">
        <f t="shared" si="26"/>
        <v>0</v>
      </c>
      <c r="DJ9" s="84">
        <f t="shared" si="27"/>
        <v>504136</v>
      </c>
    </row>
    <row r="10" spans="1:114" s="8" customFormat="1" ht="12" customHeight="1">
      <c r="A10" s="80" t="s">
        <v>206</v>
      </c>
      <c r="B10" s="83" t="s">
        <v>211</v>
      </c>
      <c r="C10" s="80" t="s">
        <v>212</v>
      </c>
      <c r="D10" s="84">
        <f>SUM(E10,+L10)</f>
        <v>450</v>
      </c>
      <c r="E10" s="84">
        <f>SUM(F10:I10)+K10</f>
        <v>225</v>
      </c>
      <c r="F10" s="84">
        <v>225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225</v>
      </c>
      <c r="M10" s="84">
        <f>SUM(N10,+U10)</f>
        <v>38</v>
      </c>
      <c r="N10" s="84">
        <f>SUM(O10:R10)+T10</f>
        <v>19</v>
      </c>
      <c r="O10" s="84">
        <v>19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19</v>
      </c>
      <c r="V10" s="84">
        <v>488</v>
      </c>
      <c r="W10" s="84">
        <v>244</v>
      </c>
      <c r="X10" s="84">
        <v>244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244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232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232</v>
      </c>
      <c r="AY10" s="84">
        <v>0</v>
      </c>
      <c r="AZ10" s="84">
        <v>0</v>
      </c>
      <c r="BA10" s="84">
        <v>0</v>
      </c>
      <c r="BB10" s="84">
        <v>232</v>
      </c>
      <c r="BC10" s="84">
        <f>組合分担金内訳!E10</f>
        <v>0</v>
      </c>
      <c r="BD10" s="84">
        <v>0</v>
      </c>
      <c r="BE10" s="84">
        <v>218</v>
      </c>
      <c r="BF10" s="84">
        <f>SUM(AE10,+AM10,+BE10)</f>
        <v>450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38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38</v>
      </c>
      <c r="CA10" s="84">
        <v>38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38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270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270</v>
      </c>
      <c r="DC10" s="84">
        <f t="shared" si="20"/>
        <v>38</v>
      </c>
      <c r="DD10" s="84">
        <f t="shared" si="21"/>
        <v>0</v>
      </c>
      <c r="DE10" s="84">
        <f t="shared" si="22"/>
        <v>0</v>
      </c>
      <c r="DF10" s="84">
        <f t="shared" si="23"/>
        <v>232</v>
      </c>
      <c r="DG10" s="84">
        <f t="shared" si="24"/>
        <v>0</v>
      </c>
      <c r="DH10" s="84">
        <f t="shared" si="25"/>
        <v>0</v>
      </c>
      <c r="DI10" s="84">
        <f t="shared" si="26"/>
        <v>218</v>
      </c>
      <c r="DJ10" s="84">
        <f t="shared" si="27"/>
        <v>488</v>
      </c>
    </row>
    <row r="11" spans="1:114" s="8" customFormat="1" ht="12" customHeight="1">
      <c r="A11" s="80" t="s">
        <v>202</v>
      </c>
      <c r="B11" s="83" t="s">
        <v>216</v>
      </c>
      <c r="C11" s="80" t="s">
        <v>217</v>
      </c>
      <c r="D11" s="84">
        <f>SUM(E11,+L11)</f>
        <v>132</v>
      </c>
      <c r="E11" s="84">
        <f>SUM(F11:I11)+K11</f>
        <v>66</v>
      </c>
      <c r="F11" s="84">
        <v>66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66</v>
      </c>
      <c r="M11" s="84">
        <f>SUM(N11,+U11)</f>
        <v>79</v>
      </c>
      <c r="N11" s="84">
        <f>SUM(O11:R11)+T11</f>
        <v>39</v>
      </c>
      <c r="O11" s="84">
        <v>39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40</v>
      </c>
      <c r="V11" s="84">
        <v>211</v>
      </c>
      <c r="W11" s="84">
        <v>105</v>
      </c>
      <c r="X11" s="84">
        <v>105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106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132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132</v>
      </c>
      <c r="AY11" s="84">
        <v>0</v>
      </c>
      <c r="AZ11" s="84">
        <v>132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132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79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79</v>
      </c>
      <c r="CA11" s="84">
        <v>79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79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211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211</v>
      </c>
      <c r="DC11" s="84">
        <f t="shared" si="20"/>
        <v>79</v>
      </c>
      <c r="DD11" s="84">
        <f t="shared" si="21"/>
        <v>132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211</v>
      </c>
    </row>
    <row r="12" spans="1:114" s="8" customFormat="1" ht="12" customHeight="1">
      <c r="A12" s="80" t="s">
        <v>202</v>
      </c>
      <c r="B12" s="83" t="s">
        <v>221</v>
      </c>
      <c r="C12" s="80" t="s">
        <v>223</v>
      </c>
      <c r="D12" s="84">
        <f>SUM(E12,+L12)</f>
        <v>87159</v>
      </c>
      <c r="E12" s="84">
        <f>SUM(F12:I12)+K12</f>
        <v>87159</v>
      </c>
      <c r="F12" s="84">
        <v>87159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87159</v>
      </c>
      <c r="W12" s="84">
        <v>87159</v>
      </c>
      <c r="X12" s="84">
        <v>87159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3185</v>
      </c>
      <c r="AF12" s="84">
        <f>SUM(AG12:AJ12)</f>
        <v>3185</v>
      </c>
      <c r="AG12" s="84">
        <v>0</v>
      </c>
      <c r="AH12" s="84">
        <v>0</v>
      </c>
      <c r="AI12" s="84">
        <v>0</v>
      </c>
      <c r="AJ12" s="84">
        <v>3185</v>
      </c>
      <c r="AK12" s="84">
        <v>0</v>
      </c>
      <c r="AL12" s="84">
        <f>組合分担金内訳!D12</f>
        <v>0</v>
      </c>
      <c r="AM12" s="84">
        <f>SUM(AN12,AS12,AW12,AX12,BD12)</f>
        <v>62481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62481</v>
      </c>
      <c r="AY12" s="84">
        <v>32539</v>
      </c>
      <c r="AZ12" s="84">
        <v>5365</v>
      </c>
      <c r="BA12" s="84">
        <v>24577</v>
      </c>
      <c r="BB12" s="84">
        <v>0</v>
      </c>
      <c r="BC12" s="84">
        <f>組合分担金内訳!E12</f>
        <v>21493</v>
      </c>
      <c r="BD12" s="84">
        <v>0</v>
      </c>
      <c r="BE12" s="84">
        <v>0</v>
      </c>
      <c r="BF12" s="84">
        <f>SUM(AE12,+AM12,+BE12)</f>
        <v>65666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3185</v>
      </c>
      <c r="CJ12" s="84">
        <f t="shared" si="1"/>
        <v>3185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3185</v>
      </c>
      <c r="CO12" s="84">
        <f t="shared" si="6"/>
        <v>0</v>
      </c>
      <c r="CP12" s="84">
        <f t="shared" si="7"/>
        <v>0</v>
      </c>
      <c r="CQ12" s="84">
        <f t="shared" si="8"/>
        <v>62481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62481</v>
      </c>
      <c r="DC12" s="84">
        <f t="shared" si="20"/>
        <v>32539</v>
      </c>
      <c r="DD12" s="84">
        <f t="shared" si="21"/>
        <v>5365</v>
      </c>
      <c r="DE12" s="84">
        <f t="shared" si="22"/>
        <v>24577</v>
      </c>
      <c r="DF12" s="84">
        <f t="shared" si="23"/>
        <v>0</v>
      </c>
      <c r="DG12" s="84">
        <f t="shared" si="24"/>
        <v>21493</v>
      </c>
      <c r="DH12" s="84">
        <f t="shared" si="25"/>
        <v>0</v>
      </c>
      <c r="DI12" s="84">
        <f t="shared" si="26"/>
        <v>0</v>
      </c>
      <c r="DJ12" s="84">
        <f t="shared" si="27"/>
        <v>65666</v>
      </c>
    </row>
    <row r="13" spans="1:114" s="8" customFormat="1" ht="12" customHeight="1">
      <c r="A13" s="80" t="s">
        <v>202</v>
      </c>
      <c r="B13" s="83" t="s">
        <v>229</v>
      </c>
      <c r="C13" s="80" t="s">
        <v>231</v>
      </c>
      <c r="D13" s="84">
        <f>SUM(E13,+L13)</f>
        <v>12214</v>
      </c>
      <c r="E13" s="84">
        <f>SUM(F13:I13)+K13</f>
        <v>6104</v>
      </c>
      <c r="F13" s="84">
        <v>6104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6110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12214</v>
      </c>
      <c r="W13" s="84">
        <v>6104</v>
      </c>
      <c r="X13" s="84">
        <v>6104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6110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9908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9908</v>
      </c>
      <c r="AY13" s="84">
        <v>3861</v>
      </c>
      <c r="AZ13" s="84">
        <v>239</v>
      </c>
      <c r="BA13" s="84">
        <v>0</v>
      </c>
      <c r="BB13" s="84">
        <v>5808</v>
      </c>
      <c r="BC13" s="84">
        <f>組合分担金内訳!E13</f>
        <v>265</v>
      </c>
      <c r="BD13" s="84">
        <v>0</v>
      </c>
      <c r="BE13" s="84">
        <v>2041</v>
      </c>
      <c r="BF13" s="84">
        <f>SUM(AE13,+AM13,+BE13)</f>
        <v>11949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9908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9908</v>
      </c>
      <c r="DC13" s="84">
        <f t="shared" si="20"/>
        <v>3861</v>
      </c>
      <c r="DD13" s="84">
        <f t="shared" si="21"/>
        <v>239</v>
      </c>
      <c r="DE13" s="84">
        <f t="shared" si="22"/>
        <v>0</v>
      </c>
      <c r="DF13" s="84">
        <f t="shared" si="23"/>
        <v>5808</v>
      </c>
      <c r="DG13" s="84">
        <f t="shared" si="24"/>
        <v>265</v>
      </c>
      <c r="DH13" s="84">
        <f t="shared" si="25"/>
        <v>0</v>
      </c>
      <c r="DI13" s="84">
        <f t="shared" si="26"/>
        <v>2041</v>
      </c>
      <c r="DJ13" s="84">
        <f t="shared" si="27"/>
        <v>11949</v>
      </c>
    </row>
    <row r="14" spans="1:114" s="8" customFormat="1" ht="12" customHeight="1">
      <c r="A14" s="80" t="s">
        <v>202</v>
      </c>
      <c r="B14" s="83" t="s">
        <v>237</v>
      </c>
      <c r="C14" s="80" t="s">
        <v>239</v>
      </c>
      <c r="D14" s="84">
        <f>SUM(E14,+L14)</f>
        <v>688283</v>
      </c>
      <c r="E14" s="84">
        <f>SUM(F14:I14)+K14</f>
        <v>653264</v>
      </c>
      <c r="F14" s="84">
        <v>326614</v>
      </c>
      <c r="G14" s="84">
        <v>0</v>
      </c>
      <c r="H14" s="84">
        <v>326650</v>
      </c>
      <c r="I14" s="84">
        <v>0</v>
      </c>
      <c r="J14" s="94" t="s">
        <v>193</v>
      </c>
      <c r="K14" s="84">
        <v>0</v>
      </c>
      <c r="L14" s="84">
        <v>35019</v>
      </c>
      <c r="M14" s="84">
        <f>SUM(N14,+U14)</f>
        <v>1700</v>
      </c>
      <c r="N14" s="84">
        <f>SUM(O14:R14)+T14</f>
        <v>1700</v>
      </c>
      <c r="O14" s="84">
        <v>850</v>
      </c>
      <c r="P14" s="84">
        <v>0</v>
      </c>
      <c r="Q14" s="84">
        <v>850</v>
      </c>
      <c r="R14" s="84">
        <v>0</v>
      </c>
      <c r="S14" s="94" t="s">
        <v>193</v>
      </c>
      <c r="T14" s="84">
        <v>0</v>
      </c>
      <c r="U14" s="84">
        <v>0</v>
      </c>
      <c r="V14" s="84">
        <v>689983</v>
      </c>
      <c r="W14" s="84">
        <v>654964</v>
      </c>
      <c r="X14" s="84">
        <v>327464</v>
      </c>
      <c r="Y14" s="84">
        <v>0</v>
      </c>
      <c r="Z14" s="84">
        <v>327500</v>
      </c>
      <c r="AA14" s="84">
        <v>0</v>
      </c>
      <c r="AB14" s="94" t="s">
        <v>193</v>
      </c>
      <c r="AC14" s="84">
        <v>0</v>
      </c>
      <c r="AD14" s="84">
        <v>35019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636334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8966</v>
      </c>
      <c r="AT14" s="84">
        <v>0</v>
      </c>
      <c r="AU14" s="84">
        <v>0</v>
      </c>
      <c r="AV14" s="84">
        <v>8966</v>
      </c>
      <c r="AW14" s="84">
        <v>0</v>
      </c>
      <c r="AX14" s="84">
        <f>SUM(AY14:BB14)</f>
        <v>627368</v>
      </c>
      <c r="AY14" s="84">
        <v>447690</v>
      </c>
      <c r="AZ14" s="84">
        <v>0</v>
      </c>
      <c r="BA14" s="84">
        <v>170359</v>
      </c>
      <c r="BB14" s="84">
        <v>9319</v>
      </c>
      <c r="BC14" s="84">
        <f>組合分担金内訳!E14</f>
        <v>35007</v>
      </c>
      <c r="BD14" s="84">
        <v>0</v>
      </c>
      <c r="BE14" s="84">
        <v>16942</v>
      </c>
      <c r="BF14" s="84">
        <f>SUM(AE14,+AM14,+BE14)</f>
        <v>653276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1700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1700</v>
      </c>
      <c r="CA14" s="84">
        <v>1700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1700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638034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8966</v>
      </c>
      <c r="CX14" s="84">
        <f t="shared" si="15"/>
        <v>0</v>
      </c>
      <c r="CY14" s="84">
        <f t="shared" si="16"/>
        <v>0</v>
      </c>
      <c r="CZ14" s="84">
        <f t="shared" si="17"/>
        <v>8966</v>
      </c>
      <c r="DA14" s="84">
        <f t="shared" si="18"/>
        <v>0</v>
      </c>
      <c r="DB14" s="84">
        <f t="shared" si="19"/>
        <v>629068</v>
      </c>
      <c r="DC14" s="84">
        <f t="shared" si="20"/>
        <v>449390</v>
      </c>
      <c r="DD14" s="84">
        <f t="shared" si="21"/>
        <v>0</v>
      </c>
      <c r="DE14" s="84">
        <f t="shared" si="22"/>
        <v>170359</v>
      </c>
      <c r="DF14" s="84">
        <f t="shared" si="23"/>
        <v>9319</v>
      </c>
      <c r="DG14" s="84">
        <f t="shared" si="24"/>
        <v>35007</v>
      </c>
      <c r="DH14" s="84">
        <f t="shared" si="25"/>
        <v>0</v>
      </c>
      <c r="DI14" s="84">
        <f t="shared" si="26"/>
        <v>16942</v>
      </c>
      <c r="DJ14" s="84">
        <f t="shared" si="27"/>
        <v>654976</v>
      </c>
    </row>
    <row r="15" spans="1:114" s="8" customFormat="1" ht="12" customHeight="1">
      <c r="A15" s="80" t="s">
        <v>206</v>
      </c>
      <c r="B15" s="83" t="s">
        <v>242</v>
      </c>
      <c r="C15" s="80" t="s">
        <v>243</v>
      </c>
      <c r="D15" s="84">
        <f>SUM(E15,+L15)</f>
        <v>162335</v>
      </c>
      <c r="E15" s="84">
        <f>SUM(F15:I15)+K15</f>
        <v>67445</v>
      </c>
      <c r="F15" s="84">
        <v>67445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94890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162335</v>
      </c>
      <c r="W15" s="84">
        <v>67445</v>
      </c>
      <c r="X15" s="84">
        <v>67445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94890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162335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161785</v>
      </c>
      <c r="AT15" s="84">
        <v>152641</v>
      </c>
      <c r="AU15" s="84">
        <v>0</v>
      </c>
      <c r="AV15" s="84">
        <v>9144</v>
      </c>
      <c r="AW15" s="84">
        <v>0</v>
      </c>
      <c r="AX15" s="84">
        <f>SUM(AY15:BB15)</f>
        <v>550</v>
      </c>
      <c r="AY15" s="84">
        <v>0</v>
      </c>
      <c r="AZ15" s="84">
        <v>0</v>
      </c>
      <c r="BA15" s="84">
        <v>0</v>
      </c>
      <c r="BB15" s="84">
        <v>550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162335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162335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161785</v>
      </c>
      <c r="CX15" s="84">
        <f t="shared" si="15"/>
        <v>152641</v>
      </c>
      <c r="CY15" s="84">
        <f t="shared" si="16"/>
        <v>0</v>
      </c>
      <c r="CZ15" s="84">
        <f t="shared" si="17"/>
        <v>9144</v>
      </c>
      <c r="DA15" s="84">
        <f t="shared" si="18"/>
        <v>0</v>
      </c>
      <c r="DB15" s="84">
        <f t="shared" si="19"/>
        <v>550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550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162335</v>
      </c>
    </row>
    <row r="16" spans="1:114" s="8" customFormat="1" ht="12" customHeight="1">
      <c r="A16" s="80" t="s">
        <v>202</v>
      </c>
      <c r="B16" s="83" t="s">
        <v>250</v>
      </c>
      <c r="C16" s="80" t="s">
        <v>252</v>
      </c>
      <c r="D16" s="84">
        <f>SUM(E16,+L16)</f>
        <v>62771</v>
      </c>
      <c r="E16" s="84">
        <f>SUM(F16:I16)+K16</f>
        <v>30139</v>
      </c>
      <c r="F16" s="84">
        <v>30139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32632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62771</v>
      </c>
      <c r="W16" s="84">
        <v>30139</v>
      </c>
      <c r="X16" s="84">
        <v>30139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32632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61087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61087</v>
      </c>
      <c r="AT16" s="84">
        <v>48098</v>
      </c>
      <c r="AU16" s="84">
        <v>12989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43</v>
      </c>
      <c r="BD16" s="84">
        <v>0</v>
      </c>
      <c r="BE16" s="84">
        <v>1641</v>
      </c>
      <c r="BF16" s="84">
        <f>SUM(AE16,+AM16,+BE16)</f>
        <v>62728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61087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61087</v>
      </c>
      <c r="CX16" s="84">
        <f t="shared" si="15"/>
        <v>48098</v>
      </c>
      <c r="CY16" s="84">
        <f t="shared" si="16"/>
        <v>12989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43</v>
      </c>
      <c r="DH16" s="84">
        <f t="shared" si="25"/>
        <v>0</v>
      </c>
      <c r="DI16" s="84">
        <f t="shared" si="26"/>
        <v>1641</v>
      </c>
      <c r="DJ16" s="84">
        <f t="shared" si="27"/>
        <v>62728</v>
      </c>
    </row>
    <row r="17" spans="1:114" s="8" customFormat="1" ht="12" customHeight="1">
      <c r="A17" s="80" t="s">
        <v>202</v>
      </c>
      <c r="B17" s="83" t="s">
        <v>256</v>
      </c>
      <c r="C17" s="80" t="s">
        <v>257</v>
      </c>
      <c r="D17" s="84">
        <f>SUM(E17,+L17)</f>
        <v>291964</v>
      </c>
      <c r="E17" s="84">
        <f>SUM(F17:I17)+K17</f>
        <v>118734</v>
      </c>
      <c r="F17" s="84">
        <v>118734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173230</v>
      </c>
      <c r="M17" s="84">
        <f>SUM(N17,+U17)</f>
        <v>246</v>
      </c>
      <c r="N17" s="84">
        <f>SUM(O17:R17)+T17</f>
        <v>123</v>
      </c>
      <c r="O17" s="84">
        <v>123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123</v>
      </c>
      <c r="V17" s="84">
        <v>292210</v>
      </c>
      <c r="W17" s="84">
        <v>118857</v>
      </c>
      <c r="X17" s="84">
        <v>118857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173353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291569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291569</v>
      </c>
      <c r="AY17" s="84">
        <v>25619</v>
      </c>
      <c r="AZ17" s="84">
        <v>252517</v>
      </c>
      <c r="BA17" s="84">
        <v>0</v>
      </c>
      <c r="BB17" s="84">
        <v>13433</v>
      </c>
      <c r="BC17" s="84">
        <f>組合分担金内訳!E17</f>
        <v>0</v>
      </c>
      <c r="BD17" s="84">
        <v>0</v>
      </c>
      <c r="BE17" s="84">
        <v>395</v>
      </c>
      <c r="BF17" s="84">
        <f>SUM(AE17,+AM17,+BE17)</f>
        <v>291964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246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246</v>
      </c>
      <c r="CA17" s="84">
        <v>246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246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291815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291815</v>
      </c>
      <c r="DC17" s="84">
        <f t="shared" si="20"/>
        <v>25865</v>
      </c>
      <c r="DD17" s="84">
        <f t="shared" si="21"/>
        <v>252517</v>
      </c>
      <c r="DE17" s="84">
        <f t="shared" si="22"/>
        <v>0</v>
      </c>
      <c r="DF17" s="84">
        <f t="shared" si="23"/>
        <v>13433</v>
      </c>
      <c r="DG17" s="84">
        <f t="shared" si="24"/>
        <v>0</v>
      </c>
      <c r="DH17" s="84">
        <f t="shared" si="25"/>
        <v>0</v>
      </c>
      <c r="DI17" s="84">
        <f t="shared" si="26"/>
        <v>395</v>
      </c>
      <c r="DJ17" s="84">
        <f t="shared" si="27"/>
        <v>292210</v>
      </c>
    </row>
    <row r="18" spans="1:114" s="8" customFormat="1" ht="12" customHeight="1">
      <c r="A18" s="80" t="s">
        <v>206</v>
      </c>
      <c r="B18" s="83" t="s">
        <v>261</v>
      </c>
      <c r="C18" s="80" t="s">
        <v>262</v>
      </c>
      <c r="D18" s="84">
        <f>SUM(E18,+L18)</f>
        <v>224630</v>
      </c>
      <c r="E18" s="84">
        <f>SUM(F18:I18)+K18</f>
        <v>112315</v>
      </c>
      <c r="F18" s="84">
        <v>112315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112315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224630</v>
      </c>
      <c r="W18" s="84">
        <v>112315</v>
      </c>
      <c r="X18" s="84">
        <v>112315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112315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178031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441</v>
      </c>
      <c r="AT18" s="84">
        <v>0</v>
      </c>
      <c r="AU18" s="84">
        <v>441</v>
      </c>
      <c r="AV18" s="84">
        <v>0</v>
      </c>
      <c r="AW18" s="84">
        <v>0</v>
      </c>
      <c r="AX18" s="84">
        <f>SUM(AY18:BB18)</f>
        <v>177590</v>
      </c>
      <c r="AY18" s="84">
        <v>1702</v>
      </c>
      <c r="AZ18" s="84">
        <v>175121</v>
      </c>
      <c r="BA18" s="84">
        <v>0</v>
      </c>
      <c r="BB18" s="84">
        <v>767</v>
      </c>
      <c r="BC18" s="84">
        <f>組合分担金内訳!E18</f>
        <v>0</v>
      </c>
      <c r="BD18" s="84">
        <v>0</v>
      </c>
      <c r="BE18" s="84">
        <v>46599</v>
      </c>
      <c r="BF18" s="84">
        <f>SUM(AE18,+AM18,+BE18)</f>
        <v>224630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178031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441</v>
      </c>
      <c r="CX18" s="84">
        <f t="shared" si="15"/>
        <v>0</v>
      </c>
      <c r="CY18" s="84">
        <f t="shared" si="16"/>
        <v>441</v>
      </c>
      <c r="CZ18" s="84">
        <f t="shared" si="17"/>
        <v>0</v>
      </c>
      <c r="DA18" s="84">
        <f t="shared" si="18"/>
        <v>0</v>
      </c>
      <c r="DB18" s="84">
        <f t="shared" si="19"/>
        <v>177590</v>
      </c>
      <c r="DC18" s="84">
        <f t="shared" si="20"/>
        <v>1702</v>
      </c>
      <c r="DD18" s="84">
        <f t="shared" si="21"/>
        <v>175121</v>
      </c>
      <c r="DE18" s="84">
        <f t="shared" si="22"/>
        <v>0</v>
      </c>
      <c r="DF18" s="84">
        <f t="shared" si="23"/>
        <v>767</v>
      </c>
      <c r="DG18" s="84">
        <f t="shared" si="24"/>
        <v>0</v>
      </c>
      <c r="DH18" s="84">
        <f t="shared" si="25"/>
        <v>0</v>
      </c>
      <c r="DI18" s="84">
        <f t="shared" si="26"/>
        <v>46599</v>
      </c>
      <c r="DJ18" s="84">
        <f t="shared" si="27"/>
        <v>224630</v>
      </c>
    </row>
    <row r="19" spans="1:114" s="8" customFormat="1" ht="12" customHeight="1">
      <c r="A19" s="80" t="s">
        <v>202</v>
      </c>
      <c r="B19" s="83" t="s">
        <v>265</v>
      </c>
      <c r="C19" s="80" t="s">
        <v>266</v>
      </c>
      <c r="D19" s="84">
        <f>SUM(E19,+L19)</f>
        <v>88786</v>
      </c>
      <c r="E19" s="84">
        <f>SUM(F19:I19)+K19</f>
        <v>35165</v>
      </c>
      <c r="F19" s="84">
        <v>35165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53621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88786</v>
      </c>
      <c r="W19" s="84">
        <v>35165</v>
      </c>
      <c r="X19" s="84">
        <v>35165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53621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88786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88786</v>
      </c>
      <c r="AY19" s="84">
        <v>73170</v>
      </c>
      <c r="AZ19" s="84">
        <v>0</v>
      </c>
      <c r="BA19" s="84">
        <v>15616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88786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88786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88786</v>
      </c>
      <c r="DC19" s="84">
        <f t="shared" si="20"/>
        <v>73170</v>
      </c>
      <c r="DD19" s="84">
        <f t="shared" si="21"/>
        <v>0</v>
      </c>
      <c r="DE19" s="84">
        <f t="shared" si="22"/>
        <v>15616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88786</v>
      </c>
    </row>
    <row r="20" spans="1:114" s="8" customFormat="1" ht="12" customHeight="1">
      <c r="A20" s="80" t="s">
        <v>202</v>
      </c>
      <c r="B20" s="83" t="s">
        <v>270</v>
      </c>
      <c r="C20" s="80" t="s">
        <v>272</v>
      </c>
      <c r="D20" s="84">
        <f>SUM(E20,+L20)</f>
        <v>8537395</v>
      </c>
      <c r="E20" s="84">
        <f>SUM(F20:I20)+K20</f>
        <v>8537395</v>
      </c>
      <c r="F20" s="84">
        <v>8537395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835</v>
      </c>
      <c r="N20" s="84">
        <f>SUM(O20:R20)+T20</f>
        <v>835</v>
      </c>
      <c r="O20" s="84">
        <v>835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8538230</v>
      </c>
      <c r="W20" s="84">
        <v>8538230</v>
      </c>
      <c r="X20" s="84">
        <v>8538230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8519922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8519922</v>
      </c>
      <c r="AY20" s="84">
        <v>1335386</v>
      </c>
      <c r="AZ20" s="84">
        <v>972357</v>
      </c>
      <c r="BA20" s="84">
        <v>229754</v>
      </c>
      <c r="BB20" s="84">
        <v>5982425</v>
      </c>
      <c r="BC20" s="84">
        <f>組合分担金内訳!E20</f>
        <v>7170</v>
      </c>
      <c r="BD20" s="84">
        <v>0</v>
      </c>
      <c r="BE20" s="84">
        <v>10303</v>
      </c>
      <c r="BF20" s="84">
        <f>SUM(AE20,+AM20,+BE20)</f>
        <v>8530225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835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835</v>
      </c>
      <c r="CA20" s="84">
        <v>835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835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8520757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8520757</v>
      </c>
      <c r="DC20" s="84">
        <f t="shared" si="20"/>
        <v>1336221</v>
      </c>
      <c r="DD20" s="84">
        <f t="shared" si="21"/>
        <v>972357</v>
      </c>
      <c r="DE20" s="84">
        <f t="shared" si="22"/>
        <v>229754</v>
      </c>
      <c r="DF20" s="84">
        <f t="shared" si="23"/>
        <v>5982425</v>
      </c>
      <c r="DG20" s="84">
        <f t="shared" si="24"/>
        <v>7170</v>
      </c>
      <c r="DH20" s="84">
        <f t="shared" si="25"/>
        <v>0</v>
      </c>
      <c r="DI20" s="84">
        <f t="shared" si="26"/>
        <v>10303</v>
      </c>
      <c r="DJ20" s="84">
        <f t="shared" si="27"/>
        <v>8531060</v>
      </c>
    </row>
    <row r="21" spans="1:114" s="8" customFormat="1" ht="12" customHeight="1">
      <c r="A21" s="80" t="s">
        <v>206</v>
      </c>
      <c r="B21" s="83" t="s">
        <v>277</v>
      </c>
      <c r="C21" s="80" t="s">
        <v>278</v>
      </c>
      <c r="D21" s="84">
        <f>SUM(E21,+L21)</f>
        <v>21810</v>
      </c>
      <c r="E21" s="84">
        <f>SUM(F21:I21)+K21</f>
        <v>5389</v>
      </c>
      <c r="F21" s="84">
        <v>5389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16421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21810</v>
      </c>
      <c r="W21" s="84">
        <v>5389</v>
      </c>
      <c r="X21" s="84">
        <v>5389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16421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21810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21810</v>
      </c>
      <c r="AY21" s="84">
        <v>10340</v>
      </c>
      <c r="AZ21" s="84">
        <v>0</v>
      </c>
      <c r="BA21" s="84">
        <v>1893</v>
      </c>
      <c r="BB21" s="84">
        <v>9577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21810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21810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21810</v>
      </c>
      <c r="DC21" s="84">
        <f t="shared" si="20"/>
        <v>10340</v>
      </c>
      <c r="DD21" s="84">
        <f t="shared" si="21"/>
        <v>0</v>
      </c>
      <c r="DE21" s="84">
        <f t="shared" si="22"/>
        <v>1893</v>
      </c>
      <c r="DF21" s="84">
        <f t="shared" si="23"/>
        <v>9577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21810</v>
      </c>
    </row>
    <row r="22" spans="1:114" s="8" customFormat="1" ht="12" customHeight="1">
      <c r="A22" s="80" t="s">
        <v>202</v>
      </c>
      <c r="B22" s="83" t="s">
        <v>282</v>
      </c>
      <c r="C22" s="80" t="s">
        <v>284</v>
      </c>
      <c r="D22" s="84">
        <f>SUM(E22,+L22)</f>
        <v>3893</v>
      </c>
      <c r="E22" s="84">
        <f>SUM(F22:I22)+K22</f>
        <v>1609</v>
      </c>
      <c r="F22" s="84">
        <v>1609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2284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3893</v>
      </c>
      <c r="W22" s="84">
        <v>1609</v>
      </c>
      <c r="X22" s="84">
        <v>1609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2284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3219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3219</v>
      </c>
      <c r="AT22" s="84">
        <v>3219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674</v>
      </c>
      <c r="BD22" s="84">
        <v>0</v>
      </c>
      <c r="BE22" s="84">
        <v>0</v>
      </c>
      <c r="BF22" s="84">
        <f>SUM(AE22,+AM22,+BE22)</f>
        <v>3219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3219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3219</v>
      </c>
      <c r="CX22" s="84">
        <f t="shared" si="15"/>
        <v>3219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674</v>
      </c>
      <c r="DH22" s="84">
        <f t="shared" si="25"/>
        <v>0</v>
      </c>
      <c r="DI22" s="84">
        <f t="shared" si="26"/>
        <v>0</v>
      </c>
      <c r="DJ22" s="84">
        <f t="shared" si="27"/>
        <v>3219</v>
      </c>
    </row>
    <row r="23" spans="1:114" s="8" customFormat="1" ht="12" customHeight="1">
      <c r="A23" s="80" t="s">
        <v>206</v>
      </c>
      <c r="B23" s="83" t="s">
        <v>290</v>
      </c>
      <c r="C23" s="80" t="s">
        <v>292</v>
      </c>
      <c r="D23" s="84">
        <f>SUM(E23,+L23)</f>
        <v>115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115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115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115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115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115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202</v>
      </c>
      <c r="B24" s="83" t="s">
        <v>297</v>
      </c>
      <c r="C24" s="80" t="s">
        <v>299</v>
      </c>
      <c r="D24" s="84">
        <f>SUM(E24,+L24)</f>
        <v>62674</v>
      </c>
      <c r="E24" s="84">
        <f>SUM(F24:I24)+K24</f>
        <v>16205</v>
      </c>
      <c r="F24" s="84">
        <v>16205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46469</v>
      </c>
      <c r="M24" s="84">
        <f>SUM(N24,+U24)</f>
        <v>367</v>
      </c>
      <c r="N24" s="84">
        <f>SUM(O24:R24)+T24</f>
        <v>183</v>
      </c>
      <c r="O24" s="84">
        <v>183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184</v>
      </c>
      <c r="V24" s="84">
        <v>63041</v>
      </c>
      <c r="W24" s="84">
        <v>16388</v>
      </c>
      <c r="X24" s="84">
        <v>16388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46653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49191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49191</v>
      </c>
      <c r="AY24" s="84">
        <v>49191</v>
      </c>
      <c r="AZ24" s="84">
        <v>0</v>
      </c>
      <c r="BA24" s="84">
        <v>0</v>
      </c>
      <c r="BB24" s="84">
        <v>0</v>
      </c>
      <c r="BC24" s="84">
        <f>組合分担金内訳!E24</f>
        <v>13483</v>
      </c>
      <c r="BD24" s="84">
        <v>0</v>
      </c>
      <c r="BE24" s="84">
        <v>0</v>
      </c>
      <c r="BF24" s="84">
        <f>SUM(AE24,+AM24,+BE24)</f>
        <v>49191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367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367</v>
      </c>
      <c r="CA24" s="84">
        <v>367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367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49558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49558</v>
      </c>
      <c r="DC24" s="84">
        <f t="shared" si="20"/>
        <v>49558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13483</v>
      </c>
      <c r="DH24" s="84">
        <f t="shared" si="25"/>
        <v>0</v>
      </c>
      <c r="DI24" s="84">
        <f t="shared" si="26"/>
        <v>0</v>
      </c>
      <c r="DJ24" s="84">
        <f t="shared" si="27"/>
        <v>49558</v>
      </c>
    </row>
    <row r="25" spans="1:114" s="8" customFormat="1" ht="12" customHeight="1">
      <c r="A25" s="80" t="s">
        <v>202</v>
      </c>
      <c r="B25" s="83" t="s">
        <v>303</v>
      </c>
      <c r="C25" s="80" t="s">
        <v>305</v>
      </c>
      <c r="D25" s="84">
        <f>SUM(E25,+L25)</f>
        <v>69965</v>
      </c>
      <c r="E25" s="84">
        <f>SUM(F25:I25)+K25</f>
        <v>33642</v>
      </c>
      <c r="F25" s="84">
        <v>33642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36323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69965</v>
      </c>
      <c r="W25" s="84">
        <v>33642</v>
      </c>
      <c r="X25" s="84">
        <v>33642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36323</v>
      </c>
      <c r="AE25" s="84">
        <f>SUM(AF25,+AK25)</f>
        <v>3468</v>
      </c>
      <c r="AF25" s="84">
        <f>SUM(AG25:AJ25)</f>
        <v>3468</v>
      </c>
      <c r="AG25" s="84">
        <v>0</v>
      </c>
      <c r="AH25" s="84">
        <v>0</v>
      </c>
      <c r="AI25" s="84">
        <v>0</v>
      </c>
      <c r="AJ25" s="84">
        <v>3468</v>
      </c>
      <c r="AK25" s="84">
        <v>0</v>
      </c>
      <c r="AL25" s="84">
        <f>組合分担金内訳!D25</f>
        <v>0</v>
      </c>
      <c r="AM25" s="84">
        <f>SUM(AN25,AS25,AW25,AX25,BD25)</f>
        <v>47340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47340</v>
      </c>
      <c r="AY25" s="84">
        <v>35794</v>
      </c>
      <c r="AZ25" s="84">
        <v>11546</v>
      </c>
      <c r="BA25" s="84">
        <v>0</v>
      </c>
      <c r="BB25" s="84">
        <v>0</v>
      </c>
      <c r="BC25" s="84">
        <f>組合分担金内訳!E25</f>
        <v>19157</v>
      </c>
      <c r="BD25" s="84">
        <v>0</v>
      </c>
      <c r="BE25" s="84">
        <v>0</v>
      </c>
      <c r="BF25" s="84">
        <f>SUM(AE25,+AM25,+BE25)</f>
        <v>50808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3468</v>
      </c>
      <c r="CJ25" s="84">
        <f t="shared" si="1"/>
        <v>3468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3468</v>
      </c>
      <c r="CO25" s="84">
        <f t="shared" si="6"/>
        <v>0</v>
      </c>
      <c r="CP25" s="84">
        <f t="shared" si="7"/>
        <v>0</v>
      </c>
      <c r="CQ25" s="84">
        <f t="shared" si="8"/>
        <v>47340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47340</v>
      </c>
      <c r="DC25" s="84">
        <f t="shared" si="20"/>
        <v>35794</v>
      </c>
      <c r="DD25" s="84">
        <f t="shared" si="21"/>
        <v>11546</v>
      </c>
      <c r="DE25" s="84">
        <f t="shared" si="22"/>
        <v>0</v>
      </c>
      <c r="DF25" s="84">
        <f t="shared" si="23"/>
        <v>0</v>
      </c>
      <c r="DG25" s="84">
        <f t="shared" si="24"/>
        <v>19157</v>
      </c>
      <c r="DH25" s="84">
        <f t="shared" si="25"/>
        <v>0</v>
      </c>
      <c r="DI25" s="84">
        <f t="shared" si="26"/>
        <v>0</v>
      </c>
      <c r="DJ25" s="84">
        <f t="shared" si="27"/>
        <v>50808</v>
      </c>
    </row>
    <row r="26" spans="1:114" s="8" customFormat="1" ht="12" customHeight="1">
      <c r="A26" s="80" t="s">
        <v>202</v>
      </c>
      <c r="B26" s="83" t="s">
        <v>309</v>
      </c>
      <c r="C26" s="80" t="s">
        <v>311</v>
      </c>
      <c r="D26" s="84">
        <f>SUM(E26,+L26)</f>
        <v>338915</v>
      </c>
      <c r="E26" s="84">
        <f>SUM(F26:I26)+K26</f>
        <v>338915</v>
      </c>
      <c r="F26" s="84">
        <v>148992</v>
      </c>
      <c r="G26" s="84">
        <v>0</v>
      </c>
      <c r="H26" s="84">
        <v>189923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338915</v>
      </c>
      <c r="W26" s="84">
        <v>338915</v>
      </c>
      <c r="X26" s="84">
        <v>148992</v>
      </c>
      <c r="Y26" s="84">
        <v>0</v>
      </c>
      <c r="Z26" s="84">
        <v>189923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302624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302624</v>
      </c>
      <c r="AY26" s="84">
        <v>43259</v>
      </c>
      <c r="AZ26" s="84">
        <v>0</v>
      </c>
      <c r="BA26" s="84">
        <v>259365</v>
      </c>
      <c r="BB26" s="84">
        <v>0</v>
      </c>
      <c r="BC26" s="84">
        <f>組合分担金内訳!E26</f>
        <v>28625</v>
      </c>
      <c r="BD26" s="84">
        <v>0</v>
      </c>
      <c r="BE26" s="84">
        <v>7666</v>
      </c>
      <c r="BF26" s="84">
        <f>SUM(AE26,+AM26,+BE26)</f>
        <v>310290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302624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302624</v>
      </c>
      <c r="DC26" s="84">
        <f t="shared" si="20"/>
        <v>43259</v>
      </c>
      <c r="DD26" s="84">
        <f t="shared" si="21"/>
        <v>0</v>
      </c>
      <c r="DE26" s="84">
        <f t="shared" si="22"/>
        <v>259365</v>
      </c>
      <c r="DF26" s="84">
        <f t="shared" si="23"/>
        <v>0</v>
      </c>
      <c r="DG26" s="84">
        <f t="shared" si="24"/>
        <v>28625</v>
      </c>
      <c r="DH26" s="84">
        <f t="shared" si="25"/>
        <v>0</v>
      </c>
      <c r="DI26" s="84">
        <f t="shared" si="26"/>
        <v>7666</v>
      </c>
      <c r="DJ26" s="84">
        <f t="shared" si="27"/>
        <v>310290</v>
      </c>
    </row>
    <row r="27" spans="1:114" s="8" customFormat="1" ht="12" customHeight="1">
      <c r="A27" s="80" t="s">
        <v>202</v>
      </c>
      <c r="B27" s="83" t="s">
        <v>317</v>
      </c>
      <c r="C27" s="80" t="s">
        <v>319</v>
      </c>
      <c r="D27" s="84">
        <f>SUM(E27,+L27)</f>
        <v>223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223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223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223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223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223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202</v>
      </c>
      <c r="B28" s="83" t="s">
        <v>323</v>
      </c>
      <c r="C28" s="80" t="s">
        <v>325</v>
      </c>
      <c r="D28" s="84">
        <f>SUM(E28,+L28)</f>
        <v>17312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17312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17312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17312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17312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17312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202</v>
      </c>
      <c r="B29" s="83" t="s">
        <v>329</v>
      </c>
      <c r="C29" s="80" t="s">
        <v>331</v>
      </c>
      <c r="D29" s="84">
        <f>SUM(E29,+L29)</f>
        <v>169</v>
      </c>
      <c r="E29" s="84">
        <f>SUM(F29:I29)+K29</f>
        <v>84</v>
      </c>
      <c r="F29" s="84">
        <v>84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85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169</v>
      </c>
      <c r="W29" s="84">
        <v>84</v>
      </c>
      <c r="X29" s="84">
        <v>84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85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63</v>
      </c>
      <c r="BD29" s="84">
        <v>0</v>
      </c>
      <c r="BE29" s="84">
        <v>106</v>
      </c>
      <c r="BF29" s="84">
        <f>SUM(AE29,+AM29,+BE29)</f>
        <v>106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63</v>
      </c>
      <c r="DH29" s="84">
        <f t="shared" si="25"/>
        <v>0</v>
      </c>
      <c r="DI29" s="84">
        <f t="shared" si="26"/>
        <v>106</v>
      </c>
      <c r="DJ29" s="84">
        <f t="shared" si="27"/>
        <v>106</v>
      </c>
    </row>
    <row r="30" spans="1:114" s="8" customFormat="1" ht="12" customHeight="1">
      <c r="A30" s="80" t="s">
        <v>202</v>
      </c>
      <c r="B30" s="83" t="s">
        <v>334</v>
      </c>
      <c r="C30" s="80" t="s">
        <v>335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202</v>
      </c>
      <c r="B31" s="83" t="s">
        <v>338</v>
      </c>
      <c r="C31" s="80" t="s">
        <v>339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206</v>
      </c>
      <c r="B32" s="83" t="s">
        <v>344</v>
      </c>
      <c r="C32" s="80" t="s">
        <v>345</v>
      </c>
      <c r="D32" s="84">
        <f>SUM(E32,+L32)</f>
        <v>7068</v>
      </c>
      <c r="E32" s="84">
        <f>SUM(F32:I32)+K32</f>
        <v>3429</v>
      </c>
      <c r="F32" s="84">
        <v>3429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3639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7068</v>
      </c>
      <c r="W32" s="84">
        <v>3429</v>
      </c>
      <c r="X32" s="84">
        <v>3429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3639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7068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7068</v>
      </c>
      <c r="AY32" s="84">
        <v>4869</v>
      </c>
      <c r="AZ32" s="84">
        <v>0</v>
      </c>
      <c r="BA32" s="84">
        <v>0</v>
      </c>
      <c r="BB32" s="84">
        <v>2199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7068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7068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7068</v>
      </c>
      <c r="DC32" s="84">
        <f t="shared" si="20"/>
        <v>4869</v>
      </c>
      <c r="DD32" s="84">
        <f t="shared" si="21"/>
        <v>0</v>
      </c>
      <c r="DE32" s="84">
        <f t="shared" si="22"/>
        <v>0</v>
      </c>
      <c r="DF32" s="84">
        <f t="shared" si="23"/>
        <v>2199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7068</v>
      </c>
    </row>
    <row r="33" spans="1:114" s="8" customFormat="1" ht="12" customHeight="1">
      <c r="A33" s="80" t="s">
        <v>206</v>
      </c>
      <c r="B33" s="83" t="s">
        <v>349</v>
      </c>
      <c r="C33" s="80" t="s">
        <v>350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202</v>
      </c>
      <c r="B34" s="83" t="s">
        <v>354</v>
      </c>
      <c r="C34" s="80" t="s">
        <v>356</v>
      </c>
      <c r="D34" s="84">
        <f>SUM(E34,+L34)</f>
        <v>47789</v>
      </c>
      <c r="E34" s="84">
        <f>SUM(F34:I34)+K34</f>
        <v>20850</v>
      </c>
      <c r="F34" s="84">
        <v>20850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26939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47789</v>
      </c>
      <c r="W34" s="84">
        <v>20850</v>
      </c>
      <c r="X34" s="84">
        <v>20850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26939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41492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1092</v>
      </c>
      <c r="AT34" s="84">
        <v>0</v>
      </c>
      <c r="AU34" s="84">
        <v>1092</v>
      </c>
      <c r="AV34" s="84">
        <v>0</v>
      </c>
      <c r="AW34" s="84">
        <v>0</v>
      </c>
      <c r="AX34" s="84">
        <f>SUM(AY34:BB34)</f>
        <v>40400</v>
      </c>
      <c r="AY34" s="84">
        <v>28869</v>
      </c>
      <c r="AZ34" s="84">
        <v>9834</v>
      </c>
      <c r="BA34" s="84">
        <v>0</v>
      </c>
      <c r="BB34" s="84">
        <v>1697</v>
      </c>
      <c r="BC34" s="84">
        <f>組合分担金内訳!E34</f>
        <v>117</v>
      </c>
      <c r="BD34" s="84">
        <v>0</v>
      </c>
      <c r="BE34" s="84">
        <v>6180</v>
      </c>
      <c r="BF34" s="84">
        <f>SUM(AE34,+AM34,+BE34)</f>
        <v>47672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41492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1092</v>
      </c>
      <c r="CX34" s="84">
        <f t="shared" si="15"/>
        <v>0</v>
      </c>
      <c r="CY34" s="84">
        <f t="shared" si="16"/>
        <v>1092</v>
      </c>
      <c r="CZ34" s="84">
        <f t="shared" si="17"/>
        <v>0</v>
      </c>
      <c r="DA34" s="84">
        <f t="shared" si="18"/>
        <v>0</v>
      </c>
      <c r="DB34" s="84">
        <f t="shared" si="19"/>
        <v>40400</v>
      </c>
      <c r="DC34" s="84">
        <f t="shared" si="20"/>
        <v>28869</v>
      </c>
      <c r="DD34" s="84">
        <f t="shared" si="21"/>
        <v>9834</v>
      </c>
      <c r="DE34" s="84">
        <f t="shared" si="22"/>
        <v>0</v>
      </c>
      <c r="DF34" s="84">
        <f t="shared" si="23"/>
        <v>1697</v>
      </c>
      <c r="DG34" s="84">
        <f t="shared" si="24"/>
        <v>117</v>
      </c>
      <c r="DH34" s="84">
        <f t="shared" si="25"/>
        <v>0</v>
      </c>
      <c r="DI34" s="84">
        <f t="shared" si="26"/>
        <v>6180</v>
      </c>
      <c r="DJ34" s="84">
        <f t="shared" si="27"/>
        <v>47672</v>
      </c>
    </row>
    <row r="35" spans="1:114" s="8" customFormat="1" ht="12" customHeight="1">
      <c r="A35" s="80" t="s">
        <v>202</v>
      </c>
      <c r="B35" s="83" t="s">
        <v>362</v>
      </c>
      <c r="C35" s="80" t="s">
        <v>364</v>
      </c>
      <c r="D35" s="84">
        <f>SUM(E35,+L35)</f>
        <v>269585</v>
      </c>
      <c r="E35" s="84">
        <f>SUM(F35:I35)+K35</f>
        <v>134559</v>
      </c>
      <c r="F35" s="84">
        <v>134559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135026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269585</v>
      </c>
      <c r="W35" s="84">
        <v>134559</v>
      </c>
      <c r="X35" s="84">
        <v>134559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135026</v>
      </c>
      <c r="AE35" s="84">
        <f>SUM(AF35,+AK35)</f>
        <v>6717</v>
      </c>
      <c r="AF35" s="84">
        <f>SUM(AG35:AJ35)</f>
        <v>6717</v>
      </c>
      <c r="AG35" s="84">
        <v>0</v>
      </c>
      <c r="AH35" s="84">
        <v>0</v>
      </c>
      <c r="AI35" s="84">
        <v>0</v>
      </c>
      <c r="AJ35" s="84">
        <v>6717</v>
      </c>
      <c r="AK35" s="84">
        <v>0</v>
      </c>
      <c r="AL35" s="84">
        <f>組合分担金内訳!D35</f>
        <v>0</v>
      </c>
      <c r="AM35" s="84">
        <f>SUM(AN35,AS35,AW35,AX35,BD35)</f>
        <v>249434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249434</v>
      </c>
      <c r="AY35" s="84">
        <v>57797</v>
      </c>
      <c r="AZ35" s="84">
        <v>84038</v>
      </c>
      <c r="BA35" s="84">
        <v>0</v>
      </c>
      <c r="BB35" s="84">
        <v>107599</v>
      </c>
      <c r="BC35" s="84">
        <f>組合分担金内訳!E35</f>
        <v>465</v>
      </c>
      <c r="BD35" s="84">
        <v>0</v>
      </c>
      <c r="BE35" s="84">
        <v>12969</v>
      </c>
      <c r="BF35" s="84">
        <f>SUM(AE35,+AM35,+BE35)</f>
        <v>269120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6717</v>
      </c>
      <c r="CJ35" s="84">
        <f t="shared" si="1"/>
        <v>6717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6717</v>
      </c>
      <c r="CO35" s="84">
        <f t="shared" si="6"/>
        <v>0</v>
      </c>
      <c r="CP35" s="84">
        <f t="shared" si="7"/>
        <v>0</v>
      </c>
      <c r="CQ35" s="84">
        <f t="shared" si="8"/>
        <v>249434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249434</v>
      </c>
      <c r="DC35" s="84">
        <f t="shared" si="20"/>
        <v>57797</v>
      </c>
      <c r="DD35" s="84">
        <f t="shared" si="21"/>
        <v>84038</v>
      </c>
      <c r="DE35" s="84">
        <f t="shared" si="22"/>
        <v>0</v>
      </c>
      <c r="DF35" s="84">
        <f t="shared" si="23"/>
        <v>107599</v>
      </c>
      <c r="DG35" s="84">
        <f t="shared" si="24"/>
        <v>465</v>
      </c>
      <c r="DH35" s="84">
        <f t="shared" si="25"/>
        <v>0</v>
      </c>
      <c r="DI35" s="84">
        <f t="shared" si="26"/>
        <v>12969</v>
      </c>
      <c r="DJ35" s="84">
        <f t="shared" si="27"/>
        <v>269120</v>
      </c>
    </row>
    <row r="36" spans="1:114" s="8" customFormat="1" ht="12" customHeight="1">
      <c r="A36" s="80" t="s">
        <v>206</v>
      </c>
      <c r="B36" s="83" t="s">
        <v>368</v>
      </c>
      <c r="C36" s="80" t="s">
        <v>370</v>
      </c>
      <c r="D36" s="84">
        <f>SUM(E36,+L36)</f>
        <v>2886</v>
      </c>
      <c r="E36" s="84">
        <f>SUM(F36:I36)+K36</f>
        <v>700</v>
      </c>
      <c r="F36" s="84">
        <v>700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2186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2886</v>
      </c>
      <c r="W36" s="84">
        <v>700</v>
      </c>
      <c r="X36" s="84">
        <v>700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2186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2885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2885</v>
      </c>
      <c r="AY36" s="84">
        <v>1594</v>
      </c>
      <c r="AZ36" s="84">
        <v>0</v>
      </c>
      <c r="BA36" s="84">
        <v>0</v>
      </c>
      <c r="BB36" s="84">
        <v>1291</v>
      </c>
      <c r="BC36" s="84">
        <f>組合分担金内訳!E36</f>
        <v>1</v>
      </c>
      <c r="BD36" s="84">
        <v>0</v>
      </c>
      <c r="BE36" s="84">
        <v>0</v>
      </c>
      <c r="BF36" s="84">
        <f>SUM(AE36,+AM36,+BE36)</f>
        <v>2885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2885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2885</v>
      </c>
      <c r="DC36" s="84">
        <f t="shared" si="20"/>
        <v>1594</v>
      </c>
      <c r="DD36" s="84">
        <f t="shared" si="21"/>
        <v>0</v>
      </c>
      <c r="DE36" s="84">
        <f t="shared" si="22"/>
        <v>0</v>
      </c>
      <c r="DF36" s="84">
        <f t="shared" si="23"/>
        <v>1291</v>
      </c>
      <c r="DG36" s="84">
        <f t="shared" si="24"/>
        <v>1</v>
      </c>
      <c r="DH36" s="84">
        <f t="shared" si="25"/>
        <v>0</v>
      </c>
      <c r="DI36" s="84">
        <f t="shared" si="26"/>
        <v>0</v>
      </c>
      <c r="DJ36" s="84">
        <f t="shared" si="27"/>
        <v>2885</v>
      </c>
    </row>
    <row r="37" spans="1:114" s="8" customFormat="1" ht="12" customHeight="1">
      <c r="A37" s="80" t="s">
        <v>202</v>
      </c>
      <c r="B37" s="83" t="s">
        <v>374</v>
      </c>
      <c r="C37" s="80" t="s">
        <v>376</v>
      </c>
      <c r="D37" s="84">
        <f>SUM(E37,+L37)</f>
        <v>2792</v>
      </c>
      <c r="E37" s="84">
        <f>SUM(F37:I37)+K37</f>
        <v>1396</v>
      </c>
      <c r="F37" s="84">
        <v>1396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1396</v>
      </c>
      <c r="M37" s="84">
        <f>SUM(N37,+U37)</f>
        <v>68</v>
      </c>
      <c r="N37" s="84">
        <f>SUM(O37:R37)+T37</f>
        <v>34</v>
      </c>
      <c r="O37" s="84">
        <v>34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34</v>
      </c>
      <c r="V37" s="84">
        <v>2860</v>
      </c>
      <c r="W37" s="84">
        <v>1430</v>
      </c>
      <c r="X37" s="84">
        <v>1430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1430</v>
      </c>
      <c r="AE37" s="84">
        <f>SUM(AF37,+AK37)</f>
        <v>126</v>
      </c>
      <c r="AF37" s="84">
        <f>SUM(AG37:AJ37)</f>
        <v>126</v>
      </c>
      <c r="AG37" s="84">
        <v>0</v>
      </c>
      <c r="AH37" s="84">
        <v>0</v>
      </c>
      <c r="AI37" s="84">
        <v>126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2625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2625</v>
      </c>
      <c r="AY37" s="84">
        <v>2625</v>
      </c>
      <c r="AZ37" s="84">
        <v>0</v>
      </c>
      <c r="BA37" s="84">
        <v>0</v>
      </c>
      <c r="BB37" s="84">
        <v>0</v>
      </c>
      <c r="BC37" s="84">
        <f>組合分担金内訳!E37</f>
        <v>41</v>
      </c>
      <c r="BD37" s="84">
        <v>0</v>
      </c>
      <c r="BE37" s="84">
        <v>0</v>
      </c>
      <c r="BF37" s="84">
        <f>SUM(AE37,+AM37,+BE37)</f>
        <v>2751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68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68</v>
      </c>
      <c r="CA37" s="84">
        <v>0</v>
      </c>
      <c r="CB37" s="84">
        <v>0</v>
      </c>
      <c r="CC37" s="84">
        <v>0</v>
      </c>
      <c r="CD37" s="84">
        <v>68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68</v>
      </c>
      <c r="CI37" s="84">
        <f t="shared" si="0"/>
        <v>126</v>
      </c>
      <c r="CJ37" s="84">
        <f t="shared" si="1"/>
        <v>126</v>
      </c>
      <c r="CK37" s="84">
        <f t="shared" si="2"/>
        <v>0</v>
      </c>
      <c r="CL37" s="84">
        <f t="shared" si="3"/>
        <v>0</v>
      </c>
      <c r="CM37" s="84">
        <f t="shared" si="4"/>
        <v>126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2693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2693</v>
      </c>
      <c r="DC37" s="84">
        <f t="shared" si="20"/>
        <v>2625</v>
      </c>
      <c r="DD37" s="84">
        <f t="shared" si="21"/>
        <v>0</v>
      </c>
      <c r="DE37" s="84">
        <f t="shared" si="22"/>
        <v>0</v>
      </c>
      <c r="DF37" s="84">
        <f t="shared" si="23"/>
        <v>68</v>
      </c>
      <c r="DG37" s="84">
        <f t="shared" si="24"/>
        <v>41</v>
      </c>
      <c r="DH37" s="84">
        <f t="shared" si="25"/>
        <v>0</v>
      </c>
      <c r="DI37" s="84">
        <f t="shared" si="26"/>
        <v>0</v>
      </c>
      <c r="DJ37" s="84">
        <f t="shared" si="27"/>
        <v>2819</v>
      </c>
    </row>
    <row r="38" spans="1:114" s="8" customFormat="1" ht="12" customHeight="1">
      <c r="A38" s="80" t="s">
        <v>206</v>
      </c>
      <c r="B38" s="83" t="s">
        <v>381</v>
      </c>
      <c r="C38" s="80" t="s">
        <v>383</v>
      </c>
      <c r="D38" s="84">
        <f>SUM(E38,+L38)</f>
        <v>1803</v>
      </c>
      <c r="E38" s="84">
        <f>SUM(F38:I38)+K38</f>
        <v>1801</v>
      </c>
      <c r="F38" s="84">
        <v>901</v>
      </c>
      <c r="G38" s="84">
        <v>0</v>
      </c>
      <c r="H38" s="84">
        <v>900</v>
      </c>
      <c r="I38" s="84">
        <v>0</v>
      </c>
      <c r="J38" s="94" t="s">
        <v>193</v>
      </c>
      <c r="K38" s="84">
        <v>0</v>
      </c>
      <c r="L38" s="84">
        <v>2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1803</v>
      </c>
      <c r="W38" s="84">
        <v>1801</v>
      </c>
      <c r="X38" s="84">
        <v>901</v>
      </c>
      <c r="Y38" s="84">
        <v>0</v>
      </c>
      <c r="Z38" s="84">
        <v>900</v>
      </c>
      <c r="AA38" s="84">
        <v>0</v>
      </c>
      <c r="AB38" s="94" t="s">
        <v>193</v>
      </c>
      <c r="AC38" s="84">
        <v>0</v>
      </c>
      <c r="AD38" s="84">
        <v>2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1803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1803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206</v>
      </c>
      <c r="B39" s="83" t="s">
        <v>387</v>
      </c>
      <c r="C39" s="80" t="s">
        <v>389</v>
      </c>
      <c r="D39" s="84">
        <f>SUM(E39,+L39)</f>
        <v>75588</v>
      </c>
      <c r="E39" s="84">
        <f>SUM(F39:I39)+K39</f>
        <v>37794</v>
      </c>
      <c r="F39" s="84">
        <v>37794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37794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75588</v>
      </c>
      <c r="W39" s="84">
        <v>37794</v>
      </c>
      <c r="X39" s="84">
        <v>37794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37794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75357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75357</v>
      </c>
      <c r="AY39" s="84">
        <v>0</v>
      </c>
      <c r="AZ39" s="84">
        <v>0</v>
      </c>
      <c r="BA39" s="84">
        <v>0</v>
      </c>
      <c r="BB39" s="84">
        <v>75357</v>
      </c>
      <c r="BC39" s="84">
        <f>組合分担金内訳!E39</f>
        <v>231</v>
      </c>
      <c r="BD39" s="84">
        <v>0</v>
      </c>
      <c r="BE39" s="84">
        <v>0</v>
      </c>
      <c r="BF39" s="84">
        <f>SUM(AE39,+AM39,+BE39)</f>
        <v>75357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75357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75357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75357</v>
      </c>
      <c r="DG39" s="84">
        <f t="shared" si="24"/>
        <v>231</v>
      </c>
      <c r="DH39" s="84">
        <f t="shared" si="25"/>
        <v>0</v>
      </c>
      <c r="DI39" s="84">
        <f t="shared" si="26"/>
        <v>0</v>
      </c>
      <c r="DJ39" s="84">
        <f t="shared" si="27"/>
        <v>75357</v>
      </c>
    </row>
    <row r="40" spans="1:114" s="8" customFormat="1" ht="12" customHeight="1">
      <c r="A40" s="80" t="s">
        <v>202</v>
      </c>
      <c r="B40" s="83" t="s">
        <v>393</v>
      </c>
      <c r="C40" s="80" t="s">
        <v>394</v>
      </c>
      <c r="D40" s="84">
        <f>SUM(E40,+L40)</f>
        <v>7311</v>
      </c>
      <c r="E40" s="84">
        <f>SUM(F40:I40)+K40</f>
        <v>3263</v>
      </c>
      <c r="F40" s="84">
        <v>3263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4048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7311</v>
      </c>
      <c r="W40" s="84">
        <v>3263</v>
      </c>
      <c r="X40" s="84">
        <v>3263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4048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7311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862</v>
      </c>
      <c r="AT40" s="84">
        <v>0</v>
      </c>
      <c r="AU40" s="84">
        <v>862</v>
      </c>
      <c r="AV40" s="84">
        <v>0</v>
      </c>
      <c r="AW40" s="84">
        <v>0</v>
      </c>
      <c r="AX40" s="84">
        <f>SUM(AY40:BB40)</f>
        <v>6449</v>
      </c>
      <c r="AY40" s="84">
        <v>2599</v>
      </c>
      <c r="AZ40" s="84">
        <v>3850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7311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7311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862</v>
      </c>
      <c r="CX40" s="84">
        <f t="shared" si="15"/>
        <v>0</v>
      </c>
      <c r="CY40" s="84">
        <f t="shared" si="16"/>
        <v>862</v>
      </c>
      <c r="CZ40" s="84">
        <f t="shared" si="17"/>
        <v>0</v>
      </c>
      <c r="DA40" s="84">
        <f t="shared" si="18"/>
        <v>0</v>
      </c>
      <c r="DB40" s="84">
        <f t="shared" si="19"/>
        <v>6449</v>
      </c>
      <c r="DC40" s="84">
        <f t="shared" si="20"/>
        <v>2599</v>
      </c>
      <c r="DD40" s="84">
        <f t="shared" si="21"/>
        <v>3850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7311</v>
      </c>
    </row>
    <row r="41" spans="1:114" s="8" customFormat="1" ht="12" customHeight="1">
      <c r="A41" s="80" t="s">
        <v>202</v>
      </c>
      <c r="B41" s="83" t="s">
        <v>397</v>
      </c>
      <c r="C41" s="80" t="s">
        <v>398</v>
      </c>
      <c r="D41" s="84">
        <f>SUM(E41,+L41)</f>
        <v>21104</v>
      </c>
      <c r="E41" s="84">
        <f>SUM(F41:I41)+K41</f>
        <v>3941</v>
      </c>
      <c r="F41" s="84">
        <v>3941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17163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21104</v>
      </c>
      <c r="W41" s="84">
        <v>3941</v>
      </c>
      <c r="X41" s="84">
        <v>3941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17163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21104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21104</v>
      </c>
      <c r="AY41" s="84">
        <v>0</v>
      </c>
      <c r="AZ41" s="84">
        <v>21104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21104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21104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21104</v>
      </c>
      <c r="DC41" s="84">
        <f t="shared" si="20"/>
        <v>0</v>
      </c>
      <c r="DD41" s="84">
        <f t="shared" si="21"/>
        <v>21104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21104</v>
      </c>
    </row>
    <row r="42" spans="1:114" s="8" customFormat="1" ht="12" customHeight="1">
      <c r="A42" s="80"/>
      <c r="B42" s="83" t="s">
        <v>201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201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201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201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201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7:DJ995">
    <cfRule type="expression" dxfId="461" priority="43" stopIfTrue="1">
      <formula>$A47&lt;&gt;""</formula>
    </cfRule>
  </conditionalFormatting>
  <conditionalFormatting sqref="A7:DJ7">
    <cfRule type="expression" dxfId="460" priority="1" stopIfTrue="1">
      <formula>$A7&lt;&gt;""</formula>
    </cfRule>
  </conditionalFormatting>
  <conditionalFormatting sqref="A8:DJ8">
    <cfRule type="expression" dxfId="459" priority="41" stopIfTrue="1">
      <formula>$A8&lt;&gt;""</formula>
    </cfRule>
  </conditionalFormatting>
  <conditionalFormatting sqref="A9:DJ9">
    <cfRule type="expression" dxfId="458" priority="40" stopIfTrue="1">
      <formula>$A9&lt;&gt;""</formula>
    </cfRule>
  </conditionalFormatting>
  <conditionalFormatting sqref="A10:DJ10">
    <cfRule type="expression" dxfId="457" priority="39" stopIfTrue="1">
      <formula>$A10&lt;&gt;""</formula>
    </cfRule>
  </conditionalFormatting>
  <conditionalFormatting sqref="A11:DJ11">
    <cfRule type="expression" dxfId="456" priority="38" stopIfTrue="1">
      <formula>$A11&lt;&gt;""</formula>
    </cfRule>
  </conditionalFormatting>
  <conditionalFormatting sqref="A12:DJ12">
    <cfRule type="expression" dxfId="455" priority="37" stopIfTrue="1">
      <formula>$A12&lt;&gt;""</formula>
    </cfRule>
  </conditionalFormatting>
  <conditionalFormatting sqref="A13:DJ13">
    <cfRule type="expression" dxfId="454" priority="36" stopIfTrue="1">
      <formula>$A13&lt;&gt;""</formula>
    </cfRule>
  </conditionalFormatting>
  <conditionalFormatting sqref="A14:DJ14">
    <cfRule type="expression" dxfId="453" priority="35" stopIfTrue="1">
      <formula>$A14&lt;&gt;""</formula>
    </cfRule>
  </conditionalFormatting>
  <conditionalFormatting sqref="A15:DJ15">
    <cfRule type="expression" dxfId="452" priority="34" stopIfTrue="1">
      <formula>$A15&lt;&gt;""</formula>
    </cfRule>
  </conditionalFormatting>
  <conditionalFormatting sqref="A16:DJ16">
    <cfRule type="expression" dxfId="451" priority="33" stopIfTrue="1">
      <formula>$A16&lt;&gt;""</formula>
    </cfRule>
  </conditionalFormatting>
  <conditionalFormatting sqref="A17:DJ17">
    <cfRule type="expression" dxfId="450" priority="32" stopIfTrue="1">
      <formula>$A17&lt;&gt;""</formula>
    </cfRule>
  </conditionalFormatting>
  <conditionalFormatting sqref="A18:DJ18">
    <cfRule type="expression" dxfId="449" priority="31" stopIfTrue="1">
      <formula>$A18&lt;&gt;""</formula>
    </cfRule>
  </conditionalFormatting>
  <conditionalFormatting sqref="A19:DJ19">
    <cfRule type="expression" dxfId="448" priority="30" stopIfTrue="1">
      <formula>$A19&lt;&gt;""</formula>
    </cfRule>
  </conditionalFormatting>
  <conditionalFormatting sqref="A20:DJ20">
    <cfRule type="expression" dxfId="447" priority="29" stopIfTrue="1">
      <formula>$A20&lt;&gt;""</formula>
    </cfRule>
  </conditionalFormatting>
  <conditionalFormatting sqref="A21:DJ21">
    <cfRule type="expression" dxfId="446" priority="28" stopIfTrue="1">
      <formula>$A21&lt;&gt;""</formula>
    </cfRule>
  </conditionalFormatting>
  <conditionalFormatting sqref="A22:DJ22">
    <cfRule type="expression" dxfId="445" priority="27" stopIfTrue="1">
      <formula>$A22&lt;&gt;""</formula>
    </cfRule>
  </conditionalFormatting>
  <conditionalFormatting sqref="A23:DJ23">
    <cfRule type="expression" dxfId="444" priority="26" stopIfTrue="1">
      <formula>$A23&lt;&gt;""</formula>
    </cfRule>
  </conditionalFormatting>
  <conditionalFormatting sqref="A24:DJ24">
    <cfRule type="expression" dxfId="443" priority="25" stopIfTrue="1">
      <formula>$A24&lt;&gt;""</formula>
    </cfRule>
  </conditionalFormatting>
  <conditionalFormatting sqref="A25:DJ25">
    <cfRule type="expression" dxfId="442" priority="24" stopIfTrue="1">
      <formula>$A25&lt;&gt;""</formula>
    </cfRule>
  </conditionalFormatting>
  <conditionalFormatting sqref="A26:DJ26">
    <cfRule type="expression" dxfId="441" priority="23" stopIfTrue="1">
      <formula>$A26&lt;&gt;""</formula>
    </cfRule>
  </conditionalFormatting>
  <conditionalFormatting sqref="A27:DJ27">
    <cfRule type="expression" dxfId="440" priority="22" stopIfTrue="1">
      <formula>$A27&lt;&gt;""</formula>
    </cfRule>
  </conditionalFormatting>
  <conditionalFormatting sqref="A28:DJ28">
    <cfRule type="expression" dxfId="439" priority="21" stopIfTrue="1">
      <formula>$A28&lt;&gt;""</formula>
    </cfRule>
  </conditionalFormatting>
  <conditionalFormatting sqref="A29:DJ29">
    <cfRule type="expression" dxfId="438" priority="20" stopIfTrue="1">
      <formula>$A29&lt;&gt;""</formula>
    </cfRule>
  </conditionalFormatting>
  <conditionalFormatting sqref="A30:DJ30">
    <cfRule type="expression" dxfId="437" priority="19" stopIfTrue="1">
      <formula>$A30&lt;&gt;""</formula>
    </cfRule>
  </conditionalFormatting>
  <conditionalFormatting sqref="A31:DJ31">
    <cfRule type="expression" dxfId="436" priority="18" stopIfTrue="1">
      <formula>$A31&lt;&gt;""</formula>
    </cfRule>
  </conditionalFormatting>
  <conditionalFormatting sqref="A32:DJ32">
    <cfRule type="expression" dxfId="435" priority="17" stopIfTrue="1">
      <formula>$A32&lt;&gt;""</formula>
    </cfRule>
  </conditionalFormatting>
  <conditionalFormatting sqref="A33:DJ33">
    <cfRule type="expression" dxfId="434" priority="16" stopIfTrue="1">
      <formula>$A33&lt;&gt;""</formula>
    </cfRule>
  </conditionalFormatting>
  <conditionalFormatting sqref="A34:DJ34">
    <cfRule type="expression" dxfId="433" priority="15" stopIfTrue="1">
      <formula>$A34&lt;&gt;""</formula>
    </cfRule>
  </conditionalFormatting>
  <conditionalFormatting sqref="A35:DJ35">
    <cfRule type="expression" dxfId="432" priority="14" stopIfTrue="1">
      <formula>$A35&lt;&gt;""</formula>
    </cfRule>
  </conditionalFormatting>
  <conditionalFormatting sqref="A36:DJ36">
    <cfRule type="expression" dxfId="431" priority="13" stopIfTrue="1">
      <formula>$A36&lt;&gt;""</formula>
    </cfRule>
  </conditionalFormatting>
  <conditionalFormatting sqref="A37:DJ37">
    <cfRule type="expression" dxfId="430" priority="12" stopIfTrue="1">
      <formula>$A37&lt;&gt;""</formula>
    </cfRule>
  </conditionalFormatting>
  <conditionalFormatting sqref="A38:DJ38">
    <cfRule type="expression" dxfId="429" priority="11" stopIfTrue="1">
      <formula>$A38&lt;&gt;""</formula>
    </cfRule>
  </conditionalFormatting>
  <conditionalFormatting sqref="A39:DJ39">
    <cfRule type="expression" dxfId="428" priority="10" stopIfTrue="1">
      <formula>$A39&lt;&gt;""</formula>
    </cfRule>
  </conditionalFormatting>
  <conditionalFormatting sqref="A40:DJ40">
    <cfRule type="expression" dxfId="427" priority="9" stopIfTrue="1">
      <formula>$A40&lt;&gt;""</formula>
    </cfRule>
  </conditionalFormatting>
  <conditionalFormatting sqref="A41:DJ41">
    <cfRule type="expression" dxfId="426" priority="8" stopIfTrue="1">
      <formula>$A41&lt;&gt;""</formula>
    </cfRule>
  </conditionalFormatting>
  <conditionalFormatting sqref="A42:DJ42">
    <cfRule type="expression" dxfId="424" priority="6" stopIfTrue="1">
      <formula>$A42&lt;&gt;""</formula>
    </cfRule>
  </conditionalFormatting>
  <conditionalFormatting sqref="A43:DJ43">
    <cfRule type="expression" dxfId="423" priority="5" stopIfTrue="1">
      <formula>$A43&lt;&gt;""</formula>
    </cfRule>
  </conditionalFormatting>
  <conditionalFormatting sqref="A44:DJ44">
    <cfRule type="expression" dxfId="422" priority="4" stopIfTrue="1">
      <formula>$A44&lt;&gt;""</formula>
    </cfRule>
  </conditionalFormatting>
  <conditionalFormatting sqref="A45:DJ45">
    <cfRule type="expression" dxfId="421" priority="3" stopIfTrue="1">
      <formula>$A45&lt;&gt;""</formula>
    </cfRule>
  </conditionalFormatting>
  <conditionalFormatting sqref="A46:DJ46">
    <cfRule type="expression" dxfId="420" priority="2" stopIfTrue="1">
      <formula>$A46&lt;&gt;""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40" man="1"/>
    <brk id="21" min="1" max="40" man="1"/>
    <brk id="30" min="1" max="40" man="1"/>
    <brk id="38" min="1" max="40" man="1"/>
    <brk id="58" min="1" max="40" man="1"/>
    <brk id="66" min="1" max="40" man="1"/>
    <brk id="86" min="1" max="40" man="1"/>
    <brk id="94" min="1" max="4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434</v>
      </c>
      <c r="C7" s="78" t="s">
        <v>192</v>
      </c>
      <c r="D7" s="79">
        <f>SUM($D$8:$D$12)</f>
        <v>190114</v>
      </c>
      <c r="E7" s="79">
        <f>SUM($E$8:$E$12)</f>
        <v>190050</v>
      </c>
      <c r="F7" s="79">
        <f>SUM($F$8:$F$12)</f>
        <v>123940</v>
      </c>
      <c r="G7" s="79">
        <f>SUM($G$8:$G$12)</f>
        <v>0</v>
      </c>
      <c r="H7" s="79">
        <f>SUM($H$8:$H$12)</f>
        <v>65700</v>
      </c>
      <c r="I7" s="79">
        <f>SUM($I$8:$I$12)</f>
        <v>0</v>
      </c>
      <c r="J7" s="79">
        <f>SUM($J$8:$J$12)</f>
        <v>146288</v>
      </c>
      <c r="K7" s="79">
        <f>SUM($K$8:$K$12)</f>
        <v>410</v>
      </c>
      <c r="L7" s="79">
        <f>SUM($L$8:$L$12)</f>
        <v>64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190114</v>
      </c>
      <c r="W7" s="79">
        <f>SUM($W$8:$W$12)</f>
        <v>190050</v>
      </c>
      <c r="X7" s="79">
        <f>SUM($X$8:$X$12)</f>
        <v>123940</v>
      </c>
      <c r="Y7" s="79">
        <f>SUM($Y$8:$Y$12)</f>
        <v>0</v>
      </c>
      <c r="Z7" s="79">
        <f>SUM($Z$8:$Z$12)</f>
        <v>65700</v>
      </c>
      <c r="AA7" s="79">
        <f>SUM($AA$8:$AA$12)</f>
        <v>0</v>
      </c>
      <c r="AB7" s="79">
        <f>SUM($AB$8:$AB$12)</f>
        <v>146288</v>
      </c>
      <c r="AC7" s="79">
        <f>SUM($AC$8:$AC$12)</f>
        <v>410</v>
      </c>
      <c r="AD7" s="79">
        <f>SUM($AD$8:$AD$12)</f>
        <v>64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336402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84134</v>
      </c>
      <c r="AT7" s="79">
        <f>SUM($AT$8:$AT$12)</f>
        <v>0</v>
      </c>
      <c r="AU7" s="79">
        <f>SUM($AU$8:$AU$12)</f>
        <v>8893</v>
      </c>
      <c r="AV7" s="79">
        <f>SUM($AV$8:$AV$12)</f>
        <v>75241</v>
      </c>
      <c r="AW7" s="79">
        <f>SUM($AW$8:$AW$12)</f>
        <v>0</v>
      </c>
      <c r="AX7" s="79">
        <f>SUM($AX$8:$AX$12)</f>
        <v>252268</v>
      </c>
      <c r="AY7" s="79">
        <f>SUM($AY$8:$AY$12)</f>
        <v>0</v>
      </c>
      <c r="AZ7" s="79">
        <f>SUM($AZ$8:$AZ$12)</f>
        <v>226123</v>
      </c>
      <c r="BA7" s="79">
        <f>SUM($BA$8:$BA$12)</f>
        <v>25789</v>
      </c>
      <c r="BB7" s="79">
        <f>SUM($BB$8:$BB$12)</f>
        <v>356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336402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336402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84134</v>
      </c>
      <c r="CX7" s="79">
        <f>SUM($CX$8:$CX$12)</f>
        <v>0</v>
      </c>
      <c r="CY7" s="79">
        <f>SUM($CY$8:$CY$12)</f>
        <v>8893</v>
      </c>
      <c r="CZ7" s="79">
        <f>SUM($CZ$8:$CZ$12)</f>
        <v>75241</v>
      </c>
      <c r="DA7" s="79">
        <f>SUM($DA$8:$DA$12)</f>
        <v>0</v>
      </c>
      <c r="DB7" s="79">
        <f>SUM($DB$8:$DB$12)</f>
        <v>252268</v>
      </c>
      <c r="DC7" s="79">
        <f>SUM($DC$8:$DC$12)</f>
        <v>0</v>
      </c>
      <c r="DD7" s="79">
        <f>SUM($DD$8:$DD$12)</f>
        <v>226123</v>
      </c>
      <c r="DE7" s="79">
        <f>SUM($DE$8:$DE$12)</f>
        <v>25789</v>
      </c>
      <c r="DF7" s="79">
        <f>SUM($DF$8:$DF$12)</f>
        <v>356</v>
      </c>
      <c r="DG7" s="93" t="s">
        <v>193</v>
      </c>
      <c r="DH7" s="79">
        <f>SUM($DH$8:$DH$12)</f>
        <v>0</v>
      </c>
      <c r="DI7" s="79">
        <f>SUM($DI$8:$DI$12)</f>
        <v>0</v>
      </c>
      <c r="DJ7" s="79">
        <f>SUM($DJ$8:$DJ$12)</f>
        <v>336402</v>
      </c>
    </row>
    <row r="8" spans="1:114" s="8" customFormat="1" ht="12" customHeight="1">
      <c r="A8" s="80" t="s">
        <v>206</v>
      </c>
      <c r="B8" s="83" t="s">
        <v>403</v>
      </c>
      <c r="C8" s="80" t="s">
        <v>405</v>
      </c>
      <c r="D8" s="84">
        <f>SUM(E8,+L8)</f>
        <v>583</v>
      </c>
      <c r="E8" s="84">
        <f>SUM(F8:I8)+K8</f>
        <v>583</v>
      </c>
      <c r="F8" s="84">
        <v>583</v>
      </c>
      <c r="G8" s="84">
        <v>0</v>
      </c>
      <c r="H8" s="84">
        <v>0</v>
      </c>
      <c r="I8" s="84">
        <v>0</v>
      </c>
      <c r="J8" s="84">
        <f>市町村分担金内訳!D8</f>
        <v>583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583</v>
      </c>
      <c r="W8" s="84">
        <v>583</v>
      </c>
      <c r="X8" s="84">
        <v>583</v>
      </c>
      <c r="Y8" s="84">
        <v>0</v>
      </c>
      <c r="Z8" s="84">
        <v>0</v>
      </c>
      <c r="AA8" s="84">
        <v>0</v>
      </c>
      <c r="AB8" s="84">
        <f>SUM(J8,S8)</f>
        <v>583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1166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1166</v>
      </c>
      <c r="AT8" s="84">
        <v>0</v>
      </c>
      <c r="AU8" s="84">
        <v>1166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1166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1166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1166</v>
      </c>
      <c r="CX8" s="84">
        <f t="shared" ref="CX8:CX12" si="14">SUM(AT8,+BV8)</f>
        <v>0</v>
      </c>
      <c r="CY8" s="84">
        <f t="shared" ref="CY8:CY12" si="15">SUM(AU8,+BW8)</f>
        <v>1166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1166</v>
      </c>
    </row>
    <row r="9" spans="1:114" s="8" customFormat="1" ht="12" customHeight="1">
      <c r="A9" s="80" t="s">
        <v>202</v>
      </c>
      <c r="B9" s="83" t="s">
        <v>410</v>
      </c>
      <c r="C9" s="80" t="s">
        <v>411</v>
      </c>
      <c r="D9" s="84">
        <f>SUM(E9,+L9)</f>
        <v>64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371</v>
      </c>
      <c r="K9" s="84">
        <v>0</v>
      </c>
      <c r="L9" s="84">
        <v>64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64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371</v>
      </c>
      <c r="AC9" s="84">
        <v>0</v>
      </c>
      <c r="AD9" s="84">
        <v>64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435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79</v>
      </c>
      <c r="AT9" s="84">
        <v>0</v>
      </c>
      <c r="AU9" s="84">
        <v>79</v>
      </c>
      <c r="AV9" s="84">
        <v>0</v>
      </c>
      <c r="AW9" s="84">
        <v>0</v>
      </c>
      <c r="AX9" s="84">
        <f>SUM(AY9:BB9)</f>
        <v>356</v>
      </c>
      <c r="AY9" s="84">
        <v>0</v>
      </c>
      <c r="AZ9" s="84">
        <v>0</v>
      </c>
      <c r="BA9" s="84">
        <v>0</v>
      </c>
      <c r="BB9" s="84">
        <v>356</v>
      </c>
      <c r="BC9" s="94" t="s">
        <v>193</v>
      </c>
      <c r="BD9" s="84">
        <v>0</v>
      </c>
      <c r="BE9" s="84">
        <v>0</v>
      </c>
      <c r="BF9" s="84">
        <f>SUM(AE9,+AM9,+BE9)</f>
        <v>435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435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79</v>
      </c>
      <c r="CX9" s="84">
        <f t="shared" si="14"/>
        <v>0</v>
      </c>
      <c r="CY9" s="84">
        <f t="shared" si="15"/>
        <v>79</v>
      </c>
      <c r="CZ9" s="84">
        <f t="shared" si="16"/>
        <v>0</v>
      </c>
      <c r="DA9" s="84">
        <f t="shared" si="17"/>
        <v>0</v>
      </c>
      <c r="DB9" s="84">
        <f t="shared" si="18"/>
        <v>356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356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435</v>
      </c>
    </row>
    <row r="10" spans="1:114" s="8" customFormat="1" ht="12" customHeight="1">
      <c r="A10" s="80" t="s">
        <v>202</v>
      </c>
      <c r="B10" s="83" t="s">
        <v>414</v>
      </c>
      <c r="C10" s="80" t="s">
        <v>415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202</v>
      </c>
      <c r="B11" s="83" t="s">
        <v>418</v>
      </c>
      <c r="C11" s="80" t="s">
        <v>419</v>
      </c>
      <c r="D11" s="84">
        <f>SUM(E11,+L11)</f>
        <v>189467</v>
      </c>
      <c r="E11" s="84">
        <f>SUM(F11:I11)+K11</f>
        <v>189467</v>
      </c>
      <c r="F11" s="84">
        <v>123357</v>
      </c>
      <c r="G11" s="84">
        <v>0</v>
      </c>
      <c r="H11" s="84">
        <v>65700</v>
      </c>
      <c r="I11" s="84">
        <v>0</v>
      </c>
      <c r="J11" s="84">
        <f>市町村分担金内訳!D11</f>
        <v>136089</v>
      </c>
      <c r="K11" s="84">
        <v>410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189467</v>
      </c>
      <c r="W11" s="84">
        <v>189467</v>
      </c>
      <c r="X11" s="84">
        <v>123357</v>
      </c>
      <c r="Y11" s="84">
        <v>0</v>
      </c>
      <c r="Z11" s="84">
        <v>65700</v>
      </c>
      <c r="AA11" s="84">
        <v>0</v>
      </c>
      <c r="AB11" s="84">
        <f>SUM(J11,S11)</f>
        <v>136089</v>
      </c>
      <c r="AC11" s="84">
        <v>410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325556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74632</v>
      </c>
      <c r="AT11" s="84">
        <v>0</v>
      </c>
      <c r="AU11" s="84">
        <v>0</v>
      </c>
      <c r="AV11" s="84">
        <v>74632</v>
      </c>
      <c r="AW11" s="84">
        <v>0</v>
      </c>
      <c r="AX11" s="84">
        <f>SUM(AY11:BB11)</f>
        <v>250924</v>
      </c>
      <c r="AY11" s="84">
        <v>0</v>
      </c>
      <c r="AZ11" s="84">
        <v>225135</v>
      </c>
      <c r="BA11" s="84">
        <v>25789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325556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325556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74632</v>
      </c>
      <c r="CX11" s="84">
        <f t="shared" si="14"/>
        <v>0</v>
      </c>
      <c r="CY11" s="84">
        <f t="shared" si="15"/>
        <v>0</v>
      </c>
      <c r="CZ11" s="84">
        <f t="shared" si="16"/>
        <v>74632</v>
      </c>
      <c r="DA11" s="84">
        <f t="shared" si="17"/>
        <v>0</v>
      </c>
      <c r="DB11" s="84">
        <f t="shared" si="18"/>
        <v>250924</v>
      </c>
      <c r="DC11" s="84">
        <f t="shared" si="19"/>
        <v>0</v>
      </c>
      <c r="DD11" s="84">
        <f t="shared" si="20"/>
        <v>225135</v>
      </c>
      <c r="DE11" s="84">
        <f t="shared" si="21"/>
        <v>25789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325556</v>
      </c>
    </row>
    <row r="12" spans="1:114" s="8" customFormat="1" ht="12" customHeight="1">
      <c r="A12" s="80" t="s">
        <v>206</v>
      </c>
      <c r="B12" s="83" t="s">
        <v>423</v>
      </c>
      <c r="C12" s="80" t="s">
        <v>424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9245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9245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9245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8257</v>
      </c>
      <c r="AT12" s="84">
        <v>0</v>
      </c>
      <c r="AU12" s="84">
        <v>7648</v>
      </c>
      <c r="AV12" s="84">
        <v>609</v>
      </c>
      <c r="AW12" s="84">
        <v>0</v>
      </c>
      <c r="AX12" s="84">
        <f>SUM(AY12:BB12)</f>
        <v>988</v>
      </c>
      <c r="AY12" s="84">
        <v>0</v>
      </c>
      <c r="AZ12" s="84">
        <v>988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9245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9245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8257</v>
      </c>
      <c r="CX12" s="84">
        <f t="shared" si="14"/>
        <v>0</v>
      </c>
      <c r="CY12" s="84">
        <f t="shared" si="15"/>
        <v>7648</v>
      </c>
      <c r="CZ12" s="84">
        <f t="shared" si="16"/>
        <v>609</v>
      </c>
      <c r="DA12" s="84">
        <f t="shared" si="17"/>
        <v>0</v>
      </c>
      <c r="DB12" s="84">
        <f t="shared" si="18"/>
        <v>988</v>
      </c>
      <c r="DC12" s="84">
        <f t="shared" si="19"/>
        <v>0</v>
      </c>
      <c r="DD12" s="84">
        <f t="shared" si="20"/>
        <v>988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9245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61">
    <cfRule type="expression" dxfId="418" priority="43" stopIfTrue="1">
      <formula>$A13&lt;&gt;""</formula>
    </cfRule>
  </conditionalFormatting>
  <conditionalFormatting sqref="A12:DJ12">
    <cfRule type="expression" dxfId="417" priority="2" stopIfTrue="1">
      <formula>$A12&lt;&gt;""</formula>
    </cfRule>
  </conditionalFormatting>
  <conditionalFormatting sqref="A7:DJ7">
    <cfRule type="expression" dxfId="382" priority="1" stopIfTrue="1">
      <formula>$A7&lt;&gt;""</formula>
    </cfRule>
  </conditionalFormatting>
  <conditionalFormatting sqref="A8:DJ8">
    <cfRule type="expression" dxfId="381" priority="6" stopIfTrue="1">
      <formula>$A8&lt;&gt;""</formula>
    </cfRule>
  </conditionalFormatting>
  <conditionalFormatting sqref="A9:DJ9">
    <cfRule type="expression" dxfId="380" priority="5" stopIfTrue="1">
      <formula>$A9&lt;&gt;""</formula>
    </cfRule>
  </conditionalFormatting>
  <conditionalFormatting sqref="A10:DJ10">
    <cfRule type="expression" dxfId="379" priority="4" stopIfTrue="1">
      <formula>$A10&lt;&gt;""</formula>
    </cfRule>
  </conditionalFormatting>
  <conditionalFormatting sqref="A11:DJ11">
    <cfRule type="expression" dxfId="378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434</v>
      </c>
      <c r="C7" s="78" t="s">
        <v>192</v>
      </c>
      <c r="D7" s="79">
        <f>SUM($D$8:$D$46)</f>
        <v>11827736</v>
      </c>
      <c r="E7" s="79">
        <f>SUM($E$8:$E$46)</f>
        <v>10638119</v>
      </c>
      <c r="F7" s="79">
        <f>SUM($F$8:$F$46)</f>
        <v>10053890</v>
      </c>
      <c r="G7" s="79">
        <f>SUM($G$8:$G$46)</f>
        <v>0</v>
      </c>
      <c r="H7" s="79">
        <f>SUM($H$8:$H$46)</f>
        <v>583173</v>
      </c>
      <c r="I7" s="79">
        <f>SUM($I$8:$I$46)</f>
        <v>0</v>
      </c>
      <c r="J7" s="79">
        <f>SUM($J$8:$J$46)</f>
        <v>146288</v>
      </c>
      <c r="K7" s="79">
        <f>SUM($K$8:$K$46)</f>
        <v>1056</v>
      </c>
      <c r="L7" s="79">
        <f>SUM($L$8:$L$46)</f>
        <v>1189617</v>
      </c>
      <c r="M7" s="79">
        <f>SUM($M$8:$M$46)</f>
        <v>3608</v>
      </c>
      <c r="N7" s="79">
        <f>SUM($N$8:$N$46)</f>
        <v>3132</v>
      </c>
      <c r="O7" s="79">
        <f>SUM($O$8:$O$46)</f>
        <v>2282</v>
      </c>
      <c r="P7" s="79">
        <f>SUM($P$8:$P$46)</f>
        <v>0</v>
      </c>
      <c r="Q7" s="79">
        <f>SUM($Q$8:$Q$46)</f>
        <v>850</v>
      </c>
      <c r="R7" s="79">
        <f>SUM($R$8:$R$46)</f>
        <v>0</v>
      </c>
      <c r="S7" s="79">
        <f>SUM($S$8:$S$46)</f>
        <v>0</v>
      </c>
      <c r="T7" s="79">
        <f>SUM($T$8:$T$46)</f>
        <v>0</v>
      </c>
      <c r="U7" s="79">
        <f>SUM($U$8:$U$46)</f>
        <v>476</v>
      </c>
      <c r="V7" s="79">
        <f>SUM($V$8:$V$46)</f>
        <v>11831344</v>
      </c>
      <c r="W7" s="79">
        <f>SUM($W$8:$W$46)</f>
        <v>10641251</v>
      </c>
      <c r="X7" s="79">
        <f>SUM($X$8:$X$46)</f>
        <v>10056172</v>
      </c>
      <c r="Y7" s="79">
        <f>SUM($Y$8:$Y$46)</f>
        <v>0</v>
      </c>
      <c r="Z7" s="79">
        <f>SUM($Z$8:$Z$46)</f>
        <v>584023</v>
      </c>
      <c r="AA7" s="79">
        <f>SUM($AA$8:$AA$46)</f>
        <v>0</v>
      </c>
      <c r="AB7" s="79">
        <f>SUM($AB$8:$AB$46)</f>
        <v>146288</v>
      </c>
      <c r="AC7" s="79">
        <f>SUM($AC$8:$AC$46)</f>
        <v>1056</v>
      </c>
      <c r="AD7" s="79">
        <f>SUM($AD$8:$AD$46)</f>
        <v>1190093</v>
      </c>
    </row>
    <row r="8" spans="1:30" s="8" customFormat="1" ht="12" customHeight="1">
      <c r="A8" s="80" t="s">
        <v>202</v>
      </c>
      <c r="B8" s="83" t="s">
        <v>203</v>
      </c>
      <c r="C8" s="80" t="s">
        <v>204</v>
      </c>
      <c r="D8" s="84">
        <f>SUM(E8,+L8)</f>
        <v>26365</v>
      </c>
      <c r="E8" s="84">
        <v>7571</v>
      </c>
      <c r="F8" s="84">
        <v>7571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18794</v>
      </c>
      <c r="M8" s="84">
        <f>SUM(N8,+U8)</f>
        <v>275</v>
      </c>
      <c r="N8" s="84">
        <v>199</v>
      </c>
      <c r="O8" s="84">
        <v>199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76</v>
      </c>
      <c r="V8" s="84">
        <v>26640</v>
      </c>
      <c r="W8" s="84">
        <v>7770</v>
      </c>
      <c r="X8" s="84">
        <v>7770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18870</v>
      </c>
    </row>
    <row r="9" spans="1:30" s="8" customFormat="1" ht="12" customHeight="1">
      <c r="A9" s="80" t="s">
        <v>202</v>
      </c>
      <c r="B9" s="83" t="s">
        <v>207</v>
      </c>
      <c r="C9" s="80" t="s">
        <v>208</v>
      </c>
      <c r="D9" s="84">
        <f>SUM(E9,+L9)</f>
        <v>504136</v>
      </c>
      <c r="E9" s="84">
        <v>188910</v>
      </c>
      <c r="F9" s="84">
        <v>188264</v>
      </c>
      <c r="G9" s="84">
        <v>0</v>
      </c>
      <c r="H9" s="84">
        <v>0</v>
      </c>
      <c r="I9" s="84">
        <v>0</v>
      </c>
      <c r="J9" s="94">
        <v>0</v>
      </c>
      <c r="K9" s="84">
        <v>646</v>
      </c>
      <c r="L9" s="84">
        <v>315226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504136</v>
      </c>
      <c r="W9" s="84">
        <v>188910</v>
      </c>
      <c r="X9" s="84">
        <v>188264</v>
      </c>
      <c r="Y9" s="84">
        <v>0</v>
      </c>
      <c r="Z9" s="84">
        <v>0</v>
      </c>
      <c r="AA9" s="84">
        <v>0</v>
      </c>
      <c r="AB9" s="94">
        <v>0</v>
      </c>
      <c r="AC9" s="84">
        <v>646</v>
      </c>
      <c r="AD9" s="84">
        <v>315226</v>
      </c>
    </row>
    <row r="10" spans="1:30" s="8" customFormat="1" ht="12" customHeight="1">
      <c r="A10" s="80" t="s">
        <v>202</v>
      </c>
      <c r="B10" s="83" t="s">
        <v>211</v>
      </c>
      <c r="C10" s="80" t="s">
        <v>213</v>
      </c>
      <c r="D10" s="84">
        <f>SUM(E10,+L10)</f>
        <v>450</v>
      </c>
      <c r="E10" s="84">
        <v>225</v>
      </c>
      <c r="F10" s="84">
        <v>225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225</v>
      </c>
      <c r="M10" s="84">
        <f>SUM(N10,+U10)</f>
        <v>38</v>
      </c>
      <c r="N10" s="84">
        <v>19</v>
      </c>
      <c r="O10" s="84">
        <v>19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19</v>
      </c>
      <c r="V10" s="84">
        <v>488</v>
      </c>
      <c r="W10" s="84">
        <v>244</v>
      </c>
      <c r="X10" s="84">
        <v>244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244</v>
      </c>
    </row>
    <row r="11" spans="1:30" s="8" customFormat="1" ht="12" customHeight="1">
      <c r="A11" s="80" t="s">
        <v>202</v>
      </c>
      <c r="B11" s="83" t="s">
        <v>216</v>
      </c>
      <c r="C11" s="80" t="s">
        <v>217</v>
      </c>
      <c r="D11" s="84">
        <f>SUM(E11,+L11)</f>
        <v>132</v>
      </c>
      <c r="E11" s="84">
        <v>66</v>
      </c>
      <c r="F11" s="84">
        <v>66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66</v>
      </c>
      <c r="M11" s="84">
        <f>SUM(N11,+U11)</f>
        <v>79</v>
      </c>
      <c r="N11" s="84">
        <v>39</v>
      </c>
      <c r="O11" s="84">
        <v>39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40</v>
      </c>
      <c r="V11" s="84">
        <v>211</v>
      </c>
      <c r="W11" s="84">
        <v>105</v>
      </c>
      <c r="X11" s="84">
        <v>105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106</v>
      </c>
    </row>
    <row r="12" spans="1:30" s="8" customFormat="1" ht="12" customHeight="1">
      <c r="A12" s="80" t="s">
        <v>202</v>
      </c>
      <c r="B12" s="83" t="s">
        <v>221</v>
      </c>
      <c r="C12" s="80" t="s">
        <v>223</v>
      </c>
      <c r="D12" s="84">
        <f>SUM(E12,+L12)</f>
        <v>87159</v>
      </c>
      <c r="E12" s="84">
        <v>87159</v>
      </c>
      <c r="F12" s="84">
        <v>87159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87159</v>
      </c>
      <c r="W12" s="84">
        <v>87159</v>
      </c>
      <c r="X12" s="84">
        <v>87159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202</v>
      </c>
      <c r="B13" s="83" t="s">
        <v>229</v>
      </c>
      <c r="C13" s="80" t="s">
        <v>231</v>
      </c>
      <c r="D13" s="84">
        <f>SUM(E13,+L13)</f>
        <v>12214</v>
      </c>
      <c r="E13" s="84">
        <v>6104</v>
      </c>
      <c r="F13" s="84">
        <v>6104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6110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12214</v>
      </c>
      <c r="W13" s="84">
        <v>6104</v>
      </c>
      <c r="X13" s="84">
        <v>6104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6110</v>
      </c>
    </row>
    <row r="14" spans="1:30" s="8" customFormat="1" ht="12" customHeight="1">
      <c r="A14" s="80" t="s">
        <v>202</v>
      </c>
      <c r="B14" s="83" t="s">
        <v>237</v>
      </c>
      <c r="C14" s="80" t="s">
        <v>239</v>
      </c>
      <c r="D14" s="84">
        <f>SUM(E14,+L14)</f>
        <v>688283</v>
      </c>
      <c r="E14" s="84">
        <v>653264</v>
      </c>
      <c r="F14" s="84">
        <v>326614</v>
      </c>
      <c r="G14" s="84">
        <v>0</v>
      </c>
      <c r="H14" s="84">
        <v>326650</v>
      </c>
      <c r="I14" s="84">
        <v>0</v>
      </c>
      <c r="J14" s="94">
        <v>0</v>
      </c>
      <c r="K14" s="84">
        <v>0</v>
      </c>
      <c r="L14" s="84">
        <v>35019</v>
      </c>
      <c r="M14" s="84">
        <f>SUM(N14,+U14)</f>
        <v>1700</v>
      </c>
      <c r="N14" s="84">
        <v>1700</v>
      </c>
      <c r="O14" s="84">
        <v>850</v>
      </c>
      <c r="P14" s="84">
        <v>0</v>
      </c>
      <c r="Q14" s="84">
        <v>850</v>
      </c>
      <c r="R14" s="84">
        <v>0</v>
      </c>
      <c r="S14" s="94">
        <v>0</v>
      </c>
      <c r="T14" s="84">
        <v>0</v>
      </c>
      <c r="U14" s="84">
        <v>0</v>
      </c>
      <c r="V14" s="84">
        <v>689983</v>
      </c>
      <c r="W14" s="84">
        <v>654964</v>
      </c>
      <c r="X14" s="84">
        <v>327464</v>
      </c>
      <c r="Y14" s="84">
        <v>0</v>
      </c>
      <c r="Z14" s="84">
        <v>327500</v>
      </c>
      <c r="AA14" s="84">
        <v>0</v>
      </c>
      <c r="AB14" s="94">
        <v>0</v>
      </c>
      <c r="AC14" s="84">
        <v>0</v>
      </c>
      <c r="AD14" s="84">
        <v>35019</v>
      </c>
    </row>
    <row r="15" spans="1:30" s="8" customFormat="1" ht="12" customHeight="1">
      <c r="A15" s="80" t="s">
        <v>202</v>
      </c>
      <c r="B15" s="83" t="s">
        <v>242</v>
      </c>
      <c r="C15" s="80" t="s">
        <v>244</v>
      </c>
      <c r="D15" s="84">
        <f>SUM(E15,+L15)</f>
        <v>162335</v>
      </c>
      <c r="E15" s="84">
        <v>67445</v>
      </c>
      <c r="F15" s="84">
        <v>67445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94890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162335</v>
      </c>
      <c r="W15" s="84">
        <v>67445</v>
      </c>
      <c r="X15" s="84">
        <v>67445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94890</v>
      </c>
    </row>
    <row r="16" spans="1:30" s="8" customFormat="1" ht="12" customHeight="1">
      <c r="A16" s="80" t="s">
        <v>202</v>
      </c>
      <c r="B16" s="83" t="s">
        <v>253</v>
      </c>
      <c r="C16" s="80" t="s">
        <v>254</v>
      </c>
      <c r="D16" s="84">
        <f>SUM(E16,+L16)</f>
        <v>62771</v>
      </c>
      <c r="E16" s="84">
        <v>30139</v>
      </c>
      <c r="F16" s="84">
        <v>30139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32632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62771</v>
      </c>
      <c r="W16" s="84">
        <v>30139</v>
      </c>
      <c r="X16" s="84">
        <v>30139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32632</v>
      </c>
    </row>
    <row r="17" spans="1:30" s="8" customFormat="1" ht="12" customHeight="1">
      <c r="A17" s="80" t="s">
        <v>202</v>
      </c>
      <c r="B17" s="83" t="s">
        <v>258</v>
      </c>
      <c r="C17" s="80" t="s">
        <v>259</v>
      </c>
      <c r="D17" s="84">
        <f>SUM(E17,+L17)</f>
        <v>291964</v>
      </c>
      <c r="E17" s="84">
        <v>118734</v>
      </c>
      <c r="F17" s="84">
        <v>118734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173230</v>
      </c>
      <c r="M17" s="84">
        <f>SUM(N17,+U17)</f>
        <v>246</v>
      </c>
      <c r="N17" s="84">
        <v>123</v>
      </c>
      <c r="O17" s="84">
        <v>123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123</v>
      </c>
      <c r="V17" s="84">
        <v>292210</v>
      </c>
      <c r="W17" s="84">
        <v>118857</v>
      </c>
      <c r="X17" s="84">
        <v>118857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173353</v>
      </c>
    </row>
    <row r="18" spans="1:30" s="8" customFormat="1" ht="12" customHeight="1">
      <c r="A18" s="80" t="s">
        <v>206</v>
      </c>
      <c r="B18" s="83" t="s">
        <v>261</v>
      </c>
      <c r="C18" s="80" t="s">
        <v>263</v>
      </c>
      <c r="D18" s="84">
        <f>SUM(E18,+L18)</f>
        <v>224630</v>
      </c>
      <c r="E18" s="84">
        <v>112315</v>
      </c>
      <c r="F18" s="84">
        <v>112315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112315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224630</v>
      </c>
      <c r="W18" s="84">
        <v>112315</v>
      </c>
      <c r="X18" s="84">
        <v>112315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112315</v>
      </c>
    </row>
    <row r="19" spans="1:30" s="8" customFormat="1" ht="12" customHeight="1">
      <c r="A19" s="80" t="s">
        <v>202</v>
      </c>
      <c r="B19" s="83" t="s">
        <v>267</v>
      </c>
      <c r="C19" s="80" t="s">
        <v>268</v>
      </c>
      <c r="D19" s="84">
        <f>SUM(E19,+L19)</f>
        <v>88786</v>
      </c>
      <c r="E19" s="84">
        <v>35165</v>
      </c>
      <c r="F19" s="84">
        <v>35165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53621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88786</v>
      </c>
      <c r="W19" s="84">
        <v>35165</v>
      </c>
      <c r="X19" s="84">
        <v>35165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53621</v>
      </c>
    </row>
    <row r="20" spans="1:30" s="8" customFormat="1" ht="12" customHeight="1">
      <c r="A20" s="80" t="s">
        <v>202</v>
      </c>
      <c r="B20" s="83" t="s">
        <v>270</v>
      </c>
      <c r="C20" s="80" t="s">
        <v>272</v>
      </c>
      <c r="D20" s="84">
        <f>SUM(E20,+L20)</f>
        <v>8537395</v>
      </c>
      <c r="E20" s="84">
        <v>8537395</v>
      </c>
      <c r="F20" s="84">
        <v>8537395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835</v>
      </c>
      <c r="N20" s="84">
        <v>835</v>
      </c>
      <c r="O20" s="84">
        <v>835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8538230</v>
      </c>
      <c r="W20" s="84">
        <v>8538230</v>
      </c>
      <c r="X20" s="84">
        <v>8538230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202</v>
      </c>
      <c r="B21" s="83" t="s">
        <v>277</v>
      </c>
      <c r="C21" s="80" t="s">
        <v>279</v>
      </c>
      <c r="D21" s="84">
        <f>SUM(E21,+L21)</f>
        <v>21810</v>
      </c>
      <c r="E21" s="84">
        <v>5389</v>
      </c>
      <c r="F21" s="84">
        <v>5389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16421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21810</v>
      </c>
      <c r="W21" s="84">
        <v>5389</v>
      </c>
      <c r="X21" s="84">
        <v>5389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16421</v>
      </c>
    </row>
    <row r="22" spans="1:30" s="8" customFormat="1" ht="12" customHeight="1">
      <c r="A22" s="80" t="s">
        <v>285</v>
      </c>
      <c r="B22" s="83" t="s">
        <v>282</v>
      </c>
      <c r="C22" s="80" t="s">
        <v>286</v>
      </c>
      <c r="D22" s="84">
        <f>SUM(E22,+L22)</f>
        <v>3893</v>
      </c>
      <c r="E22" s="84">
        <v>1609</v>
      </c>
      <c r="F22" s="84">
        <v>1609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2284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3893</v>
      </c>
      <c r="W22" s="84">
        <v>1609</v>
      </c>
      <c r="X22" s="84">
        <v>1609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2284</v>
      </c>
    </row>
    <row r="23" spans="1:30" s="8" customFormat="1" ht="12" customHeight="1">
      <c r="A23" s="80" t="s">
        <v>202</v>
      </c>
      <c r="B23" s="83" t="s">
        <v>290</v>
      </c>
      <c r="C23" s="80" t="s">
        <v>292</v>
      </c>
      <c r="D23" s="84">
        <f>SUM(E23,+L23)</f>
        <v>115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115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115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115</v>
      </c>
    </row>
    <row r="24" spans="1:30" s="8" customFormat="1" ht="12" customHeight="1">
      <c r="A24" s="80" t="s">
        <v>202</v>
      </c>
      <c r="B24" s="83" t="s">
        <v>300</v>
      </c>
      <c r="C24" s="80" t="s">
        <v>299</v>
      </c>
      <c r="D24" s="84">
        <f>SUM(E24,+L24)</f>
        <v>62674</v>
      </c>
      <c r="E24" s="84">
        <v>16205</v>
      </c>
      <c r="F24" s="84">
        <v>16205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46469</v>
      </c>
      <c r="M24" s="84">
        <f>SUM(N24,+U24)</f>
        <v>367</v>
      </c>
      <c r="N24" s="84">
        <v>183</v>
      </c>
      <c r="O24" s="84">
        <v>183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184</v>
      </c>
      <c r="V24" s="84">
        <v>63041</v>
      </c>
      <c r="W24" s="84">
        <v>16388</v>
      </c>
      <c r="X24" s="84">
        <v>16388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46653</v>
      </c>
    </row>
    <row r="25" spans="1:30" s="8" customFormat="1" ht="12" customHeight="1">
      <c r="A25" s="80" t="s">
        <v>202</v>
      </c>
      <c r="B25" s="83" t="s">
        <v>303</v>
      </c>
      <c r="C25" s="80" t="s">
        <v>305</v>
      </c>
      <c r="D25" s="84">
        <f>SUM(E25,+L25)</f>
        <v>69965</v>
      </c>
      <c r="E25" s="84">
        <v>33642</v>
      </c>
      <c r="F25" s="84">
        <v>33642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36323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69965</v>
      </c>
      <c r="W25" s="84">
        <v>33642</v>
      </c>
      <c r="X25" s="84">
        <v>33642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36323</v>
      </c>
    </row>
    <row r="26" spans="1:30" s="8" customFormat="1" ht="12" customHeight="1">
      <c r="A26" s="80" t="s">
        <v>202</v>
      </c>
      <c r="B26" s="83" t="s">
        <v>309</v>
      </c>
      <c r="C26" s="80" t="s">
        <v>311</v>
      </c>
      <c r="D26" s="84">
        <f>SUM(E26,+L26)</f>
        <v>338915</v>
      </c>
      <c r="E26" s="84">
        <v>338915</v>
      </c>
      <c r="F26" s="84">
        <v>148992</v>
      </c>
      <c r="G26" s="84">
        <v>0</v>
      </c>
      <c r="H26" s="84">
        <v>189923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338915</v>
      </c>
      <c r="W26" s="84">
        <v>338915</v>
      </c>
      <c r="X26" s="84">
        <v>148992</v>
      </c>
      <c r="Y26" s="84">
        <v>0</v>
      </c>
      <c r="Z26" s="84">
        <v>189923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202</v>
      </c>
      <c r="B27" s="83" t="s">
        <v>317</v>
      </c>
      <c r="C27" s="80" t="s">
        <v>319</v>
      </c>
      <c r="D27" s="84">
        <f>SUM(E27,+L27)</f>
        <v>223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223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223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223</v>
      </c>
    </row>
    <row r="28" spans="1:30" s="8" customFormat="1" ht="12" customHeight="1">
      <c r="A28" s="80" t="s">
        <v>202</v>
      </c>
      <c r="B28" s="83" t="s">
        <v>326</v>
      </c>
      <c r="C28" s="80" t="s">
        <v>327</v>
      </c>
      <c r="D28" s="84">
        <f>SUM(E28,+L28)</f>
        <v>17312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17312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17312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17312</v>
      </c>
    </row>
    <row r="29" spans="1:30" s="8" customFormat="1" ht="12" customHeight="1">
      <c r="A29" s="80" t="s">
        <v>202</v>
      </c>
      <c r="B29" s="83" t="s">
        <v>332</v>
      </c>
      <c r="C29" s="80" t="s">
        <v>333</v>
      </c>
      <c r="D29" s="84">
        <f>SUM(E29,+L29)</f>
        <v>169</v>
      </c>
      <c r="E29" s="84">
        <v>84</v>
      </c>
      <c r="F29" s="84">
        <v>84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85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169</v>
      </c>
      <c r="W29" s="84">
        <v>84</v>
      </c>
      <c r="X29" s="84">
        <v>84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85</v>
      </c>
    </row>
    <row r="30" spans="1:30" s="8" customFormat="1" ht="12" customHeight="1">
      <c r="A30" s="80" t="s">
        <v>202</v>
      </c>
      <c r="B30" s="83" t="s">
        <v>334</v>
      </c>
      <c r="C30" s="80" t="s">
        <v>335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202</v>
      </c>
      <c r="B31" s="83" t="s">
        <v>338</v>
      </c>
      <c r="C31" s="80" t="s">
        <v>339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202</v>
      </c>
      <c r="B32" s="83" t="s">
        <v>344</v>
      </c>
      <c r="C32" s="80" t="s">
        <v>345</v>
      </c>
      <c r="D32" s="84">
        <f>SUM(E32,+L32)</f>
        <v>7068</v>
      </c>
      <c r="E32" s="84">
        <v>3429</v>
      </c>
      <c r="F32" s="84">
        <v>3429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3639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7068</v>
      </c>
      <c r="W32" s="84">
        <v>3429</v>
      </c>
      <c r="X32" s="84">
        <v>3429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3639</v>
      </c>
    </row>
    <row r="33" spans="1:30" s="8" customFormat="1" ht="12" customHeight="1">
      <c r="A33" s="80" t="s">
        <v>202</v>
      </c>
      <c r="B33" s="83" t="s">
        <v>349</v>
      </c>
      <c r="C33" s="80" t="s">
        <v>351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202</v>
      </c>
      <c r="B34" s="83" t="s">
        <v>354</v>
      </c>
      <c r="C34" s="80" t="s">
        <v>356</v>
      </c>
      <c r="D34" s="84">
        <f>SUM(E34,+L34)</f>
        <v>47789</v>
      </c>
      <c r="E34" s="84">
        <v>20850</v>
      </c>
      <c r="F34" s="84">
        <v>20850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26939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47789</v>
      </c>
      <c r="W34" s="84">
        <v>20850</v>
      </c>
      <c r="X34" s="84">
        <v>20850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26939</v>
      </c>
    </row>
    <row r="35" spans="1:30" s="8" customFormat="1" ht="12" customHeight="1">
      <c r="A35" s="80" t="s">
        <v>202</v>
      </c>
      <c r="B35" s="83" t="s">
        <v>362</v>
      </c>
      <c r="C35" s="80" t="s">
        <v>365</v>
      </c>
      <c r="D35" s="84">
        <f>SUM(E35,+L35)</f>
        <v>269585</v>
      </c>
      <c r="E35" s="84">
        <v>134559</v>
      </c>
      <c r="F35" s="84">
        <v>134559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135026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269585</v>
      </c>
      <c r="W35" s="84">
        <v>134559</v>
      </c>
      <c r="X35" s="84">
        <v>134559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135026</v>
      </c>
    </row>
    <row r="36" spans="1:30" s="8" customFormat="1" ht="12" customHeight="1">
      <c r="A36" s="80" t="s">
        <v>202</v>
      </c>
      <c r="B36" s="83" t="s">
        <v>368</v>
      </c>
      <c r="C36" s="80" t="s">
        <v>371</v>
      </c>
      <c r="D36" s="84">
        <f>SUM(E36,+L36)</f>
        <v>2886</v>
      </c>
      <c r="E36" s="84">
        <v>700</v>
      </c>
      <c r="F36" s="84">
        <v>700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2186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2886</v>
      </c>
      <c r="W36" s="84">
        <v>700</v>
      </c>
      <c r="X36" s="84">
        <v>700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2186</v>
      </c>
    </row>
    <row r="37" spans="1:30" s="8" customFormat="1" ht="12" customHeight="1">
      <c r="A37" s="80" t="s">
        <v>206</v>
      </c>
      <c r="B37" s="83" t="s">
        <v>377</v>
      </c>
      <c r="C37" s="80" t="s">
        <v>378</v>
      </c>
      <c r="D37" s="84">
        <f>SUM(E37,+L37)</f>
        <v>2792</v>
      </c>
      <c r="E37" s="84">
        <v>1396</v>
      </c>
      <c r="F37" s="84">
        <v>1396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1396</v>
      </c>
      <c r="M37" s="84">
        <f>SUM(N37,+U37)</f>
        <v>68</v>
      </c>
      <c r="N37" s="84">
        <v>34</v>
      </c>
      <c r="O37" s="84">
        <v>34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34</v>
      </c>
      <c r="V37" s="84">
        <v>2860</v>
      </c>
      <c r="W37" s="84">
        <v>1430</v>
      </c>
      <c r="X37" s="84">
        <v>1430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1430</v>
      </c>
    </row>
    <row r="38" spans="1:30" s="8" customFormat="1" ht="12" customHeight="1">
      <c r="A38" s="80" t="s">
        <v>202</v>
      </c>
      <c r="B38" s="83" t="s">
        <v>381</v>
      </c>
      <c r="C38" s="80" t="s">
        <v>383</v>
      </c>
      <c r="D38" s="84">
        <f>SUM(E38,+L38)</f>
        <v>1803</v>
      </c>
      <c r="E38" s="84">
        <v>1801</v>
      </c>
      <c r="F38" s="84">
        <v>901</v>
      </c>
      <c r="G38" s="84">
        <v>0</v>
      </c>
      <c r="H38" s="84">
        <v>900</v>
      </c>
      <c r="I38" s="84">
        <v>0</v>
      </c>
      <c r="J38" s="94">
        <v>0</v>
      </c>
      <c r="K38" s="84">
        <v>0</v>
      </c>
      <c r="L38" s="84">
        <v>2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1803</v>
      </c>
      <c r="W38" s="84">
        <v>1801</v>
      </c>
      <c r="X38" s="84">
        <v>901</v>
      </c>
      <c r="Y38" s="84">
        <v>0</v>
      </c>
      <c r="Z38" s="84">
        <v>900</v>
      </c>
      <c r="AA38" s="84">
        <v>0</v>
      </c>
      <c r="AB38" s="94">
        <v>0</v>
      </c>
      <c r="AC38" s="84">
        <v>0</v>
      </c>
      <c r="AD38" s="84">
        <v>2</v>
      </c>
    </row>
    <row r="39" spans="1:30" s="8" customFormat="1" ht="12" customHeight="1">
      <c r="A39" s="80" t="s">
        <v>202</v>
      </c>
      <c r="B39" s="83" t="s">
        <v>390</v>
      </c>
      <c r="C39" s="80" t="s">
        <v>391</v>
      </c>
      <c r="D39" s="84">
        <f>SUM(E39,+L39)</f>
        <v>75588</v>
      </c>
      <c r="E39" s="84">
        <v>37794</v>
      </c>
      <c r="F39" s="84">
        <v>37794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37794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75588</v>
      </c>
      <c r="W39" s="84">
        <v>37794</v>
      </c>
      <c r="X39" s="84">
        <v>37794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37794</v>
      </c>
    </row>
    <row r="40" spans="1:30" s="8" customFormat="1" ht="12" customHeight="1">
      <c r="A40" s="80" t="s">
        <v>202</v>
      </c>
      <c r="B40" s="83" t="s">
        <v>393</v>
      </c>
      <c r="C40" s="80" t="s">
        <v>395</v>
      </c>
      <c r="D40" s="84">
        <f>SUM(E40,+L40)</f>
        <v>7311</v>
      </c>
      <c r="E40" s="84">
        <v>3263</v>
      </c>
      <c r="F40" s="84">
        <v>3263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4048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7311</v>
      </c>
      <c r="W40" s="84">
        <v>3263</v>
      </c>
      <c r="X40" s="84">
        <v>3263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4048</v>
      </c>
    </row>
    <row r="41" spans="1:30" s="8" customFormat="1" ht="12" customHeight="1">
      <c r="A41" s="80" t="s">
        <v>202</v>
      </c>
      <c r="B41" s="83" t="s">
        <v>399</v>
      </c>
      <c r="C41" s="80" t="s">
        <v>400</v>
      </c>
      <c r="D41" s="84">
        <f>SUM(E41,+L41)</f>
        <v>21104</v>
      </c>
      <c r="E41" s="84">
        <v>3941</v>
      </c>
      <c r="F41" s="84">
        <v>3941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17163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21104</v>
      </c>
      <c r="W41" s="84">
        <v>3941</v>
      </c>
      <c r="X41" s="84">
        <v>3941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17163</v>
      </c>
    </row>
    <row r="42" spans="1:30" s="8" customFormat="1" ht="12" customHeight="1">
      <c r="A42" s="80" t="s">
        <v>206</v>
      </c>
      <c r="B42" s="83" t="s">
        <v>406</v>
      </c>
      <c r="C42" s="80" t="s">
        <v>404</v>
      </c>
      <c r="D42" s="84">
        <f>SUM(E42,+L42)</f>
        <v>583</v>
      </c>
      <c r="E42" s="84">
        <v>583</v>
      </c>
      <c r="F42" s="84">
        <v>583</v>
      </c>
      <c r="G42" s="84">
        <v>0</v>
      </c>
      <c r="H42" s="84">
        <v>0</v>
      </c>
      <c r="I42" s="84">
        <v>0</v>
      </c>
      <c r="J42" s="94">
        <f>市町村分担金内訳!D8</f>
        <v>583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市町村分担金内訳!E8</f>
        <v>0</v>
      </c>
      <c r="T42" s="84">
        <v>0</v>
      </c>
      <c r="U42" s="84">
        <v>0</v>
      </c>
      <c r="V42" s="84">
        <v>583</v>
      </c>
      <c r="W42" s="84">
        <v>583</v>
      </c>
      <c r="X42" s="84">
        <v>583</v>
      </c>
      <c r="Y42" s="84">
        <v>0</v>
      </c>
      <c r="Z42" s="84">
        <v>0</v>
      </c>
      <c r="AA42" s="84">
        <v>0</v>
      </c>
      <c r="AB42" s="94">
        <f>SUM(J42,S42)</f>
        <v>583</v>
      </c>
      <c r="AC42" s="84">
        <v>0</v>
      </c>
      <c r="AD42" s="84">
        <v>0</v>
      </c>
    </row>
    <row r="43" spans="1:30" s="8" customFormat="1" ht="12" customHeight="1">
      <c r="A43" s="80" t="s">
        <v>202</v>
      </c>
      <c r="B43" s="83" t="s">
        <v>412</v>
      </c>
      <c r="C43" s="80" t="s">
        <v>411</v>
      </c>
      <c r="D43" s="84">
        <f>SUM(E43,+L43)</f>
        <v>64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市町村分担金内訳!D9</f>
        <v>371</v>
      </c>
      <c r="K43" s="84">
        <v>0</v>
      </c>
      <c r="L43" s="84">
        <v>64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市町村分担金内訳!E9</f>
        <v>0</v>
      </c>
      <c r="T43" s="84">
        <v>0</v>
      </c>
      <c r="U43" s="84">
        <v>0</v>
      </c>
      <c r="V43" s="84">
        <v>64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371</v>
      </c>
      <c r="AC43" s="84">
        <v>0</v>
      </c>
      <c r="AD43" s="84">
        <v>64</v>
      </c>
    </row>
    <row r="44" spans="1:30" s="8" customFormat="1" ht="12" customHeight="1">
      <c r="A44" s="80" t="s">
        <v>202</v>
      </c>
      <c r="B44" s="83" t="s">
        <v>416</v>
      </c>
      <c r="C44" s="80" t="s">
        <v>415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市町村分担金内訳!D10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市町村分担金内訳!E10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0" t="s">
        <v>206</v>
      </c>
      <c r="B45" s="83" t="s">
        <v>420</v>
      </c>
      <c r="C45" s="80" t="s">
        <v>421</v>
      </c>
      <c r="D45" s="84">
        <f>SUM(E45,+L45)</f>
        <v>189467</v>
      </c>
      <c r="E45" s="84">
        <v>189467</v>
      </c>
      <c r="F45" s="84">
        <v>123357</v>
      </c>
      <c r="G45" s="84">
        <v>0</v>
      </c>
      <c r="H45" s="84">
        <v>65700</v>
      </c>
      <c r="I45" s="84">
        <v>0</v>
      </c>
      <c r="J45" s="94">
        <f>市町村分担金内訳!D11</f>
        <v>136089</v>
      </c>
      <c r="K45" s="84">
        <v>410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市町村分担金内訳!E11</f>
        <v>0</v>
      </c>
      <c r="T45" s="84">
        <v>0</v>
      </c>
      <c r="U45" s="84">
        <v>0</v>
      </c>
      <c r="V45" s="84">
        <v>189467</v>
      </c>
      <c r="W45" s="84">
        <v>189467</v>
      </c>
      <c r="X45" s="84">
        <v>123357</v>
      </c>
      <c r="Y45" s="84">
        <v>0</v>
      </c>
      <c r="Z45" s="84">
        <v>65700</v>
      </c>
      <c r="AA45" s="84">
        <v>0</v>
      </c>
      <c r="AB45" s="94">
        <f>SUM(J45,S45)</f>
        <v>136089</v>
      </c>
      <c r="AC45" s="84">
        <v>410</v>
      </c>
      <c r="AD45" s="84">
        <v>0</v>
      </c>
    </row>
    <row r="46" spans="1:30" s="8" customFormat="1" ht="12" customHeight="1">
      <c r="A46" s="80" t="s">
        <v>202</v>
      </c>
      <c r="B46" s="83" t="s">
        <v>423</v>
      </c>
      <c r="C46" s="80" t="s">
        <v>425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市町村分担金内訳!D12</f>
        <v>9245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市町村分担金内訳!E12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9245</v>
      </c>
      <c r="AC46" s="84">
        <v>0</v>
      </c>
      <c r="AD46" s="84">
        <v>0</v>
      </c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7:AD995">
    <cfRule type="expression" dxfId="375" priority="43" stopIfTrue="1">
      <formula>$A47&lt;&gt;""</formula>
    </cfRule>
  </conditionalFormatting>
  <conditionalFormatting sqref="A46:AD46">
    <cfRule type="expression" dxfId="374" priority="2" stopIfTrue="1">
      <formula>$A46&lt;&gt;""</formula>
    </cfRule>
  </conditionalFormatting>
  <conditionalFormatting sqref="A8:AD8">
    <cfRule type="expression" dxfId="373" priority="41" stopIfTrue="1">
      <formula>$A8&lt;&gt;""</formula>
    </cfRule>
  </conditionalFormatting>
  <conditionalFormatting sqref="A9:AD9">
    <cfRule type="expression" dxfId="372" priority="40" stopIfTrue="1">
      <formula>$A9&lt;&gt;""</formula>
    </cfRule>
  </conditionalFormatting>
  <conditionalFormatting sqref="A10:AD10">
    <cfRule type="expression" dxfId="371" priority="39" stopIfTrue="1">
      <formula>$A10&lt;&gt;""</formula>
    </cfRule>
  </conditionalFormatting>
  <conditionalFormatting sqref="A11:AD11">
    <cfRule type="expression" dxfId="370" priority="38" stopIfTrue="1">
      <formula>$A11&lt;&gt;""</formula>
    </cfRule>
  </conditionalFormatting>
  <conditionalFormatting sqref="A12:AD12">
    <cfRule type="expression" dxfId="369" priority="37" stopIfTrue="1">
      <formula>$A12&lt;&gt;""</formula>
    </cfRule>
  </conditionalFormatting>
  <conditionalFormatting sqref="A13:AD13">
    <cfRule type="expression" dxfId="368" priority="36" stopIfTrue="1">
      <formula>$A13&lt;&gt;""</formula>
    </cfRule>
  </conditionalFormatting>
  <conditionalFormatting sqref="A14:AD14">
    <cfRule type="expression" dxfId="367" priority="35" stopIfTrue="1">
      <formula>$A14&lt;&gt;""</formula>
    </cfRule>
  </conditionalFormatting>
  <conditionalFormatting sqref="A15:AD15">
    <cfRule type="expression" dxfId="366" priority="34" stopIfTrue="1">
      <formula>$A15&lt;&gt;""</formula>
    </cfRule>
  </conditionalFormatting>
  <conditionalFormatting sqref="A16:AD16">
    <cfRule type="expression" dxfId="365" priority="33" stopIfTrue="1">
      <formula>$A16&lt;&gt;""</formula>
    </cfRule>
  </conditionalFormatting>
  <conditionalFormatting sqref="A17:AD17">
    <cfRule type="expression" dxfId="364" priority="32" stopIfTrue="1">
      <formula>$A17&lt;&gt;""</formula>
    </cfRule>
  </conditionalFormatting>
  <conditionalFormatting sqref="A18:AD18">
    <cfRule type="expression" dxfId="363" priority="31" stopIfTrue="1">
      <formula>$A18&lt;&gt;""</formula>
    </cfRule>
  </conditionalFormatting>
  <conditionalFormatting sqref="A19:AD19">
    <cfRule type="expression" dxfId="362" priority="30" stopIfTrue="1">
      <formula>$A19&lt;&gt;""</formula>
    </cfRule>
  </conditionalFormatting>
  <conditionalFormatting sqref="A20:AD20">
    <cfRule type="expression" dxfId="361" priority="29" stopIfTrue="1">
      <formula>$A20&lt;&gt;""</formula>
    </cfRule>
  </conditionalFormatting>
  <conditionalFormatting sqref="A21:AD21">
    <cfRule type="expression" dxfId="360" priority="28" stopIfTrue="1">
      <formula>$A21&lt;&gt;""</formula>
    </cfRule>
  </conditionalFormatting>
  <conditionalFormatting sqref="A22:AD22">
    <cfRule type="expression" dxfId="359" priority="27" stopIfTrue="1">
      <formula>$A22&lt;&gt;""</formula>
    </cfRule>
  </conditionalFormatting>
  <conditionalFormatting sqref="A23:AD23">
    <cfRule type="expression" dxfId="358" priority="26" stopIfTrue="1">
      <formula>$A23&lt;&gt;""</formula>
    </cfRule>
  </conditionalFormatting>
  <conditionalFormatting sqref="A24:AD24">
    <cfRule type="expression" dxfId="357" priority="25" stopIfTrue="1">
      <formula>$A24&lt;&gt;""</formula>
    </cfRule>
  </conditionalFormatting>
  <conditionalFormatting sqref="A25:AD25">
    <cfRule type="expression" dxfId="356" priority="24" stopIfTrue="1">
      <formula>$A25&lt;&gt;""</formula>
    </cfRule>
  </conditionalFormatting>
  <conditionalFormatting sqref="A26:AD26">
    <cfRule type="expression" dxfId="355" priority="23" stopIfTrue="1">
      <formula>$A26&lt;&gt;""</formula>
    </cfRule>
  </conditionalFormatting>
  <conditionalFormatting sqref="A27:AD27">
    <cfRule type="expression" dxfId="354" priority="22" stopIfTrue="1">
      <formula>$A27&lt;&gt;""</formula>
    </cfRule>
  </conditionalFormatting>
  <conditionalFormatting sqref="A28:AD28">
    <cfRule type="expression" dxfId="353" priority="21" stopIfTrue="1">
      <formula>$A28&lt;&gt;""</formula>
    </cfRule>
  </conditionalFormatting>
  <conditionalFormatting sqref="A29:AD29">
    <cfRule type="expression" dxfId="352" priority="20" stopIfTrue="1">
      <formula>$A29&lt;&gt;""</formula>
    </cfRule>
  </conditionalFormatting>
  <conditionalFormatting sqref="A30:AD30">
    <cfRule type="expression" dxfId="351" priority="19" stopIfTrue="1">
      <formula>$A30&lt;&gt;""</formula>
    </cfRule>
  </conditionalFormatting>
  <conditionalFormatting sqref="A31:AD31">
    <cfRule type="expression" dxfId="350" priority="18" stopIfTrue="1">
      <formula>$A31&lt;&gt;""</formula>
    </cfRule>
  </conditionalFormatting>
  <conditionalFormatting sqref="A32:AD32">
    <cfRule type="expression" dxfId="349" priority="17" stopIfTrue="1">
      <formula>$A32&lt;&gt;""</formula>
    </cfRule>
  </conditionalFormatting>
  <conditionalFormatting sqref="A33:AD33">
    <cfRule type="expression" dxfId="348" priority="16" stopIfTrue="1">
      <formula>$A33&lt;&gt;""</formula>
    </cfRule>
  </conditionalFormatting>
  <conditionalFormatting sqref="A34:AD34">
    <cfRule type="expression" dxfId="347" priority="15" stopIfTrue="1">
      <formula>$A34&lt;&gt;""</formula>
    </cfRule>
  </conditionalFormatting>
  <conditionalFormatting sqref="A35:AD35">
    <cfRule type="expression" dxfId="346" priority="14" stopIfTrue="1">
      <formula>$A35&lt;&gt;""</formula>
    </cfRule>
  </conditionalFormatting>
  <conditionalFormatting sqref="A36:AD36">
    <cfRule type="expression" dxfId="345" priority="13" stopIfTrue="1">
      <formula>$A36&lt;&gt;""</formula>
    </cfRule>
  </conditionalFormatting>
  <conditionalFormatting sqref="A37:AD37">
    <cfRule type="expression" dxfId="344" priority="12" stopIfTrue="1">
      <formula>$A37&lt;&gt;""</formula>
    </cfRule>
  </conditionalFormatting>
  <conditionalFormatting sqref="A38:AD38">
    <cfRule type="expression" dxfId="343" priority="11" stopIfTrue="1">
      <formula>$A38&lt;&gt;""</formula>
    </cfRule>
  </conditionalFormatting>
  <conditionalFormatting sqref="A39:AD39">
    <cfRule type="expression" dxfId="342" priority="10" stopIfTrue="1">
      <formula>$A39&lt;&gt;""</formula>
    </cfRule>
  </conditionalFormatting>
  <conditionalFormatting sqref="A40:AD40">
    <cfRule type="expression" dxfId="341" priority="9" stopIfTrue="1">
      <formula>$A40&lt;&gt;""</formula>
    </cfRule>
  </conditionalFormatting>
  <conditionalFormatting sqref="A41:AD41">
    <cfRule type="expression" dxfId="340" priority="8" stopIfTrue="1">
      <formula>$A41&lt;&gt;""</formula>
    </cfRule>
  </conditionalFormatting>
  <conditionalFormatting sqref="A7:AD7">
    <cfRule type="expression" dxfId="339" priority="1" stopIfTrue="1">
      <formula>$A7&lt;&gt;""</formula>
    </cfRule>
  </conditionalFormatting>
  <conditionalFormatting sqref="A42:AD42">
    <cfRule type="expression" dxfId="338" priority="6" stopIfTrue="1">
      <formula>$A42&lt;&gt;""</formula>
    </cfRule>
  </conditionalFormatting>
  <conditionalFormatting sqref="A43:AD43">
    <cfRule type="expression" dxfId="337" priority="5" stopIfTrue="1">
      <formula>$A43&lt;&gt;""</formula>
    </cfRule>
  </conditionalFormatting>
  <conditionalFormatting sqref="A44:AD44">
    <cfRule type="expression" dxfId="336" priority="4" stopIfTrue="1">
      <formula>$A44&lt;&gt;""</formula>
    </cfRule>
  </conditionalFormatting>
  <conditionalFormatting sqref="A45:AD45">
    <cfRule type="expression" dxfId="335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45" man="1"/>
    <brk id="21" min="1" max="4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434</v>
      </c>
      <c r="C7" s="78" t="s">
        <v>192</v>
      </c>
      <c r="D7" s="79">
        <f>SUM($D$8:$D$46)</f>
        <v>13496</v>
      </c>
      <c r="E7" s="79">
        <f>SUM($E$8:$E$46)</f>
        <v>13496</v>
      </c>
      <c r="F7" s="79">
        <f>SUM($F$8:$F$46)</f>
        <v>0</v>
      </c>
      <c r="G7" s="79">
        <f>SUM($G$8:$G$46)</f>
        <v>0</v>
      </c>
      <c r="H7" s="79">
        <f>SUM($H$8:$H$46)</f>
        <v>126</v>
      </c>
      <c r="I7" s="79">
        <f>SUM($I$8:$I$46)</f>
        <v>13370</v>
      </c>
      <c r="J7" s="79">
        <f>SUM($J$8:$J$46)</f>
        <v>0</v>
      </c>
      <c r="K7" s="79">
        <f>SUM($K$8:$K$46)</f>
        <v>0</v>
      </c>
      <c r="L7" s="79">
        <f>SUM($L$8:$L$46)</f>
        <v>11709180</v>
      </c>
      <c r="M7" s="79">
        <f>SUM($M$8:$M$46)</f>
        <v>0</v>
      </c>
      <c r="N7" s="79">
        <f>SUM($N$8:$N$46)</f>
        <v>0</v>
      </c>
      <c r="O7" s="79">
        <f>SUM($O$8:$O$46)</f>
        <v>0</v>
      </c>
      <c r="P7" s="79">
        <f>SUM($P$8:$P$46)</f>
        <v>0</v>
      </c>
      <c r="Q7" s="79">
        <f>SUM($Q$8:$Q$46)</f>
        <v>0</v>
      </c>
      <c r="R7" s="79">
        <f>SUM($R$8:$R$46)</f>
        <v>324374</v>
      </c>
      <c r="S7" s="79">
        <f>SUM($S$8:$S$46)</f>
        <v>204246</v>
      </c>
      <c r="T7" s="79">
        <f>SUM($T$8:$T$46)</f>
        <v>26757</v>
      </c>
      <c r="U7" s="79">
        <f>SUM($U$8:$U$46)</f>
        <v>93371</v>
      </c>
      <c r="V7" s="79">
        <f>SUM($V$8:$V$46)</f>
        <v>0</v>
      </c>
      <c r="W7" s="79">
        <f>SUM($W$8:$W$46)</f>
        <v>11377579</v>
      </c>
      <c r="X7" s="79">
        <f>SUM($X$8:$X$46)</f>
        <v>2356224</v>
      </c>
      <c r="Y7" s="79">
        <f>SUM($Y$8:$Y$46)</f>
        <v>1817706</v>
      </c>
      <c r="Z7" s="79">
        <f>SUM($Z$8:$Z$46)</f>
        <v>727546</v>
      </c>
      <c r="AA7" s="79">
        <f>SUM($AA$8:$AA$46)</f>
        <v>6476103</v>
      </c>
      <c r="AB7" s="79">
        <f>SUM($AB$8:$AB$46)</f>
        <v>146288</v>
      </c>
      <c r="AC7" s="79">
        <f>SUM($AC$8:$AC$46)</f>
        <v>7227</v>
      </c>
      <c r="AD7" s="79">
        <f>SUM($AD$8:$AD$46)</f>
        <v>105060</v>
      </c>
      <c r="AE7" s="79">
        <f>SUM($AE$8:$AE$46)</f>
        <v>11827736</v>
      </c>
      <c r="AF7" s="79">
        <f>SUM($AF$8:$AF$46)</f>
        <v>0</v>
      </c>
      <c r="AG7" s="79">
        <f>SUM($AG$8:$AG$46)</f>
        <v>0</v>
      </c>
      <c r="AH7" s="79">
        <f>SUM($AH$8:$AH$46)</f>
        <v>0</v>
      </c>
      <c r="AI7" s="79">
        <f>SUM($AI$8:$AI$46)</f>
        <v>0</v>
      </c>
      <c r="AJ7" s="79">
        <f>SUM($AJ$8:$AJ$46)</f>
        <v>0</v>
      </c>
      <c r="AK7" s="79">
        <f>SUM($AK$8:$AK$46)</f>
        <v>0</v>
      </c>
      <c r="AL7" s="79">
        <f>SUM($AL$8:$AL$46)</f>
        <v>0</v>
      </c>
      <c r="AM7" s="79">
        <f>SUM($AM$8:$AM$46)</f>
        <v>0</v>
      </c>
      <c r="AN7" s="79">
        <f>SUM($AN$8:$AN$46)</f>
        <v>3608</v>
      </c>
      <c r="AO7" s="79">
        <f>SUM($AO$8:$AO$46)</f>
        <v>0</v>
      </c>
      <c r="AP7" s="79">
        <f>SUM($AP$8:$AP$46)</f>
        <v>0</v>
      </c>
      <c r="AQ7" s="79">
        <f>SUM($AQ$8:$AQ$46)</f>
        <v>0</v>
      </c>
      <c r="AR7" s="79">
        <f>SUM($AR$8:$AR$46)</f>
        <v>0</v>
      </c>
      <c r="AS7" s="79">
        <f>SUM($AS$8:$AS$46)</f>
        <v>0</v>
      </c>
      <c r="AT7" s="79">
        <f>SUM($AT$8:$AT$46)</f>
        <v>0</v>
      </c>
      <c r="AU7" s="79">
        <f>SUM($AU$8:$AU$46)</f>
        <v>0</v>
      </c>
      <c r="AV7" s="79">
        <f>SUM($AV$8:$AV$46)</f>
        <v>0</v>
      </c>
      <c r="AW7" s="79">
        <f>SUM($AW$8:$AW$46)</f>
        <v>0</v>
      </c>
      <c r="AX7" s="79">
        <f>SUM($AX$8:$AX$46)</f>
        <v>0</v>
      </c>
      <c r="AY7" s="79">
        <f>SUM($AY$8:$AY$46)</f>
        <v>3608</v>
      </c>
      <c r="AZ7" s="79">
        <f>SUM($AZ$8:$AZ$46)</f>
        <v>3540</v>
      </c>
      <c r="BA7" s="79">
        <f>SUM($BA$8:$BA$46)</f>
        <v>0</v>
      </c>
      <c r="BB7" s="79">
        <f>SUM($BB$8:$BB$46)</f>
        <v>0</v>
      </c>
      <c r="BC7" s="79">
        <f>SUM($BC$8:$BC$46)</f>
        <v>68</v>
      </c>
      <c r="BD7" s="79">
        <f>SUM($BD$8:$BD$46)</f>
        <v>0</v>
      </c>
      <c r="BE7" s="79">
        <f>SUM($BE$8:$BE$46)</f>
        <v>0</v>
      </c>
      <c r="BF7" s="79">
        <f>SUM($BF$8:$BF$46)</f>
        <v>0</v>
      </c>
      <c r="BG7" s="79">
        <f>SUM($BG$8:$BG$46)</f>
        <v>3608</v>
      </c>
      <c r="BH7" s="79">
        <f>SUM($BH$8:$BH$46)</f>
        <v>13496</v>
      </c>
      <c r="BI7" s="79">
        <f>SUM($BI$8:$BI$46)</f>
        <v>13496</v>
      </c>
      <c r="BJ7" s="79">
        <f>SUM($BJ$8:$BJ$46)</f>
        <v>0</v>
      </c>
      <c r="BK7" s="79">
        <f>SUM($BK$8:$BK$46)</f>
        <v>0</v>
      </c>
      <c r="BL7" s="79">
        <f>SUM($BL$8:$BL$46)</f>
        <v>126</v>
      </c>
      <c r="BM7" s="79">
        <f>SUM($BM$8:$BM$46)</f>
        <v>13370</v>
      </c>
      <c r="BN7" s="79">
        <f>SUM($BN$8:$BN$46)</f>
        <v>0</v>
      </c>
      <c r="BO7" s="79">
        <f>SUM($BO$8:$BO$46)</f>
        <v>0</v>
      </c>
      <c r="BP7" s="79">
        <f>SUM($BP$8:$BP$46)</f>
        <v>11712788</v>
      </c>
      <c r="BQ7" s="79">
        <f>SUM($BQ$8:$BQ$46)</f>
        <v>0</v>
      </c>
      <c r="BR7" s="79">
        <f>SUM($BR$8:$BR$46)</f>
        <v>0</v>
      </c>
      <c r="BS7" s="79">
        <f>SUM($BS$8:$BS$46)</f>
        <v>0</v>
      </c>
      <c r="BT7" s="79">
        <f>SUM($BT$8:$BT$46)</f>
        <v>0</v>
      </c>
      <c r="BU7" s="79">
        <f>SUM($BU$8:$BU$46)</f>
        <v>0</v>
      </c>
      <c r="BV7" s="79">
        <f>SUM($BV$8:$BV$46)</f>
        <v>324374</v>
      </c>
      <c r="BW7" s="79">
        <f>SUM($BW$8:$BW$46)</f>
        <v>204246</v>
      </c>
      <c r="BX7" s="79">
        <f>SUM($BX$8:$BX$46)</f>
        <v>26757</v>
      </c>
      <c r="BY7" s="79">
        <f>SUM($BY$8:$BY$46)</f>
        <v>93371</v>
      </c>
      <c r="BZ7" s="79">
        <f>SUM($BZ$8:$BZ$46)</f>
        <v>0</v>
      </c>
      <c r="CA7" s="79">
        <f>SUM($CA$8:$CA$46)</f>
        <v>11381187</v>
      </c>
      <c r="CB7" s="79">
        <f>SUM($CB$8:$CB$46)</f>
        <v>2359764</v>
      </c>
      <c r="CC7" s="79">
        <f>SUM($CC$8:$CC$46)</f>
        <v>1817706</v>
      </c>
      <c r="CD7" s="79">
        <f>SUM($CD$8:$CD$46)</f>
        <v>727546</v>
      </c>
      <c r="CE7" s="79">
        <f>SUM($CE$8:$CE$46)</f>
        <v>6476171</v>
      </c>
      <c r="CF7" s="79">
        <f>SUM($CF$8:$CF$46)</f>
        <v>146288</v>
      </c>
      <c r="CG7" s="79">
        <f>SUM($CG$8:$CG$46)</f>
        <v>7227</v>
      </c>
      <c r="CH7" s="79">
        <f>SUM($CH$8:$CH$46)</f>
        <v>105060</v>
      </c>
      <c r="CI7" s="79">
        <f>SUM($CI$8:$CI$46)</f>
        <v>11831344</v>
      </c>
    </row>
    <row r="8" spans="1:87" s="8" customFormat="1" ht="12" customHeight="1">
      <c r="A8" s="80" t="s">
        <v>206</v>
      </c>
      <c r="B8" s="83" t="s">
        <v>205</v>
      </c>
      <c r="C8" s="80" t="s">
        <v>200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26365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2788</v>
      </c>
      <c r="S8" s="84">
        <v>288</v>
      </c>
      <c r="T8" s="84">
        <v>2480</v>
      </c>
      <c r="U8" s="84">
        <v>20</v>
      </c>
      <c r="V8" s="84">
        <v>0</v>
      </c>
      <c r="W8" s="84">
        <v>23577</v>
      </c>
      <c r="X8" s="84">
        <v>10510</v>
      </c>
      <c r="Y8" s="84">
        <v>1844</v>
      </c>
      <c r="Z8" s="84">
        <v>193</v>
      </c>
      <c r="AA8" s="84">
        <v>11030</v>
      </c>
      <c r="AB8" s="94">
        <f>組合分担金内訳!E8</f>
        <v>0</v>
      </c>
      <c r="AC8" s="84">
        <v>0</v>
      </c>
      <c r="AD8" s="84">
        <v>0</v>
      </c>
      <c r="AE8" s="84">
        <v>26365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275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275</v>
      </c>
      <c r="AZ8" s="84">
        <v>275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275</v>
      </c>
      <c r="BH8" s="84">
        <f t="shared" ref="BH8:BH46" si="0">SUM(D8,AF8)</f>
        <v>0</v>
      </c>
      <c r="BI8" s="84">
        <f t="shared" ref="BI8:BI46" si="1">SUM(E8,AG8)</f>
        <v>0</v>
      </c>
      <c r="BJ8" s="84">
        <f t="shared" ref="BJ8:BJ46" si="2">SUM(F8,AH8)</f>
        <v>0</v>
      </c>
      <c r="BK8" s="84">
        <f t="shared" ref="BK8:BK46" si="3">SUM(G8,AI8)</f>
        <v>0</v>
      </c>
      <c r="BL8" s="84">
        <f t="shared" ref="BL8:BL46" si="4">SUM(H8,AJ8)</f>
        <v>0</v>
      </c>
      <c r="BM8" s="84">
        <f t="shared" ref="BM8:BM46" si="5">SUM(I8,AK8)</f>
        <v>0</v>
      </c>
      <c r="BN8" s="84">
        <f t="shared" ref="BN8:BN46" si="6">SUM(J8,AL8)</f>
        <v>0</v>
      </c>
      <c r="BO8" s="94">
        <f t="shared" ref="BO8:BO41" si="7">SUM(K8,AM8)</f>
        <v>0</v>
      </c>
      <c r="BP8" s="84">
        <f t="shared" ref="BP8:BP46" si="8">SUM(L8,AN8)</f>
        <v>26640</v>
      </c>
      <c r="BQ8" s="84">
        <f t="shared" ref="BQ8:BQ46" si="9">SUM(M8,AO8)</f>
        <v>0</v>
      </c>
      <c r="BR8" s="84">
        <f t="shared" ref="BR8:BR46" si="10">SUM(N8,AP8)</f>
        <v>0</v>
      </c>
      <c r="BS8" s="84">
        <f t="shared" ref="BS8:BS46" si="11">SUM(O8,AQ8)</f>
        <v>0</v>
      </c>
      <c r="BT8" s="84">
        <f t="shared" ref="BT8:BT46" si="12">SUM(P8,AR8)</f>
        <v>0</v>
      </c>
      <c r="BU8" s="84">
        <f t="shared" ref="BU8:BU46" si="13">SUM(Q8,AS8)</f>
        <v>0</v>
      </c>
      <c r="BV8" s="84">
        <f t="shared" ref="BV8:BV46" si="14">SUM(R8,AT8)</f>
        <v>2788</v>
      </c>
      <c r="BW8" s="84">
        <f t="shared" ref="BW8:BW46" si="15">SUM(S8,AU8)</f>
        <v>288</v>
      </c>
      <c r="BX8" s="84">
        <f t="shared" ref="BX8:BX46" si="16">SUM(T8,AV8)</f>
        <v>2480</v>
      </c>
      <c r="BY8" s="84">
        <f t="shared" ref="BY8:BY46" si="17">SUM(U8,AW8)</f>
        <v>20</v>
      </c>
      <c r="BZ8" s="84">
        <f t="shared" ref="BZ8:BZ46" si="18">SUM(V8,AX8)</f>
        <v>0</v>
      </c>
      <c r="CA8" s="84">
        <f t="shared" ref="CA8:CA46" si="19">SUM(W8,AY8)</f>
        <v>23852</v>
      </c>
      <c r="CB8" s="84">
        <f t="shared" ref="CB8:CB46" si="20">SUM(X8,AZ8)</f>
        <v>10785</v>
      </c>
      <c r="CC8" s="84">
        <f t="shared" ref="CC8:CC46" si="21">SUM(Y8,BA8)</f>
        <v>1844</v>
      </c>
      <c r="CD8" s="84">
        <f t="shared" ref="CD8:CD46" si="22">SUM(Z8,BB8)</f>
        <v>193</v>
      </c>
      <c r="CE8" s="84">
        <f t="shared" ref="CE8:CE46" si="23">SUM(AA8,BC8)</f>
        <v>11030</v>
      </c>
      <c r="CF8" s="94">
        <f t="shared" ref="CF8:CF41" si="24">SUM(AB8,BD8)</f>
        <v>0</v>
      </c>
      <c r="CG8" s="84">
        <f t="shared" ref="CG8:CG46" si="25">SUM(AC8,BE8)</f>
        <v>0</v>
      </c>
      <c r="CH8" s="84">
        <f t="shared" ref="CH8:CH46" si="26">SUM(AD8,BF8)</f>
        <v>0</v>
      </c>
      <c r="CI8" s="84">
        <f t="shared" ref="CI8:CI46" si="27">SUM(AE8,BG8)</f>
        <v>26640</v>
      </c>
    </row>
    <row r="9" spans="1:87" s="8" customFormat="1" ht="12" customHeight="1">
      <c r="A9" s="80" t="s">
        <v>206</v>
      </c>
      <c r="B9" s="83" t="s">
        <v>209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504136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496909</v>
      </c>
      <c r="X9" s="84">
        <v>188810</v>
      </c>
      <c r="Y9" s="84">
        <v>53636</v>
      </c>
      <c r="Z9" s="84">
        <v>0</v>
      </c>
      <c r="AA9" s="84">
        <v>254463</v>
      </c>
      <c r="AB9" s="94">
        <f>組合分担金内訳!E9</f>
        <v>0</v>
      </c>
      <c r="AC9" s="84">
        <v>7227</v>
      </c>
      <c r="AD9" s="84">
        <v>0</v>
      </c>
      <c r="AE9" s="84">
        <v>504136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504136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496909</v>
      </c>
      <c r="CB9" s="84">
        <f t="shared" si="20"/>
        <v>188810</v>
      </c>
      <c r="CC9" s="84">
        <f t="shared" si="21"/>
        <v>53636</v>
      </c>
      <c r="CD9" s="84">
        <f t="shared" si="22"/>
        <v>0</v>
      </c>
      <c r="CE9" s="84">
        <f t="shared" si="23"/>
        <v>254463</v>
      </c>
      <c r="CF9" s="94">
        <f t="shared" si="24"/>
        <v>0</v>
      </c>
      <c r="CG9" s="84">
        <f t="shared" si="25"/>
        <v>7227</v>
      </c>
      <c r="CH9" s="84">
        <f t="shared" si="26"/>
        <v>0</v>
      </c>
      <c r="CI9" s="84">
        <f t="shared" si="27"/>
        <v>504136</v>
      </c>
    </row>
    <row r="10" spans="1:87" s="8" customFormat="1" ht="12" customHeight="1">
      <c r="A10" s="80" t="s">
        <v>206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232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232</v>
      </c>
      <c r="X10" s="84">
        <v>0</v>
      </c>
      <c r="Y10" s="84">
        <v>0</v>
      </c>
      <c r="Z10" s="84">
        <v>0</v>
      </c>
      <c r="AA10" s="84">
        <v>232</v>
      </c>
      <c r="AB10" s="94">
        <f>組合分担金内訳!E10</f>
        <v>0</v>
      </c>
      <c r="AC10" s="84">
        <v>0</v>
      </c>
      <c r="AD10" s="84">
        <v>218</v>
      </c>
      <c r="AE10" s="84">
        <v>450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38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38</v>
      </c>
      <c r="AZ10" s="84">
        <v>38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38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270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270</v>
      </c>
      <c r="CB10" s="84">
        <f t="shared" si="20"/>
        <v>38</v>
      </c>
      <c r="CC10" s="84">
        <f t="shared" si="21"/>
        <v>0</v>
      </c>
      <c r="CD10" s="84">
        <f t="shared" si="22"/>
        <v>0</v>
      </c>
      <c r="CE10" s="84">
        <f t="shared" si="23"/>
        <v>232</v>
      </c>
      <c r="CF10" s="94">
        <f t="shared" si="24"/>
        <v>0</v>
      </c>
      <c r="CG10" s="84">
        <f t="shared" si="25"/>
        <v>0</v>
      </c>
      <c r="CH10" s="84">
        <f t="shared" si="26"/>
        <v>218</v>
      </c>
      <c r="CI10" s="84">
        <f t="shared" si="27"/>
        <v>488</v>
      </c>
    </row>
    <row r="11" spans="1:87" s="8" customFormat="1" ht="12" customHeight="1">
      <c r="A11" s="80" t="s">
        <v>202</v>
      </c>
      <c r="B11" s="83" t="s">
        <v>218</v>
      </c>
      <c r="C11" s="80" t="s">
        <v>217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132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132</v>
      </c>
      <c r="X11" s="84">
        <v>0</v>
      </c>
      <c r="Y11" s="84">
        <v>132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132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79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79</v>
      </c>
      <c r="AZ11" s="84">
        <v>79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79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211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211</v>
      </c>
      <c r="CB11" s="84">
        <f t="shared" si="20"/>
        <v>79</v>
      </c>
      <c r="CC11" s="84">
        <f t="shared" si="21"/>
        <v>132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211</v>
      </c>
    </row>
    <row r="12" spans="1:87" s="8" customFormat="1" ht="12" customHeight="1">
      <c r="A12" s="80" t="s">
        <v>202</v>
      </c>
      <c r="B12" s="83" t="s">
        <v>224</v>
      </c>
      <c r="C12" s="80" t="s">
        <v>223</v>
      </c>
      <c r="D12" s="84">
        <v>3185</v>
      </c>
      <c r="E12" s="84">
        <v>3185</v>
      </c>
      <c r="F12" s="84">
        <v>0</v>
      </c>
      <c r="G12" s="84">
        <v>0</v>
      </c>
      <c r="H12" s="84">
        <v>0</v>
      </c>
      <c r="I12" s="84">
        <v>3185</v>
      </c>
      <c r="J12" s="84">
        <v>0</v>
      </c>
      <c r="K12" s="94">
        <f>組合分担金内訳!D12</f>
        <v>0</v>
      </c>
      <c r="L12" s="84">
        <v>62481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62481</v>
      </c>
      <c r="X12" s="84">
        <v>32539</v>
      </c>
      <c r="Y12" s="84">
        <v>5365</v>
      </c>
      <c r="Z12" s="84">
        <v>24577</v>
      </c>
      <c r="AA12" s="84">
        <v>0</v>
      </c>
      <c r="AB12" s="94">
        <f>組合分担金内訳!E12</f>
        <v>21493</v>
      </c>
      <c r="AC12" s="84">
        <v>0</v>
      </c>
      <c r="AD12" s="84">
        <v>0</v>
      </c>
      <c r="AE12" s="84">
        <v>65666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3185</v>
      </c>
      <c r="BI12" s="84">
        <f t="shared" si="1"/>
        <v>3185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3185</v>
      </c>
      <c r="BN12" s="84">
        <f t="shared" si="6"/>
        <v>0</v>
      </c>
      <c r="BO12" s="94">
        <f t="shared" si="7"/>
        <v>0</v>
      </c>
      <c r="BP12" s="84">
        <f t="shared" si="8"/>
        <v>62481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62481</v>
      </c>
      <c r="CB12" s="84">
        <f t="shared" si="20"/>
        <v>32539</v>
      </c>
      <c r="CC12" s="84">
        <f t="shared" si="21"/>
        <v>5365</v>
      </c>
      <c r="CD12" s="84">
        <f t="shared" si="22"/>
        <v>24577</v>
      </c>
      <c r="CE12" s="84">
        <f t="shared" si="23"/>
        <v>0</v>
      </c>
      <c r="CF12" s="94">
        <f t="shared" si="24"/>
        <v>21493</v>
      </c>
      <c r="CG12" s="84">
        <f t="shared" si="25"/>
        <v>0</v>
      </c>
      <c r="CH12" s="84">
        <f t="shared" si="26"/>
        <v>0</v>
      </c>
      <c r="CI12" s="84">
        <f t="shared" si="27"/>
        <v>65666</v>
      </c>
    </row>
    <row r="13" spans="1:87" s="8" customFormat="1" ht="12" customHeight="1">
      <c r="A13" s="80" t="s">
        <v>202</v>
      </c>
      <c r="B13" s="83" t="s">
        <v>232</v>
      </c>
      <c r="C13" s="80" t="s">
        <v>231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9908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9908</v>
      </c>
      <c r="X13" s="84">
        <v>3861</v>
      </c>
      <c r="Y13" s="84">
        <v>239</v>
      </c>
      <c r="Z13" s="84">
        <v>0</v>
      </c>
      <c r="AA13" s="84">
        <v>5808</v>
      </c>
      <c r="AB13" s="94">
        <f>組合分担金内訳!E13</f>
        <v>265</v>
      </c>
      <c r="AC13" s="84">
        <v>0</v>
      </c>
      <c r="AD13" s="84">
        <v>2041</v>
      </c>
      <c r="AE13" s="84">
        <v>11949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9908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9908</v>
      </c>
      <c r="CB13" s="84">
        <f t="shared" si="20"/>
        <v>3861</v>
      </c>
      <c r="CC13" s="84">
        <f t="shared" si="21"/>
        <v>239</v>
      </c>
      <c r="CD13" s="84">
        <f t="shared" si="22"/>
        <v>0</v>
      </c>
      <c r="CE13" s="84">
        <f t="shared" si="23"/>
        <v>5808</v>
      </c>
      <c r="CF13" s="94">
        <f t="shared" si="24"/>
        <v>265</v>
      </c>
      <c r="CG13" s="84">
        <f t="shared" si="25"/>
        <v>0</v>
      </c>
      <c r="CH13" s="84">
        <f t="shared" si="26"/>
        <v>2041</v>
      </c>
      <c r="CI13" s="84">
        <f t="shared" si="27"/>
        <v>11949</v>
      </c>
    </row>
    <row r="14" spans="1:87" s="8" customFormat="1" ht="12" customHeight="1">
      <c r="A14" s="80" t="s">
        <v>202</v>
      </c>
      <c r="B14" s="83" t="s">
        <v>240</v>
      </c>
      <c r="C14" s="80" t="s">
        <v>239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636334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8966</v>
      </c>
      <c r="S14" s="84">
        <v>0</v>
      </c>
      <c r="T14" s="84">
        <v>0</v>
      </c>
      <c r="U14" s="84">
        <v>8966</v>
      </c>
      <c r="V14" s="84">
        <v>0</v>
      </c>
      <c r="W14" s="84">
        <v>627368</v>
      </c>
      <c r="X14" s="84">
        <v>447690</v>
      </c>
      <c r="Y14" s="84">
        <v>0</v>
      </c>
      <c r="Z14" s="84">
        <v>170359</v>
      </c>
      <c r="AA14" s="84">
        <v>9319</v>
      </c>
      <c r="AB14" s="94">
        <f>組合分担金内訳!E14</f>
        <v>35007</v>
      </c>
      <c r="AC14" s="84">
        <v>0</v>
      </c>
      <c r="AD14" s="84">
        <v>16942</v>
      </c>
      <c r="AE14" s="84">
        <v>653276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1700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1700</v>
      </c>
      <c r="AZ14" s="84">
        <v>1700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1700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638034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8966</v>
      </c>
      <c r="BW14" s="84">
        <f t="shared" si="15"/>
        <v>0</v>
      </c>
      <c r="BX14" s="84">
        <f t="shared" si="16"/>
        <v>0</v>
      </c>
      <c r="BY14" s="84">
        <f t="shared" si="17"/>
        <v>8966</v>
      </c>
      <c r="BZ14" s="84">
        <f t="shared" si="18"/>
        <v>0</v>
      </c>
      <c r="CA14" s="84">
        <f t="shared" si="19"/>
        <v>629068</v>
      </c>
      <c r="CB14" s="84">
        <f t="shared" si="20"/>
        <v>449390</v>
      </c>
      <c r="CC14" s="84">
        <f t="shared" si="21"/>
        <v>0</v>
      </c>
      <c r="CD14" s="84">
        <f t="shared" si="22"/>
        <v>170359</v>
      </c>
      <c r="CE14" s="84">
        <f t="shared" si="23"/>
        <v>9319</v>
      </c>
      <c r="CF14" s="94">
        <f t="shared" si="24"/>
        <v>35007</v>
      </c>
      <c r="CG14" s="84">
        <f t="shared" si="25"/>
        <v>0</v>
      </c>
      <c r="CH14" s="84">
        <f t="shared" si="26"/>
        <v>16942</v>
      </c>
      <c r="CI14" s="84">
        <f t="shared" si="27"/>
        <v>654976</v>
      </c>
    </row>
    <row r="15" spans="1:87" s="8" customFormat="1" ht="12" customHeight="1">
      <c r="A15" s="80" t="s">
        <v>206</v>
      </c>
      <c r="B15" s="83" t="s">
        <v>245</v>
      </c>
      <c r="C15" s="80" t="s">
        <v>246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162335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161785</v>
      </c>
      <c r="S15" s="84">
        <v>152641</v>
      </c>
      <c r="T15" s="84">
        <v>0</v>
      </c>
      <c r="U15" s="84">
        <v>9144</v>
      </c>
      <c r="V15" s="84">
        <v>0</v>
      </c>
      <c r="W15" s="84">
        <v>550</v>
      </c>
      <c r="X15" s="84">
        <v>0</v>
      </c>
      <c r="Y15" s="84">
        <v>0</v>
      </c>
      <c r="Z15" s="84">
        <v>0</v>
      </c>
      <c r="AA15" s="84">
        <v>550</v>
      </c>
      <c r="AB15" s="94">
        <f>組合分担金内訳!E15</f>
        <v>0</v>
      </c>
      <c r="AC15" s="84">
        <v>0</v>
      </c>
      <c r="AD15" s="84">
        <v>0</v>
      </c>
      <c r="AE15" s="84">
        <v>162335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162335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161785</v>
      </c>
      <c r="BW15" s="84">
        <f t="shared" si="15"/>
        <v>152641</v>
      </c>
      <c r="BX15" s="84">
        <f t="shared" si="16"/>
        <v>0</v>
      </c>
      <c r="BY15" s="84">
        <f t="shared" si="17"/>
        <v>9144</v>
      </c>
      <c r="BZ15" s="84">
        <f t="shared" si="18"/>
        <v>0</v>
      </c>
      <c r="CA15" s="84">
        <f t="shared" si="19"/>
        <v>550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550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162335</v>
      </c>
    </row>
    <row r="16" spans="1:87" s="8" customFormat="1" ht="12" customHeight="1">
      <c r="A16" s="80" t="s">
        <v>202</v>
      </c>
      <c r="B16" s="83" t="s">
        <v>250</v>
      </c>
      <c r="C16" s="80" t="s">
        <v>254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61087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61087</v>
      </c>
      <c r="S16" s="84">
        <v>48098</v>
      </c>
      <c r="T16" s="84">
        <v>12989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43</v>
      </c>
      <c r="AC16" s="84">
        <v>0</v>
      </c>
      <c r="AD16" s="84">
        <v>1641</v>
      </c>
      <c r="AE16" s="84">
        <v>62728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61087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61087</v>
      </c>
      <c r="BW16" s="84">
        <f t="shared" si="15"/>
        <v>48098</v>
      </c>
      <c r="BX16" s="84">
        <f t="shared" si="16"/>
        <v>12989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43</v>
      </c>
      <c r="CG16" s="84">
        <f t="shared" si="25"/>
        <v>0</v>
      </c>
      <c r="CH16" s="84">
        <f t="shared" si="26"/>
        <v>1641</v>
      </c>
      <c r="CI16" s="84">
        <f t="shared" si="27"/>
        <v>62728</v>
      </c>
    </row>
    <row r="17" spans="1:87" s="8" customFormat="1" ht="12" customHeight="1">
      <c r="A17" s="80" t="s">
        <v>202</v>
      </c>
      <c r="B17" s="83" t="s">
        <v>258</v>
      </c>
      <c r="C17" s="80" t="s">
        <v>259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291569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291569</v>
      </c>
      <c r="X17" s="84">
        <v>25619</v>
      </c>
      <c r="Y17" s="84">
        <v>252517</v>
      </c>
      <c r="Z17" s="84">
        <v>0</v>
      </c>
      <c r="AA17" s="84">
        <v>13433</v>
      </c>
      <c r="AB17" s="94">
        <f>組合分担金内訳!E17</f>
        <v>0</v>
      </c>
      <c r="AC17" s="84">
        <v>0</v>
      </c>
      <c r="AD17" s="84">
        <v>395</v>
      </c>
      <c r="AE17" s="84">
        <v>291964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246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246</v>
      </c>
      <c r="AZ17" s="84">
        <v>246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246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291815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291815</v>
      </c>
      <c r="CB17" s="84">
        <f t="shared" si="20"/>
        <v>25865</v>
      </c>
      <c r="CC17" s="84">
        <f t="shared" si="21"/>
        <v>252517</v>
      </c>
      <c r="CD17" s="84">
        <f t="shared" si="22"/>
        <v>0</v>
      </c>
      <c r="CE17" s="84">
        <f t="shared" si="23"/>
        <v>13433</v>
      </c>
      <c r="CF17" s="94">
        <f t="shared" si="24"/>
        <v>0</v>
      </c>
      <c r="CG17" s="84">
        <f t="shared" si="25"/>
        <v>0</v>
      </c>
      <c r="CH17" s="84">
        <f t="shared" si="26"/>
        <v>395</v>
      </c>
      <c r="CI17" s="84">
        <f t="shared" si="27"/>
        <v>292210</v>
      </c>
    </row>
    <row r="18" spans="1:87" s="8" customFormat="1" ht="12" customHeight="1">
      <c r="A18" s="80" t="s">
        <v>202</v>
      </c>
      <c r="B18" s="83" t="s">
        <v>264</v>
      </c>
      <c r="C18" s="80" t="s">
        <v>263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178031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441</v>
      </c>
      <c r="S18" s="84">
        <v>0</v>
      </c>
      <c r="T18" s="84">
        <v>441</v>
      </c>
      <c r="U18" s="84">
        <v>0</v>
      </c>
      <c r="V18" s="84">
        <v>0</v>
      </c>
      <c r="W18" s="84">
        <v>177590</v>
      </c>
      <c r="X18" s="84">
        <v>1702</v>
      </c>
      <c r="Y18" s="84">
        <v>175121</v>
      </c>
      <c r="Z18" s="84">
        <v>0</v>
      </c>
      <c r="AA18" s="84">
        <v>767</v>
      </c>
      <c r="AB18" s="94">
        <f>組合分担金内訳!E18</f>
        <v>0</v>
      </c>
      <c r="AC18" s="84">
        <v>0</v>
      </c>
      <c r="AD18" s="84">
        <v>46599</v>
      </c>
      <c r="AE18" s="84">
        <v>224630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178031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441</v>
      </c>
      <c r="BW18" s="84">
        <f t="shared" si="15"/>
        <v>0</v>
      </c>
      <c r="BX18" s="84">
        <f t="shared" si="16"/>
        <v>441</v>
      </c>
      <c r="BY18" s="84">
        <f t="shared" si="17"/>
        <v>0</v>
      </c>
      <c r="BZ18" s="84">
        <f t="shared" si="18"/>
        <v>0</v>
      </c>
      <c r="CA18" s="84">
        <f t="shared" si="19"/>
        <v>177590</v>
      </c>
      <c r="CB18" s="84">
        <f t="shared" si="20"/>
        <v>1702</v>
      </c>
      <c r="CC18" s="84">
        <f t="shared" si="21"/>
        <v>175121</v>
      </c>
      <c r="CD18" s="84">
        <f t="shared" si="22"/>
        <v>0</v>
      </c>
      <c r="CE18" s="84">
        <f t="shared" si="23"/>
        <v>767</v>
      </c>
      <c r="CF18" s="94">
        <f t="shared" si="24"/>
        <v>0</v>
      </c>
      <c r="CG18" s="84">
        <f t="shared" si="25"/>
        <v>0</v>
      </c>
      <c r="CH18" s="84">
        <f t="shared" si="26"/>
        <v>46599</v>
      </c>
      <c r="CI18" s="84">
        <f t="shared" si="27"/>
        <v>224630</v>
      </c>
    </row>
    <row r="19" spans="1:87" s="8" customFormat="1" ht="12" customHeight="1">
      <c r="A19" s="80" t="s">
        <v>206</v>
      </c>
      <c r="B19" s="83" t="s">
        <v>265</v>
      </c>
      <c r="C19" s="80" t="s">
        <v>266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88786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88786</v>
      </c>
      <c r="X19" s="84">
        <v>73170</v>
      </c>
      <c r="Y19" s="84">
        <v>0</v>
      </c>
      <c r="Z19" s="84">
        <v>15616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88786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88786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88786</v>
      </c>
      <c r="CB19" s="84">
        <f t="shared" si="20"/>
        <v>73170</v>
      </c>
      <c r="CC19" s="84">
        <f t="shared" si="21"/>
        <v>0</v>
      </c>
      <c r="CD19" s="84">
        <f t="shared" si="22"/>
        <v>15616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88786</v>
      </c>
    </row>
    <row r="20" spans="1:87" s="8" customFormat="1" ht="12" customHeight="1">
      <c r="A20" s="80" t="s">
        <v>206</v>
      </c>
      <c r="B20" s="83" t="s">
        <v>273</v>
      </c>
      <c r="C20" s="80" t="s">
        <v>274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8519922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8519922</v>
      </c>
      <c r="X20" s="84">
        <v>1335386</v>
      </c>
      <c r="Y20" s="84">
        <v>972357</v>
      </c>
      <c r="Z20" s="84">
        <v>229754</v>
      </c>
      <c r="AA20" s="84">
        <v>5982425</v>
      </c>
      <c r="AB20" s="94">
        <f>組合分担金内訳!E20</f>
        <v>7170</v>
      </c>
      <c r="AC20" s="84">
        <v>0</v>
      </c>
      <c r="AD20" s="84">
        <v>10303</v>
      </c>
      <c r="AE20" s="84">
        <v>8530225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835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835</v>
      </c>
      <c r="AZ20" s="84">
        <v>835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835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8520757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8520757</v>
      </c>
      <c r="CB20" s="84">
        <f t="shared" si="20"/>
        <v>1336221</v>
      </c>
      <c r="CC20" s="84">
        <f t="shared" si="21"/>
        <v>972357</v>
      </c>
      <c r="CD20" s="84">
        <f t="shared" si="22"/>
        <v>229754</v>
      </c>
      <c r="CE20" s="84">
        <f t="shared" si="23"/>
        <v>5982425</v>
      </c>
      <c r="CF20" s="94">
        <f t="shared" si="24"/>
        <v>7170</v>
      </c>
      <c r="CG20" s="84">
        <f t="shared" si="25"/>
        <v>0</v>
      </c>
      <c r="CH20" s="84">
        <f t="shared" si="26"/>
        <v>10303</v>
      </c>
      <c r="CI20" s="84">
        <f t="shared" si="27"/>
        <v>8531060</v>
      </c>
    </row>
    <row r="21" spans="1:87" s="8" customFormat="1" ht="12" customHeight="1">
      <c r="A21" s="80" t="s">
        <v>206</v>
      </c>
      <c r="B21" s="83" t="s">
        <v>277</v>
      </c>
      <c r="C21" s="80" t="s">
        <v>279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21810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21810</v>
      </c>
      <c r="X21" s="84">
        <v>10340</v>
      </c>
      <c r="Y21" s="84">
        <v>0</v>
      </c>
      <c r="Z21" s="84">
        <v>1893</v>
      </c>
      <c r="AA21" s="84">
        <v>9577</v>
      </c>
      <c r="AB21" s="94">
        <f>組合分担金内訳!E21</f>
        <v>0</v>
      </c>
      <c r="AC21" s="84">
        <v>0</v>
      </c>
      <c r="AD21" s="84">
        <v>0</v>
      </c>
      <c r="AE21" s="84">
        <v>21810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21810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21810</v>
      </c>
      <c r="CB21" s="84">
        <f t="shared" si="20"/>
        <v>10340</v>
      </c>
      <c r="CC21" s="84">
        <f t="shared" si="21"/>
        <v>0</v>
      </c>
      <c r="CD21" s="84">
        <f t="shared" si="22"/>
        <v>1893</v>
      </c>
      <c r="CE21" s="84">
        <f t="shared" si="23"/>
        <v>9577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21810</v>
      </c>
    </row>
    <row r="22" spans="1:87" s="8" customFormat="1" ht="12" customHeight="1">
      <c r="A22" s="80" t="s">
        <v>202</v>
      </c>
      <c r="B22" s="83" t="s">
        <v>282</v>
      </c>
      <c r="C22" s="80" t="s">
        <v>284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3219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3219</v>
      </c>
      <c r="S22" s="84">
        <v>3219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674</v>
      </c>
      <c r="AC22" s="84">
        <v>0</v>
      </c>
      <c r="AD22" s="84">
        <v>0</v>
      </c>
      <c r="AE22" s="84">
        <v>3219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3219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3219</v>
      </c>
      <c r="BW22" s="84">
        <f t="shared" si="15"/>
        <v>3219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674</v>
      </c>
      <c r="CG22" s="84">
        <f t="shared" si="25"/>
        <v>0</v>
      </c>
      <c r="CH22" s="84">
        <f t="shared" si="26"/>
        <v>0</v>
      </c>
      <c r="CI22" s="84">
        <f t="shared" si="27"/>
        <v>3219</v>
      </c>
    </row>
    <row r="23" spans="1:87" s="8" customFormat="1" ht="12" customHeight="1">
      <c r="A23" s="80" t="s">
        <v>202</v>
      </c>
      <c r="B23" s="83" t="s">
        <v>290</v>
      </c>
      <c r="C23" s="80" t="s">
        <v>293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115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115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202</v>
      </c>
      <c r="B24" s="83" t="s">
        <v>300</v>
      </c>
      <c r="C24" s="80" t="s">
        <v>299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49191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49191</v>
      </c>
      <c r="X24" s="84">
        <v>49191</v>
      </c>
      <c r="Y24" s="84">
        <v>0</v>
      </c>
      <c r="Z24" s="84">
        <v>0</v>
      </c>
      <c r="AA24" s="84">
        <v>0</v>
      </c>
      <c r="AB24" s="94">
        <f>組合分担金内訳!E24</f>
        <v>13483</v>
      </c>
      <c r="AC24" s="84">
        <v>0</v>
      </c>
      <c r="AD24" s="84">
        <v>0</v>
      </c>
      <c r="AE24" s="84">
        <v>49191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367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367</v>
      </c>
      <c r="AZ24" s="84">
        <v>367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367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49558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49558</v>
      </c>
      <c r="CB24" s="84">
        <f t="shared" si="20"/>
        <v>49558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13483</v>
      </c>
      <c r="CG24" s="84">
        <f t="shared" si="25"/>
        <v>0</v>
      </c>
      <c r="CH24" s="84">
        <f t="shared" si="26"/>
        <v>0</v>
      </c>
      <c r="CI24" s="84">
        <f t="shared" si="27"/>
        <v>49558</v>
      </c>
    </row>
    <row r="25" spans="1:87" s="8" customFormat="1" ht="12" customHeight="1">
      <c r="A25" s="80" t="s">
        <v>206</v>
      </c>
      <c r="B25" s="83" t="s">
        <v>306</v>
      </c>
      <c r="C25" s="80" t="s">
        <v>307</v>
      </c>
      <c r="D25" s="84">
        <v>3468</v>
      </c>
      <c r="E25" s="84">
        <v>3468</v>
      </c>
      <c r="F25" s="84">
        <v>0</v>
      </c>
      <c r="G25" s="84">
        <v>0</v>
      </c>
      <c r="H25" s="84">
        <v>0</v>
      </c>
      <c r="I25" s="84">
        <v>3468</v>
      </c>
      <c r="J25" s="84">
        <v>0</v>
      </c>
      <c r="K25" s="94">
        <f>組合分担金内訳!D25</f>
        <v>0</v>
      </c>
      <c r="L25" s="84">
        <v>47340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47340</v>
      </c>
      <c r="X25" s="84">
        <v>35794</v>
      </c>
      <c r="Y25" s="84">
        <v>11546</v>
      </c>
      <c r="Z25" s="84">
        <v>0</v>
      </c>
      <c r="AA25" s="84">
        <v>0</v>
      </c>
      <c r="AB25" s="94">
        <f>組合分担金内訳!E25</f>
        <v>19157</v>
      </c>
      <c r="AC25" s="84">
        <v>0</v>
      </c>
      <c r="AD25" s="84">
        <v>0</v>
      </c>
      <c r="AE25" s="84">
        <v>50808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3468</v>
      </c>
      <c r="BI25" s="84">
        <f t="shared" si="1"/>
        <v>3468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3468</v>
      </c>
      <c r="BN25" s="84">
        <f t="shared" si="6"/>
        <v>0</v>
      </c>
      <c r="BO25" s="94">
        <f t="shared" si="7"/>
        <v>0</v>
      </c>
      <c r="BP25" s="84">
        <f t="shared" si="8"/>
        <v>47340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47340</v>
      </c>
      <c r="CB25" s="84">
        <f t="shared" si="20"/>
        <v>35794</v>
      </c>
      <c r="CC25" s="84">
        <f t="shared" si="21"/>
        <v>11546</v>
      </c>
      <c r="CD25" s="84">
        <f t="shared" si="22"/>
        <v>0</v>
      </c>
      <c r="CE25" s="84">
        <f t="shared" si="23"/>
        <v>0</v>
      </c>
      <c r="CF25" s="94">
        <f t="shared" si="24"/>
        <v>19157</v>
      </c>
      <c r="CG25" s="84">
        <f t="shared" si="25"/>
        <v>0</v>
      </c>
      <c r="CH25" s="84">
        <f t="shared" si="26"/>
        <v>0</v>
      </c>
      <c r="CI25" s="84">
        <f t="shared" si="27"/>
        <v>50808</v>
      </c>
    </row>
    <row r="26" spans="1:87" s="8" customFormat="1" ht="12" customHeight="1">
      <c r="A26" s="80" t="s">
        <v>206</v>
      </c>
      <c r="B26" s="83" t="s">
        <v>309</v>
      </c>
      <c r="C26" s="80" t="s">
        <v>312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302624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302624</v>
      </c>
      <c r="X26" s="84">
        <v>43259</v>
      </c>
      <c r="Y26" s="84">
        <v>0</v>
      </c>
      <c r="Z26" s="84">
        <v>259365</v>
      </c>
      <c r="AA26" s="84">
        <v>0</v>
      </c>
      <c r="AB26" s="94">
        <f>組合分担金内訳!E26</f>
        <v>28625</v>
      </c>
      <c r="AC26" s="84">
        <v>0</v>
      </c>
      <c r="AD26" s="84">
        <v>7666</v>
      </c>
      <c r="AE26" s="84">
        <v>310290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302624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302624</v>
      </c>
      <c r="CB26" s="84">
        <f t="shared" si="20"/>
        <v>43259</v>
      </c>
      <c r="CC26" s="84">
        <f t="shared" si="21"/>
        <v>0</v>
      </c>
      <c r="CD26" s="84">
        <f t="shared" si="22"/>
        <v>259365</v>
      </c>
      <c r="CE26" s="84">
        <f t="shared" si="23"/>
        <v>0</v>
      </c>
      <c r="CF26" s="94">
        <f t="shared" si="24"/>
        <v>28625</v>
      </c>
      <c r="CG26" s="84">
        <f t="shared" si="25"/>
        <v>0</v>
      </c>
      <c r="CH26" s="84">
        <f t="shared" si="26"/>
        <v>7666</v>
      </c>
      <c r="CI26" s="84">
        <f t="shared" si="27"/>
        <v>310290</v>
      </c>
    </row>
    <row r="27" spans="1:87" s="8" customFormat="1" ht="12" customHeight="1">
      <c r="A27" s="80" t="s">
        <v>202</v>
      </c>
      <c r="B27" s="83" t="s">
        <v>317</v>
      </c>
      <c r="C27" s="80" t="s">
        <v>319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223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223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202</v>
      </c>
      <c r="B28" s="83" t="s">
        <v>323</v>
      </c>
      <c r="C28" s="80" t="s">
        <v>325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17312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17312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202</v>
      </c>
      <c r="B29" s="83" t="s">
        <v>332</v>
      </c>
      <c r="C29" s="80" t="s">
        <v>333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63</v>
      </c>
      <c r="AC29" s="84">
        <v>0</v>
      </c>
      <c r="AD29" s="84">
        <v>106</v>
      </c>
      <c r="AE29" s="84">
        <v>106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63</v>
      </c>
      <c r="CG29" s="84">
        <f t="shared" si="25"/>
        <v>0</v>
      </c>
      <c r="CH29" s="84">
        <f t="shared" si="26"/>
        <v>106</v>
      </c>
      <c r="CI29" s="84">
        <f t="shared" si="27"/>
        <v>106</v>
      </c>
    </row>
    <row r="30" spans="1:87" s="8" customFormat="1" ht="12" customHeight="1">
      <c r="A30" s="80" t="s">
        <v>206</v>
      </c>
      <c r="B30" s="83" t="s">
        <v>336</v>
      </c>
      <c r="C30" s="80" t="s">
        <v>337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206</v>
      </c>
      <c r="B31" s="83" t="s">
        <v>338</v>
      </c>
      <c r="C31" s="80" t="s">
        <v>340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202</v>
      </c>
      <c r="B32" s="83" t="s">
        <v>346</v>
      </c>
      <c r="C32" s="80" t="s">
        <v>345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7068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7068</v>
      </c>
      <c r="X32" s="84">
        <v>4869</v>
      </c>
      <c r="Y32" s="84">
        <v>0</v>
      </c>
      <c r="Z32" s="84">
        <v>0</v>
      </c>
      <c r="AA32" s="84">
        <v>2199</v>
      </c>
      <c r="AB32" s="94">
        <f>組合分担金内訳!E32</f>
        <v>0</v>
      </c>
      <c r="AC32" s="84">
        <v>0</v>
      </c>
      <c r="AD32" s="84">
        <v>0</v>
      </c>
      <c r="AE32" s="84">
        <v>7068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7068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7068</v>
      </c>
      <c r="CB32" s="84">
        <f t="shared" si="20"/>
        <v>4869</v>
      </c>
      <c r="CC32" s="84">
        <f t="shared" si="21"/>
        <v>0</v>
      </c>
      <c r="CD32" s="84">
        <f t="shared" si="22"/>
        <v>0</v>
      </c>
      <c r="CE32" s="84">
        <f t="shared" si="23"/>
        <v>2199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7068</v>
      </c>
    </row>
    <row r="33" spans="1:87" s="8" customFormat="1" ht="12" customHeight="1">
      <c r="A33" s="80" t="s">
        <v>206</v>
      </c>
      <c r="B33" s="83" t="s">
        <v>352</v>
      </c>
      <c r="C33" s="80" t="s">
        <v>351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206</v>
      </c>
      <c r="B34" s="83" t="s">
        <v>354</v>
      </c>
      <c r="C34" s="80" t="s">
        <v>356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41492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1092</v>
      </c>
      <c r="S34" s="84">
        <v>0</v>
      </c>
      <c r="T34" s="84">
        <v>1092</v>
      </c>
      <c r="U34" s="84">
        <v>0</v>
      </c>
      <c r="V34" s="84">
        <v>0</v>
      </c>
      <c r="W34" s="84">
        <v>40400</v>
      </c>
      <c r="X34" s="84">
        <v>28869</v>
      </c>
      <c r="Y34" s="84">
        <v>9834</v>
      </c>
      <c r="Z34" s="84">
        <v>0</v>
      </c>
      <c r="AA34" s="84">
        <v>1697</v>
      </c>
      <c r="AB34" s="94">
        <f>組合分担金内訳!E34</f>
        <v>117</v>
      </c>
      <c r="AC34" s="84">
        <v>0</v>
      </c>
      <c r="AD34" s="84">
        <v>6180</v>
      </c>
      <c r="AE34" s="84">
        <v>47672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41492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1092</v>
      </c>
      <c r="BW34" s="84">
        <f t="shared" si="15"/>
        <v>0</v>
      </c>
      <c r="BX34" s="84">
        <f t="shared" si="16"/>
        <v>1092</v>
      </c>
      <c r="BY34" s="84">
        <f t="shared" si="17"/>
        <v>0</v>
      </c>
      <c r="BZ34" s="84">
        <f t="shared" si="18"/>
        <v>0</v>
      </c>
      <c r="CA34" s="84">
        <f t="shared" si="19"/>
        <v>40400</v>
      </c>
      <c r="CB34" s="84">
        <f t="shared" si="20"/>
        <v>28869</v>
      </c>
      <c r="CC34" s="84">
        <f t="shared" si="21"/>
        <v>9834</v>
      </c>
      <c r="CD34" s="84">
        <f t="shared" si="22"/>
        <v>0</v>
      </c>
      <c r="CE34" s="84">
        <f t="shared" si="23"/>
        <v>1697</v>
      </c>
      <c r="CF34" s="94">
        <f t="shared" si="24"/>
        <v>117</v>
      </c>
      <c r="CG34" s="84">
        <f t="shared" si="25"/>
        <v>0</v>
      </c>
      <c r="CH34" s="84">
        <f t="shared" si="26"/>
        <v>6180</v>
      </c>
      <c r="CI34" s="84">
        <f t="shared" si="27"/>
        <v>47672</v>
      </c>
    </row>
    <row r="35" spans="1:87" s="8" customFormat="1" ht="12" customHeight="1">
      <c r="A35" s="80" t="s">
        <v>202</v>
      </c>
      <c r="B35" s="83" t="s">
        <v>366</v>
      </c>
      <c r="C35" s="80" t="s">
        <v>365</v>
      </c>
      <c r="D35" s="84">
        <v>6717</v>
      </c>
      <c r="E35" s="84">
        <v>6717</v>
      </c>
      <c r="F35" s="84">
        <v>0</v>
      </c>
      <c r="G35" s="84">
        <v>0</v>
      </c>
      <c r="H35" s="84">
        <v>0</v>
      </c>
      <c r="I35" s="84">
        <v>6717</v>
      </c>
      <c r="J35" s="84">
        <v>0</v>
      </c>
      <c r="K35" s="94">
        <f>組合分担金内訳!D35</f>
        <v>0</v>
      </c>
      <c r="L35" s="84">
        <v>249434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249434</v>
      </c>
      <c r="X35" s="84">
        <v>57797</v>
      </c>
      <c r="Y35" s="84">
        <v>84038</v>
      </c>
      <c r="Z35" s="84">
        <v>0</v>
      </c>
      <c r="AA35" s="84">
        <v>107599</v>
      </c>
      <c r="AB35" s="94">
        <f>組合分担金内訳!E35</f>
        <v>465</v>
      </c>
      <c r="AC35" s="84">
        <v>0</v>
      </c>
      <c r="AD35" s="84">
        <v>12969</v>
      </c>
      <c r="AE35" s="84">
        <v>269120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6717</v>
      </c>
      <c r="BI35" s="84">
        <f t="shared" si="1"/>
        <v>6717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6717</v>
      </c>
      <c r="BN35" s="84">
        <f t="shared" si="6"/>
        <v>0</v>
      </c>
      <c r="BO35" s="94">
        <f t="shared" si="7"/>
        <v>0</v>
      </c>
      <c r="BP35" s="84">
        <f t="shared" si="8"/>
        <v>249434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249434</v>
      </c>
      <c r="CB35" s="84">
        <f t="shared" si="20"/>
        <v>57797</v>
      </c>
      <c r="CC35" s="84">
        <f t="shared" si="21"/>
        <v>84038</v>
      </c>
      <c r="CD35" s="84">
        <f t="shared" si="22"/>
        <v>0</v>
      </c>
      <c r="CE35" s="84">
        <f t="shared" si="23"/>
        <v>107599</v>
      </c>
      <c r="CF35" s="94">
        <f t="shared" si="24"/>
        <v>465</v>
      </c>
      <c r="CG35" s="84">
        <f t="shared" si="25"/>
        <v>0</v>
      </c>
      <c r="CH35" s="84">
        <f t="shared" si="26"/>
        <v>12969</v>
      </c>
      <c r="CI35" s="84">
        <f t="shared" si="27"/>
        <v>269120</v>
      </c>
    </row>
    <row r="36" spans="1:87" s="8" customFormat="1" ht="12" customHeight="1">
      <c r="A36" s="80" t="s">
        <v>206</v>
      </c>
      <c r="B36" s="83" t="s">
        <v>368</v>
      </c>
      <c r="C36" s="80" t="s">
        <v>370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2885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2885</v>
      </c>
      <c r="X36" s="84">
        <v>1594</v>
      </c>
      <c r="Y36" s="84">
        <v>0</v>
      </c>
      <c r="Z36" s="84">
        <v>0</v>
      </c>
      <c r="AA36" s="84">
        <v>1291</v>
      </c>
      <c r="AB36" s="94">
        <f>組合分担金内訳!E36</f>
        <v>1</v>
      </c>
      <c r="AC36" s="84">
        <v>0</v>
      </c>
      <c r="AD36" s="84">
        <v>0</v>
      </c>
      <c r="AE36" s="84">
        <v>2885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2885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2885</v>
      </c>
      <c r="CB36" s="84">
        <f t="shared" si="20"/>
        <v>1594</v>
      </c>
      <c r="CC36" s="84">
        <f t="shared" si="21"/>
        <v>0</v>
      </c>
      <c r="CD36" s="84">
        <f t="shared" si="22"/>
        <v>0</v>
      </c>
      <c r="CE36" s="84">
        <f t="shared" si="23"/>
        <v>1291</v>
      </c>
      <c r="CF36" s="94">
        <f t="shared" si="24"/>
        <v>1</v>
      </c>
      <c r="CG36" s="84">
        <f t="shared" si="25"/>
        <v>0</v>
      </c>
      <c r="CH36" s="84">
        <f t="shared" si="26"/>
        <v>0</v>
      </c>
      <c r="CI36" s="84">
        <f t="shared" si="27"/>
        <v>2885</v>
      </c>
    </row>
    <row r="37" spans="1:87" s="8" customFormat="1" ht="12" customHeight="1">
      <c r="A37" s="80" t="s">
        <v>206</v>
      </c>
      <c r="B37" s="83" t="s">
        <v>374</v>
      </c>
      <c r="C37" s="80" t="s">
        <v>378</v>
      </c>
      <c r="D37" s="84">
        <v>126</v>
      </c>
      <c r="E37" s="84">
        <v>126</v>
      </c>
      <c r="F37" s="84">
        <v>0</v>
      </c>
      <c r="G37" s="84">
        <v>0</v>
      </c>
      <c r="H37" s="84">
        <v>126</v>
      </c>
      <c r="I37" s="84">
        <v>0</v>
      </c>
      <c r="J37" s="84">
        <v>0</v>
      </c>
      <c r="K37" s="94">
        <f>組合分担金内訳!D37</f>
        <v>0</v>
      </c>
      <c r="L37" s="84">
        <v>2625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2625</v>
      </c>
      <c r="X37" s="84">
        <v>2625</v>
      </c>
      <c r="Y37" s="84">
        <v>0</v>
      </c>
      <c r="Z37" s="84">
        <v>0</v>
      </c>
      <c r="AA37" s="84">
        <v>0</v>
      </c>
      <c r="AB37" s="94">
        <f>組合分担金内訳!E37</f>
        <v>41</v>
      </c>
      <c r="AC37" s="84">
        <v>0</v>
      </c>
      <c r="AD37" s="84">
        <v>0</v>
      </c>
      <c r="AE37" s="84">
        <v>2751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68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68</v>
      </c>
      <c r="AZ37" s="84">
        <v>0</v>
      </c>
      <c r="BA37" s="84">
        <v>0</v>
      </c>
      <c r="BB37" s="84">
        <v>0</v>
      </c>
      <c r="BC37" s="84">
        <v>68</v>
      </c>
      <c r="BD37" s="94">
        <f>組合分担金内訳!H37</f>
        <v>0</v>
      </c>
      <c r="BE37" s="84">
        <v>0</v>
      </c>
      <c r="BF37" s="84">
        <v>0</v>
      </c>
      <c r="BG37" s="84">
        <v>68</v>
      </c>
      <c r="BH37" s="84">
        <f t="shared" si="0"/>
        <v>126</v>
      </c>
      <c r="BI37" s="84">
        <f t="shared" si="1"/>
        <v>126</v>
      </c>
      <c r="BJ37" s="84">
        <f t="shared" si="2"/>
        <v>0</v>
      </c>
      <c r="BK37" s="84">
        <f t="shared" si="3"/>
        <v>0</v>
      </c>
      <c r="BL37" s="84">
        <f t="shared" si="4"/>
        <v>126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2693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2693</v>
      </c>
      <c r="CB37" s="84">
        <f t="shared" si="20"/>
        <v>2625</v>
      </c>
      <c r="CC37" s="84">
        <f t="shared" si="21"/>
        <v>0</v>
      </c>
      <c r="CD37" s="84">
        <f t="shared" si="22"/>
        <v>0</v>
      </c>
      <c r="CE37" s="84">
        <f t="shared" si="23"/>
        <v>68</v>
      </c>
      <c r="CF37" s="94">
        <f t="shared" si="24"/>
        <v>41</v>
      </c>
      <c r="CG37" s="84">
        <f t="shared" si="25"/>
        <v>0</v>
      </c>
      <c r="CH37" s="84">
        <f t="shared" si="26"/>
        <v>0</v>
      </c>
      <c r="CI37" s="84">
        <f t="shared" si="27"/>
        <v>2819</v>
      </c>
    </row>
    <row r="38" spans="1:87" s="8" customFormat="1" ht="12" customHeight="1">
      <c r="A38" s="80" t="s">
        <v>206</v>
      </c>
      <c r="B38" s="83" t="s">
        <v>381</v>
      </c>
      <c r="C38" s="80" t="s">
        <v>383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1803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1803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202</v>
      </c>
      <c r="B39" s="83" t="s">
        <v>390</v>
      </c>
      <c r="C39" s="80" t="s">
        <v>389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75357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75357</v>
      </c>
      <c r="X39" s="84">
        <v>0</v>
      </c>
      <c r="Y39" s="84">
        <v>0</v>
      </c>
      <c r="Z39" s="84">
        <v>0</v>
      </c>
      <c r="AA39" s="84">
        <v>75357</v>
      </c>
      <c r="AB39" s="94">
        <f>組合分担金内訳!E39</f>
        <v>231</v>
      </c>
      <c r="AC39" s="84">
        <v>0</v>
      </c>
      <c r="AD39" s="84">
        <v>0</v>
      </c>
      <c r="AE39" s="84">
        <v>75357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75357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75357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75357</v>
      </c>
      <c r="CF39" s="94">
        <f t="shared" si="24"/>
        <v>231</v>
      </c>
      <c r="CG39" s="84">
        <f t="shared" si="25"/>
        <v>0</v>
      </c>
      <c r="CH39" s="84">
        <f t="shared" si="26"/>
        <v>0</v>
      </c>
      <c r="CI39" s="84">
        <f t="shared" si="27"/>
        <v>75357</v>
      </c>
    </row>
    <row r="40" spans="1:87" s="8" customFormat="1" ht="12" customHeight="1">
      <c r="A40" s="80" t="s">
        <v>206</v>
      </c>
      <c r="B40" s="83" t="s">
        <v>396</v>
      </c>
      <c r="C40" s="80" t="s">
        <v>395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7311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862</v>
      </c>
      <c r="S40" s="84">
        <v>0</v>
      </c>
      <c r="T40" s="84">
        <v>862</v>
      </c>
      <c r="U40" s="84">
        <v>0</v>
      </c>
      <c r="V40" s="84">
        <v>0</v>
      </c>
      <c r="W40" s="84">
        <v>6449</v>
      </c>
      <c r="X40" s="84">
        <v>2599</v>
      </c>
      <c r="Y40" s="84">
        <v>3850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7311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7311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862</v>
      </c>
      <c r="BW40" s="84">
        <f t="shared" si="15"/>
        <v>0</v>
      </c>
      <c r="BX40" s="84">
        <f t="shared" si="16"/>
        <v>862</v>
      </c>
      <c r="BY40" s="84">
        <f t="shared" si="17"/>
        <v>0</v>
      </c>
      <c r="BZ40" s="84">
        <f t="shared" si="18"/>
        <v>0</v>
      </c>
      <c r="CA40" s="84">
        <f t="shared" si="19"/>
        <v>6449</v>
      </c>
      <c r="CB40" s="84">
        <f t="shared" si="20"/>
        <v>2599</v>
      </c>
      <c r="CC40" s="84">
        <f t="shared" si="21"/>
        <v>3850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7311</v>
      </c>
    </row>
    <row r="41" spans="1:87" s="8" customFormat="1" ht="12" customHeight="1">
      <c r="A41" s="80" t="s">
        <v>202</v>
      </c>
      <c r="B41" s="83" t="s">
        <v>397</v>
      </c>
      <c r="C41" s="80" t="s">
        <v>398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21104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21104</v>
      </c>
      <c r="X41" s="84">
        <v>0</v>
      </c>
      <c r="Y41" s="84">
        <v>21104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21104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21104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21104</v>
      </c>
      <c r="CB41" s="84">
        <f t="shared" si="20"/>
        <v>0</v>
      </c>
      <c r="CC41" s="84">
        <f t="shared" si="21"/>
        <v>21104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21104</v>
      </c>
    </row>
    <row r="42" spans="1:87" s="8" customFormat="1" ht="12" customHeight="1">
      <c r="A42" s="80" t="s">
        <v>407</v>
      </c>
      <c r="B42" s="83" t="s">
        <v>408</v>
      </c>
      <c r="C42" s="80" t="s">
        <v>409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1166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1166</v>
      </c>
      <c r="S42" s="84">
        <v>0</v>
      </c>
      <c r="T42" s="84">
        <v>1166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1166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1166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1166</v>
      </c>
      <c r="BW42" s="84">
        <f t="shared" si="15"/>
        <v>0</v>
      </c>
      <c r="BX42" s="84">
        <f t="shared" si="16"/>
        <v>1166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1166</v>
      </c>
    </row>
    <row r="43" spans="1:87" s="8" customFormat="1" ht="12" customHeight="1">
      <c r="A43" s="80" t="s">
        <v>206</v>
      </c>
      <c r="B43" s="83" t="s">
        <v>412</v>
      </c>
      <c r="C43" s="80" t="s">
        <v>411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435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79</v>
      </c>
      <c r="S43" s="84">
        <v>0</v>
      </c>
      <c r="T43" s="84">
        <v>79</v>
      </c>
      <c r="U43" s="84">
        <v>0</v>
      </c>
      <c r="V43" s="84">
        <v>0</v>
      </c>
      <c r="W43" s="84">
        <v>356</v>
      </c>
      <c r="X43" s="84">
        <v>0</v>
      </c>
      <c r="Y43" s="84">
        <v>0</v>
      </c>
      <c r="Z43" s="84">
        <v>0</v>
      </c>
      <c r="AA43" s="84">
        <v>356</v>
      </c>
      <c r="AB43" s="94">
        <v>0</v>
      </c>
      <c r="AC43" s="84">
        <v>0</v>
      </c>
      <c r="AD43" s="84">
        <v>0</v>
      </c>
      <c r="AE43" s="84">
        <v>435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435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79</v>
      </c>
      <c r="BW43" s="84">
        <f t="shared" si="15"/>
        <v>0</v>
      </c>
      <c r="BX43" s="84">
        <f t="shared" si="16"/>
        <v>79</v>
      </c>
      <c r="BY43" s="84">
        <f t="shared" si="17"/>
        <v>0</v>
      </c>
      <c r="BZ43" s="84">
        <f t="shared" si="18"/>
        <v>0</v>
      </c>
      <c r="CA43" s="84">
        <f t="shared" si="19"/>
        <v>356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356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435</v>
      </c>
    </row>
    <row r="44" spans="1:87" s="8" customFormat="1" ht="12" customHeight="1">
      <c r="A44" s="80" t="s">
        <v>202</v>
      </c>
      <c r="B44" s="83" t="s">
        <v>416</v>
      </c>
      <c r="C44" s="80" t="s">
        <v>415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202</v>
      </c>
      <c r="B45" s="83" t="s">
        <v>422</v>
      </c>
      <c r="C45" s="80" t="s">
        <v>421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325556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74632</v>
      </c>
      <c r="S45" s="84">
        <v>0</v>
      </c>
      <c r="T45" s="84">
        <v>0</v>
      </c>
      <c r="U45" s="84">
        <v>74632</v>
      </c>
      <c r="V45" s="84">
        <v>0</v>
      </c>
      <c r="W45" s="84">
        <v>250924</v>
      </c>
      <c r="X45" s="84">
        <v>0</v>
      </c>
      <c r="Y45" s="84">
        <v>225135</v>
      </c>
      <c r="Z45" s="84">
        <v>25789</v>
      </c>
      <c r="AA45" s="84">
        <v>0</v>
      </c>
      <c r="AB45" s="94">
        <v>0</v>
      </c>
      <c r="AC45" s="84">
        <v>0</v>
      </c>
      <c r="AD45" s="84">
        <v>0</v>
      </c>
      <c r="AE45" s="84">
        <v>325556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325556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74632</v>
      </c>
      <c r="BW45" s="84">
        <f t="shared" si="15"/>
        <v>0</v>
      </c>
      <c r="BX45" s="84">
        <f t="shared" si="16"/>
        <v>0</v>
      </c>
      <c r="BY45" s="84">
        <f t="shared" si="17"/>
        <v>74632</v>
      </c>
      <c r="BZ45" s="84">
        <f t="shared" si="18"/>
        <v>0</v>
      </c>
      <c r="CA45" s="84">
        <f t="shared" si="19"/>
        <v>250924</v>
      </c>
      <c r="CB45" s="84">
        <f t="shared" si="20"/>
        <v>0</v>
      </c>
      <c r="CC45" s="84">
        <f t="shared" si="21"/>
        <v>225135</v>
      </c>
      <c r="CD45" s="84">
        <f t="shared" si="22"/>
        <v>25789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325556</v>
      </c>
    </row>
    <row r="46" spans="1:87" s="8" customFormat="1" ht="12" customHeight="1">
      <c r="A46" s="80" t="s">
        <v>206</v>
      </c>
      <c r="B46" s="83" t="s">
        <v>423</v>
      </c>
      <c r="C46" s="80" t="s">
        <v>425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9245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8257</v>
      </c>
      <c r="S46" s="84">
        <v>0</v>
      </c>
      <c r="T46" s="84">
        <v>7648</v>
      </c>
      <c r="U46" s="84">
        <v>609</v>
      </c>
      <c r="V46" s="84">
        <v>0</v>
      </c>
      <c r="W46" s="84">
        <v>988</v>
      </c>
      <c r="X46" s="84">
        <v>0</v>
      </c>
      <c r="Y46" s="84">
        <v>988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9245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9245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8257</v>
      </c>
      <c r="BW46" s="84">
        <f t="shared" si="15"/>
        <v>0</v>
      </c>
      <c r="BX46" s="84">
        <f t="shared" si="16"/>
        <v>7648</v>
      </c>
      <c r="BY46" s="84">
        <f t="shared" si="17"/>
        <v>609</v>
      </c>
      <c r="BZ46" s="84">
        <f t="shared" si="18"/>
        <v>0</v>
      </c>
      <c r="CA46" s="84">
        <f t="shared" si="19"/>
        <v>988</v>
      </c>
      <c r="CB46" s="84">
        <f t="shared" si="20"/>
        <v>0</v>
      </c>
      <c r="CC46" s="84">
        <f t="shared" si="21"/>
        <v>988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9245</v>
      </c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7:CI995">
    <cfRule type="expression" dxfId="332" priority="43" stopIfTrue="1">
      <formula>$A47&lt;&gt;""</formula>
    </cfRule>
  </conditionalFormatting>
  <conditionalFormatting sqref="A46:CI46">
    <cfRule type="expression" dxfId="331" priority="2" stopIfTrue="1">
      <formula>$A46&lt;&gt;""</formula>
    </cfRule>
  </conditionalFormatting>
  <conditionalFormatting sqref="A8:CI8">
    <cfRule type="expression" dxfId="330" priority="41" stopIfTrue="1">
      <formula>$A8&lt;&gt;""</formula>
    </cfRule>
  </conditionalFormatting>
  <conditionalFormatting sqref="A9:CI9">
    <cfRule type="expression" dxfId="329" priority="40" stopIfTrue="1">
      <formula>$A9&lt;&gt;""</formula>
    </cfRule>
  </conditionalFormatting>
  <conditionalFormatting sqref="A10:CI10">
    <cfRule type="expression" dxfId="328" priority="39" stopIfTrue="1">
      <formula>$A10&lt;&gt;""</formula>
    </cfRule>
  </conditionalFormatting>
  <conditionalFormatting sqref="A11:CI11">
    <cfRule type="expression" dxfId="327" priority="38" stopIfTrue="1">
      <formula>$A11&lt;&gt;""</formula>
    </cfRule>
  </conditionalFormatting>
  <conditionalFormatting sqref="A12:CI12">
    <cfRule type="expression" dxfId="326" priority="37" stopIfTrue="1">
      <formula>$A12&lt;&gt;""</formula>
    </cfRule>
  </conditionalFormatting>
  <conditionalFormatting sqref="A13:CI13">
    <cfRule type="expression" dxfId="325" priority="36" stopIfTrue="1">
      <formula>$A13&lt;&gt;""</formula>
    </cfRule>
  </conditionalFormatting>
  <conditionalFormatting sqref="A14:CI14">
    <cfRule type="expression" dxfId="324" priority="35" stopIfTrue="1">
      <formula>$A14&lt;&gt;""</formula>
    </cfRule>
  </conditionalFormatting>
  <conditionalFormatting sqref="A15:CI15">
    <cfRule type="expression" dxfId="323" priority="34" stopIfTrue="1">
      <formula>$A15&lt;&gt;""</formula>
    </cfRule>
  </conditionalFormatting>
  <conditionalFormatting sqref="A16:CI16">
    <cfRule type="expression" dxfId="322" priority="33" stopIfTrue="1">
      <formula>$A16&lt;&gt;""</formula>
    </cfRule>
  </conditionalFormatting>
  <conditionalFormatting sqref="A17:CI17">
    <cfRule type="expression" dxfId="321" priority="32" stopIfTrue="1">
      <formula>$A17&lt;&gt;""</formula>
    </cfRule>
  </conditionalFormatting>
  <conditionalFormatting sqref="A18:CI18">
    <cfRule type="expression" dxfId="320" priority="31" stopIfTrue="1">
      <formula>$A18&lt;&gt;""</formula>
    </cfRule>
  </conditionalFormatting>
  <conditionalFormatting sqref="A19:CI19">
    <cfRule type="expression" dxfId="319" priority="30" stopIfTrue="1">
      <formula>$A19&lt;&gt;""</formula>
    </cfRule>
  </conditionalFormatting>
  <conditionalFormatting sqref="A20:CI20">
    <cfRule type="expression" dxfId="318" priority="29" stopIfTrue="1">
      <formula>$A20&lt;&gt;""</formula>
    </cfRule>
  </conditionalFormatting>
  <conditionalFormatting sqref="A21:CI21">
    <cfRule type="expression" dxfId="317" priority="28" stopIfTrue="1">
      <formula>$A21&lt;&gt;""</formula>
    </cfRule>
  </conditionalFormatting>
  <conditionalFormatting sqref="A22:CI22">
    <cfRule type="expression" dxfId="316" priority="27" stopIfTrue="1">
      <formula>$A22&lt;&gt;""</formula>
    </cfRule>
  </conditionalFormatting>
  <conditionalFormatting sqref="A23:CI23">
    <cfRule type="expression" dxfId="315" priority="26" stopIfTrue="1">
      <formula>$A23&lt;&gt;""</formula>
    </cfRule>
  </conditionalFormatting>
  <conditionalFormatting sqref="A24:CI24">
    <cfRule type="expression" dxfId="314" priority="25" stopIfTrue="1">
      <formula>$A24&lt;&gt;""</formula>
    </cfRule>
  </conditionalFormatting>
  <conditionalFormatting sqref="A25:CI25">
    <cfRule type="expression" dxfId="313" priority="24" stopIfTrue="1">
      <formula>$A25&lt;&gt;""</formula>
    </cfRule>
  </conditionalFormatting>
  <conditionalFormatting sqref="A26:CI26">
    <cfRule type="expression" dxfId="312" priority="23" stopIfTrue="1">
      <formula>$A26&lt;&gt;""</formula>
    </cfRule>
  </conditionalFormatting>
  <conditionalFormatting sqref="A27:CI27">
    <cfRule type="expression" dxfId="311" priority="22" stopIfTrue="1">
      <formula>$A27&lt;&gt;""</formula>
    </cfRule>
  </conditionalFormatting>
  <conditionalFormatting sqref="A28:CI28">
    <cfRule type="expression" dxfId="310" priority="21" stopIfTrue="1">
      <formula>$A28&lt;&gt;""</formula>
    </cfRule>
  </conditionalFormatting>
  <conditionalFormatting sqref="A29:CI29">
    <cfRule type="expression" dxfId="309" priority="20" stopIfTrue="1">
      <formula>$A29&lt;&gt;""</formula>
    </cfRule>
  </conditionalFormatting>
  <conditionalFormatting sqref="A30:CI30">
    <cfRule type="expression" dxfId="308" priority="19" stopIfTrue="1">
      <formula>$A30&lt;&gt;""</formula>
    </cfRule>
  </conditionalFormatting>
  <conditionalFormatting sqref="A31:CI31">
    <cfRule type="expression" dxfId="307" priority="18" stopIfTrue="1">
      <formula>$A31&lt;&gt;""</formula>
    </cfRule>
  </conditionalFormatting>
  <conditionalFormatting sqref="A32:CI32">
    <cfRule type="expression" dxfId="306" priority="17" stopIfTrue="1">
      <formula>$A32&lt;&gt;""</formula>
    </cfRule>
  </conditionalFormatting>
  <conditionalFormatting sqref="A33:CI33">
    <cfRule type="expression" dxfId="305" priority="16" stopIfTrue="1">
      <formula>$A33&lt;&gt;""</formula>
    </cfRule>
  </conditionalFormatting>
  <conditionalFormatting sqref="A34:CI34">
    <cfRule type="expression" dxfId="304" priority="15" stopIfTrue="1">
      <formula>$A34&lt;&gt;""</formula>
    </cfRule>
  </conditionalFormatting>
  <conditionalFormatting sqref="A35:CI35">
    <cfRule type="expression" dxfId="303" priority="14" stopIfTrue="1">
      <formula>$A35&lt;&gt;""</formula>
    </cfRule>
  </conditionalFormatting>
  <conditionalFormatting sqref="A36:CI36">
    <cfRule type="expression" dxfId="302" priority="13" stopIfTrue="1">
      <formula>$A36&lt;&gt;""</formula>
    </cfRule>
  </conditionalFormatting>
  <conditionalFormatting sqref="A37:CI37">
    <cfRule type="expression" dxfId="301" priority="12" stopIfTrue="1">
      <formula>$A37&lt;&gt;""</formula>
    </cfRule>
  </conditionalFormatting>
  <conditionalFormatting sqref="A38:CI38">
    <cfRule type="expression" dxfId="300" priority="11" stopIfTrue="1">
      <formula>$A38&lt;&gt;""</formula>
    </cfRule>
  </conditionalFormatting>
  <conditionalFormatting sqref="A39:CI39">
    <cfRule type="expression" dxfId="299" priority="10" stopIfTrue="1">
      <formula>$A39&lt;&gt;""</formula>
    </cfRule>
  </conditionalFormatting>
  <conditionalFormatting sqref="A40:CI40">
    <cfRule type="expression" dxfId="298" priority="9" stopIfTrue="1">
      <formula>$A40&lt;&gt;""</formula>
    </cfRule>
  </conditionalFormatting>
  <conditionalFormatting sqref="A41:CI41">
    <cfRule type="expression" dxfId="297" priority="8" stopIfTrue="1">
      <formula>$A41&lt;&gt;""</formula>
    </cfRule>
  </conditionalFormatting>
  <conditionalFormatting sqref="A7:CI7">
    <cfRule type="expression" dxfId="296" priority="1" stopIfTrue="1">
      <formula>$A7&lt;&gt;""</formula>
    </cfRule>
  </conditionalFormatting>
  <conditionalFormatting sqref="A42:CI42">
    <cfRule type="expression" dxfId="295" priority="6" stopIfTrue="1">
      <formula>$A42&lt;&gt;""</formula>
    </cfRule>
  </conditionalFormatting>
  <conditionalFormatting sqref="A43:CI43">
    <cfRule type="expression" dxfId="294" priority="5" stopIfTrue="1">
      <formula>$A43&lt;&gt;""</formula>
    </cfRule>
  </conditionalFormatting>
  <conditionalFormatting sqref="A44:CI44">
    <cfRule type="expression" dxfId="293" priority="4" stopIfTrue="1">
      <formula>$A44&lt;&gt;""</formula>
    </cfRule>
  </conditionalFormatting>
  <conditionalFormatting sqref="A45:CI45">
    <cfRule type="expression" dxfId="292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45" man="1"/>
    <brk id="67" min="1" max="4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434</v>
      </c>
      <c r="C7" s="78" t="s">
        <v>192</v>
      </c>
      <c r="D7" s="101">
        <f>SUM($D$8:$D$41)</f>
        <v>0</v>
      </c>
      <c r="E7" s="101">
        <f>SUM($E$8:$E$41)</f>
        <v>146288</v>
      </c>
      <c r="F7" s="101">
        <f>SUM($F$8:$F$41)</f>
        <v>146288</v>
      </c>
      <c r="G7" s="101">
        <f>SUM($G$8:$G$41)</f>
        <v>0</v>
      </c>
      <c r="H7" s="101">
        <f>SUM($H$8:$H$41)</f>
        <v>0</v>
      </c>
      <c r="I7" s="101">
        <f>SUM($I$8:$I$41)</f>
        <v>0</v>
      </c>
      <c r="J7" s="101">
        <f>COUNTIF($J$8:$J$41,"&lt;&gt;") - COUNTIF($J$8:$J$41,"&lt; &gt;")</f>
        <v>19</v>
      </c>
      <c r="K7" s="101">
        <f>COUNTIF($K$8:$K$41,"&lt;&gt;") - COUNTIF($K$8:$K$41,"&lt; &gt;")</f>
        <v>19</v>
      </c>
      <c r="L7" s="101">
        <f>SUM($L$8:$L$41)</f>
        <v>0</v>
      </c>
      <c r="M7" s="101">
        <f>SUM($M$8:$M$41)</f>
        <v>146288</v>
      </c>
      <c r="N7" s="101">
        <f>SUM($N$8:$N$41)</f>
        <v>146288</v>
      </c>
      <c r="O7" s="101">
        <f>SUM($O$8:$O$41)</f>
        <v>0</v>
      </c>
      <c r="P7" s="101">
        <f>SUM($P$8:$P$41)</f>
        <v>0</v>
      </c>
      <c r="Q7" s="101">
        <f>SUM($Q$8:$Q$41)</f>
        <v>0</v>
      </c>
      <c r="R7" s="101">
        <f>COUNTIF($R$8:$R$41,"&lt;&gt;") - COUNTIF($R$8:$R$41,"&lt; &gt;")</f>
        <v>0</v>
      </c>
      <c r="S7" s="101">
        <f>COUNTIF($S$8:$S$41,"&lt;&gt;") - COUNTIF($S$8:$S$41,"&lt; &gt;")</f>
        <v>0</v>
      </c>
      <c r="T7" s="101">
        <f>SUM($T$8:$T$41)</f>
        <v>0</v>
      </c>
      <c r="U7" s="101">
        <f>SUM($U$8:$U$41)</f>
        <v>0</v>
      </c>
      <c r="V7" s="101">
        <f>SUM($V$8:$V$41)</f>
        <v>0</v>
      </c>
      <c r="W7" s="101">
        <f>SUM($W$8:$W$41)</f>
        <v>0</v>
      </c>
      <c r="X7" s="101">
        <f>SUM($X$8:$X$41)</f>
        <v>0</v>
      </c>
      <c r="Y7" s="101">
        <f>SUM($Y$8:$Y$41)</f>
        <v>0</v>
      </c>
      <c r="Z7" s="101">
        <f>COUNTIF($Z$8:$Z$41,"&lt;&gt;") - COUNTIF($Z$8:$Z$41,"&lt; &gt;")</f>
        <v>0</v>
      </c>
      <c r="AA7" s="101">
        <f>COUNTIF($AA$8:$AA$41,"&lt;&gt;") - COUNTIF($AA$8:$AA$41,"&lt; &gt;")</f>
        <v>0</v>
      </c>
      <c r="AB7" s="101">
        <f>SUM($AB$8:$AB$41)</f>
        <v>0</v>
      </c>
      <c r="AC7" s="101">
        <f>SUM($AC$8:$AC$41)</f>
        <v>0</v>
      </c>
      <c r="AD7" s="101">
        <f>SUM($AD$8:$AD$41)</f>
        <v>0</v>
      </c>
      <c r="AE7" s="101">
        <f>SUM($AE$8:$AE$41)</f>
        <v>0</v>
      </c>
      <c r="AF7" s="101">
        <f>SUM($AF$8:$AF$41)</f>
        <v>0</v>
      </c>
      <c r="AG7" s="101">
        <f>SUM($AG$8:$AG$41)</f>
        <v>0</v>
      </c>
      <c r="AH7" s="101">
        <f>COUNTIF($AH$8:$AH$41,"&lt;&gt;") - COUNTIF($AH$8:$AH$41,"&lt; &gt;")</f>
        <v>0</v>
      </c>
      <c r="AI7" s="101">
        <f>COUNTIF($AI$8:$AI$41,"&lt;&gt;") - COUNTIF($AI$8:$AI$41,"&lt; &gt;")</f>
        <v>0</v>
      </c>
      <c r="AJ7" s="101">
        <f>SUM($AJ$8:$AJ$41)</f>
        <v>0</v>
      </c>
      <c r="AK7" s="101">
        <f>SUM($AK$8:$AK$41)</f>
        <v>0</v>
      </c>
      <c r="AL7" s="101">
        <f>SUM($AL$8:$AL$41)</f>
        <v>0</v>
      </c>
      <c r="AM7" s="101">
        <f>SUM($AM$8:$AM$41)</f>
        <v>0</v>
      </c>
      <c r="AN7" s="101">
        <f>SUM($AN$8:$AN$41)</f>
        <v>0</v>
      </c>
      <c r="AO7" s="101">
        <f>SUM($AO$8:$AO$41)</f>
        <v>0</v>
      </c>
      <c r="AP7" s="101">
        <f>COUNTIF($AP$8:$AP$41,"&lt;&gt;") - COUNTIF($AP$8:$AP$41,"&lt; &gt;")</f>
        <v>0</v>
      </c>
      <c r="AQ7" s="101">
        <f>COUNTIF($AQ$8:$AQ$41,"&lt;&gt;") - COUNTIF($AQ$8:$AQ$41,"&lt; &gt;")</f>
        <v>0</v>
      </c>
      <c r="AR7" s="101">
        <f>SUM($AR$8:$AR$41)</f>
        <v>0</v>
      </c>
      <c r="AS7" s="101">
        <f>SUM($AS$8:$AS$41)</f>
        <v>0</v>
      </c>
      <c r="AT7" s="101">
        <f>SUM($AT$8:$AT$41)</f>
        <v>0</v>
      </c>
      <c r="AU7" s="101">
        <f>SUM($AU$8:$AU$41)</f>
        <v>0</v>
      </c>
      <c r="AV7" s="101">
        <f>SUM($AV$8:$AV$41)</f>
        <v>0</v>
      </c>
      <c r="AW7" s="101">
        <f>SUM($AW$8:$AW$41)</f>
        <v>0</v>
      </c>
      <c r="AX7" s="101">
        <f>COUNTIF($AX$8:$AX$41,"&lt;&gt;") - COUNTIF($AX$8:$AX$41,"&lt; &gt;")</f>
        <v>0</v>
      </c>
      <c r="AY7" s="101">
        <f>COUNTIF($AY$8:$AY$41,"&lt;&gt;") - COUNTIF($AY$8:$AY$41,"&lt; &gt;")</f>
        <v>0</v>
      </c>
      <c r="AZ7" s="101">
        <f>SUM($AZ$8:$AZ$41)</f>
        <v>0</v>
      </c>
      <c r="BA7" s="101">
        <f>SUM($BA$8:$BA$41)</f>
        <v>0</v>
      </c>
      <c r="BB7" s="101">
        <f>SUM($BB$8:$BB$41)</f>
        <v>0</v>
      </c>
      <c r="BC7" s="101">
        <f>SUM($BC$8:$BC$41)</f>
        <v>0</v>
      </c>
      <c r="BD7" s="101">
        <f>SUM($BD$8:$BD$41)</f>
        <v>0</v>
      </c>
      <c r="BE7" s="101">
        <f>SUM($BE$8:$BE$41)</f>
        <v>0</v>
      </c>
    </row>
    <row r="8" spans="1:57" s="8" customFormat="1" ht="12" customHeight="1">
      <c r="A8" s="80" t="s">
        <v>206</v>
      </c>
      <c r="B8" s="83" t="s">
        <v>205</v>
      </c>
      <c r="C8" s="80" t="s">
        <v>200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201</v>
      </c>
      <c r="K8" s="82" t="s">
        <v>201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201</v>
      </c>
      <c r="S8" s="82" t="s">
        <v>201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201</v>
      </c>
      <c r="AA8" s="82" t="s">
        <v>201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201</v>
      </c>
      <c r="AI8" s="82" t="s">
        <v>201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201</v>
      </c>
      <c r="AQ8" s="82" t="s">
        <v>201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201</v>
      </c>
      <c r="AY8" s="82" t="s">
        <v>201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206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201</v>
      </c>
      <c r="K9" s="82" t="s">
        <v>201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201</v>
      </c>
      <c r="S9" s="82" t="s">
        <v>201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201</v>
      </c>
      <c r="AA9" s="82" t="s">
        <v>201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201</v>
      </c>
      <c r="AI9" s="82" t="s">
        <v>201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201</v>
      </c>
      <c r="AQ9" s="82" t="s">
        <v>201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201</v>
      </c>
      <c r="AY9" s="82" t="s">
        <v>201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206</v>
      </c>
      <c r="B10" s="83" t="s">
        <v>214</v>
      </c>
      <c r="C10" s="80" t="s">
        <v>215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201</v>
      </c>
      <c r="K10" s="82" t="s">
        <v>201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201</v>
      </c>
      <c r="S10" s="82" t="s">
        <v>201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201</v>
      </c>
      <c r="AA10" s="82" t="s">
        <v>201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201</v>
      </c>
      <c r="AI10" s="82" t="s">
        <v>201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201</v>
      </c>
      <c r="AQ10" s="82" t="s">
        <v>201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201</v>
      </c>
      <c r="AY10" s="82" t="s">
        <v>201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206</v>
      </c>
      <c r="B11" s="83" t="s">
        <v>218</v>
      </c>
      <c r="C11" s="80" t="s">
        <v>219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201</v>
      </c>
      <c r="K11" s="82" t="s">
        <v>201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201</v>
      </c>
      <c r="S11" s="82" t="s">
        <v>201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201</v>
      </c>
      <c r="AA11" s="82" t="s">
        <v>201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201</v>
      </c>
      <c r="AI11" s="82" t="s">
        <v>201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201</v>
      </c>
      <c r="AQ11" s="82" t="s">
        <v>201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201</v>
      </c>
      <c r="AY11" s="82" t="s">
        <v>201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206</v>
      </c>
      <c r="B12" s="83" t="s">
        <v>221</v>
      </c>
      <c r="C12" s="80" t="s">
        <v>227</v>
      </c>
      <c r="D12" s="81">
        <f>SUM(L12,T12,AB12,AJ12,AR12,AZ12)</f>
        <v>0</v>
      </c>
      <c r="E12" s="81">
        <f>SUM(M12,U12,AC12,AK12,AS12,BA12)</f>
        <v>21493</v>
      </c>
      <c r="F12" s="81">
        <f>SUM(D12:E12)</f>
        <v>21493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225</v>
      </c>
      <c r="K12" s="82" t="s">
        <v>226</v>
      </c>
      <c r="L12" s="81">
        <v>0</v>
      </c>
      <c r="M12" s="81">
        <v>21493</v>
      </c>
      <c r="N12" s="81">
        <f>SUM(L12,+M12)</f>
        <v>21493</v>
      </c>
      <c r="O12" s="81">
        <v>0</v>
      </c>
      <c r="P12" s="81">
        <v>0</v>
      </c>
      <c r="Q12" s="81">
        <f>SUM(O12,+P12)</f>
        <v>0</v>
      </c>
      <c r="R12" s="82" t="s">
        <v>201</v>
      </c>
      <c r="S12" s="82" t="s">
        <v>201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201</v>
      </c>
      <c r="AA12" s="82" t="s">
        <v>201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201</v>
      </c>
      <c r="AI12" s="82" t="s">
        <v>201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201</v>
      </c>
      <c r="AQ12" s="82" t="s">
        <v>201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201</v>
      </c>
      <c r="AY12" s="82" t="s">
        <v>201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206</v>
      </c>
      <c r="B13" s="83" t="s">
        <v>232</v>
      </c>
      <c r="C13" s="80" t="s">
        <v>235</v>
      </c>
      <c r="D13" s="81">
        <f>SUM(L13,T13,AB13,AJ13,AR13,AZ13)</f>
        <v>0</v>
      </c>
      <c r="E13" s="81">
        <f>SUM(M13,U13,AC13,AK13,AS13,BA13)</f>
        <v>265</v>
      </c>
      <c r="F13" s="81">
        <f>SUM(D13:E13)</f>
        <v>265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233</v>
      </c>
      <c r="K13" s="82" t="s">
        <v>234</v>
      </c>
      <c r="L13" s="81">
        <v>0</v>
      </c>
      <c r="M13" s="81">
        <v>265</v>
      </c>
      <c r="N13" s="81">
        <f>SUM(L13,+M13)</f>
        <v>265</v>
      </c>
      <c r="O13" s="81">
        <v>0</v>
      </c>
      <c r="P13" s="81">
        <v>0</v>
      </c>
      <c r="Q13" s="81">
        <f>SUM(O13,+P13)</f>
        <v>0</v>
      </c>
      <c r="R13" s="82" t="s">
        <v>201</v>
      </c>
      <c r="S13" s="82" t="s">
        <v>201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201</v>
      </c>
      <c r="AA13" s="82" t="s">
        <v>201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201</v>
      </c>
      <c r="AI13" s="82" t="s">
        <v>201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201</v>
      </c>
      <c r="AQ13" s="82" t="s">
        <v>201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201</v>
      </c>
      <c r="AY13" s="82" t="s">
        <v>201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206</v>
      </c>
      <c r="B14" s="83" t="s">
        <v>240</v>
      </c>
      <c r="C14" s="80" t="s">
        <v>241</v>
      </c>
      <c r="D14" s="81">
        <f>SUM(L14,T14,AB14,AJ14,AR14,AZ14)</f>
        <v>0</v>
      </c>
      <c r="E14" s="81">
        <f>SUM(M14,U14,AC14,AK14,AS14,BA14)</f>
        <v>35007</v>
      </c>
      <c r="F14" s="81">
        <f>SUM(D14:E14)</f>
        <v>35007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225</v>
      </c>
      <c r="K14" s="82" t="s">
        <v>226</v>
      </c>
      <c r="L14" s="81">
        <v>0</v>
      </c>
      <c r="M14" s="81">
        <v>35007</v>
      </c>
      <c r="N14" s="81">
        <f>SUM(L14,+M14)</f>
        <v>35007</v>
      </c>
      <c r="O14" s="81">
        <v>0</v>
      </c>
      <c r="P14" s="81">
        <v>0</v>
      </c>
      <c r="Q14" s="81">
        <f>SUM(O14,+P14)</f>
        <v>0</v>
      </c>
      <c r="R14" s="82" t="s">
        <v>201</v>
      </c>
      <c r="S14" s="82" t="s">
        <v>201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201</v>
      </c>
      <c r="AA14" s="82" t="s">
        <v>201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201</v>
      </c>
      <c r="AI14" s="82" t="s">
        <v>201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201</v>
      </c>
      <c r="AQ14" s="82" t="s">
        <v>201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201</v>
      </c>
      <c r="AY14" s="82" t="s">
        <v>201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247</v>
      </c>
      <c r="C15" s="80" t="s">
        <v>248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201</v>
      </c>
      <c r="K15" s="82" t="s">
        <v>201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201</v>
      </c>
      <c r="S15" s="82" t="s">
        <v>201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201</v>
      </c>
      <c r="AA15" s="82" t="s">
        <v>201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201</v>
      </c>
      <c r="AI15" s="82" t="s">
        <v>201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201</v>
      </c>
      <c r="AQ15" s="82" t="s">
        <v>201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201</v>
      </c>
      <c r="AY15" s="82" t="s">
        <v>201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206</v>
      </c>
      <c r="B16" s="83" t="s">
        <v>255</v>
      </c>
      <c r="C16" s="80" t="s">
        <v>252</v>
      </c>
      <c r="D16" s="81">
        <f>SUM(L16,T16,AB16,AJ16,AR16,AZ16)</f>
        <v>0</v>
      </c>
      <c r="E16" s="81">
        <f>SUM(M16,U16,AC16,AK16,AS16,BA16)</f>
        <v>43</v>
      </c>
      <c r="F16" s="81">
        <f>SUM(D16:E16)</f>
        <v>43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233</v>
      </c>
      <c r="K16" s="82" t="s">
        <v>234</v>
      </c>
      <c r="L16" s="81">
        <v>0</v>
      </c>
      <c r="M16" s="81">
        <v>43</v>
      </c>
      <c r="N16" s="81">
        <f>SUM(L16,+M16)</f>
        <v>43</v>
      </c>
      <c r="O16" s="81">
        <v>0</v>
      </c>
      <c r="P16" s="81">
        <v>0</v>
      </c>
      <c r="Q16" s="81">
        <f>SUM(O16,+P16)</f>
        <v>0</v>
      </c>
      <c r="R16" s="82" t="s">
        <v>201</v>
      </c>
      <c r="S16" s="82" t="s">
        <v>201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201</v>
      </c>
      <c r="AA16" s="82" t="s">
        <v>201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201</v>
      </c>
      <c r="AI16" s="82" t="s">
        <v>201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201</v>
      </c>
      <c r="AQ16" s="82" t="s">
        <v>201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201</v>
      </c>
      <c r="AY16" s="82" t="s">
        <v>201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206</v>
      </c>
      <c r="B17" s="83" t="s">
        <v>260</v>
      </c>
      <c r="C17" s="80" t="s">
        <v>257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201</v>
      </c>
      <c r="K17" s="82" t="s">
        <v>201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201</v>
      </c>
      <c r="S17" s="82" t="s">
        <v>201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201</v>
      </c>
      <c r="AA17" s="82" t="s">
        <v>201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201</v>
      </c>
      <c r="AI17" s="82" t="s">
        <v>201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201</v>
      </c>
      <c r="AQ17" s="82" t="s">
        <v>201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201</v>
      </c>
      <c r="AY17" s="82" t="s">
        <v>201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206</v>
      </c>
      <c r="B18" s="83" t="s">
        <v>264</v>
      </c>
      <c r="C18" s="80" t="s">
        <v>262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201</v>
      </c>
      <c r="K18" s="82" t="s">
        <v>201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201</v>
      </c>
      <c r="S18" s="82" t="s">
        <v>201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201</v>
      </c>
      <c r="AA18" s="82" t="s">
        <v>201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201</v>
      </c>
      <c r="AI18" s="82" t="s">
        <v>201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201</v>
      </c>
      <c r="AQ18" s="82" t="s">
        <v>201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201</v>
      </c>
      <c r="AY18" s="82" t="s">
        <v>201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206</v>
      </c>
      <c r="B19" s="83" t="s">
        <v>267</v>
      </c>
      <c r="C19" s="80" t="s">
        <v>268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201</v>
      </c>
      <c r="K19" s="82" t="s">
        <v>201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201</v>
      </c>
      <c r="S19" s="82" t="s">
        <v>201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201</v>
      </c>
      <c r="AA19" s="82" t="s">
        <v>201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201</v>
      </c>
      <c r="AI19" s="82" t="s">
        <v>201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201</v>
      </c>
      <c r="AQ19" s="82" t="s">
        <v>201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201</v>
      </c>
      <c r="AY19" s="82" t="s">
        <v>201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206</v>
      </c>
      <c r="B20" s="83" t="s">
        <v>273</v>
      </c>
      <c r="C20" s="80" t="s">
        <v>274</v>
      </c>
      <c r="D20" s="81">
        <f>SUM(L20,T20,AB20,AJ20,AR20,AZ20)</f>
        <v>0</v>
      </c>
      <c r="E20" s="81">
        <f>SUM(M20,U20,AC20,AK20,AS20,BA20)</f>
        <v>7170</v>
      </c>
      <c r="F20" s="81">
        <f>SUM(D20:E20)</f>
        <v>7170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275</v>
      </c>
      <c r="K20" s="82" t="s">
        <v>276</v>
      </c>
      <c r="L20" s="81">
        <v>0</v>
      </c>
      <c r="M20" s="81">
        <v>7170</v>
      </c>
      <c r="N20" s="81">
        <f>SUM(L20,+M20)</f>
        <v>7170</v>
      </c>
      <c r="O20" s="81">
        <v>0</v>
      </c>
      <c r="P20" s="81">
        <v>0</v>
      </c>
      <c r="Q20" s="81">
        <f>SUM(O20,+P20)</f>
        <v>0</v>
      </c>
      <c r="R20" s="82" t="s">
        <v>201</v>
      </c>
      <c r="S20" s="82" t="s">
        <v>201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201</v>
      </c>
      <c r="AA20" s="82" t="s">
        <v>201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201</v>
      </c>
      <c r="AI20" s="82" t="s">
        <v>201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201</v>
      </c>
      <c r="AQ20" s="82" t="s">
        <v>201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201</v>
      </c>
      <c r="AY20" s="82" t="s">
        <v>201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206</v>
      </c>
      <c r="B21" s="83" t="s">
        <v>280</v>
      </c>
      <c r="C21" s="80" t="s">
        <v>278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201</v>
      </c>
      <c r="K21" s="82" t="s">
        <v>201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201</v>
      </c>
      <c r="S21" s="82" t="s">
        <v>201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201</v>
      </c>
      <c r="AA21" s="82" t="s">
        <v>201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201</v>
      </c>
      <c r="AI21" s="82" t="s">
        <v>201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201</v>
      </c>
      <c r="AQ21" s="82" t="s">
        <v>201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201</v>
      </c>
      <c r="AY21" s="82" t="s">
        <v>201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206</v>
      </c>
      <c r="B22" s="83" t="s">
        <v>287</v>
      </c>
      <c r="C22" s="80" t="s">
        <v>288</v>
      </c>
      <c r="D22" s="81">
        <f>SUM(L22,T22,AB22,AJ22,AR22,AZ22)</f>
        <v>0</v>
      </c>
      <c r="E22" s="81">
        <f>SUM(M22,U22,AC22,AK22,AS22,BA22)</f>
        <v>674</v>
      </c>
      <c r="F22" s="81">
        <f>SUM(D22:E22)</f>
        <v>674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225</v>
      </c>
      <c r="K22" s="82" t="s">
        <v>226</v>
      </c>
      <c r="L22" s="81">
        <v>0</v>
      </c>
      <c r="M22" s="81">
        <v>674</v>
      </c>
      <c r="N22" s="81">
        <f>SUM(L22,+M22)</f>
        <v>674</v>
      </c>
      <c r="O22" s="81">
        <v>0</v>
      </c>
      <c r="P22" s="81">
        <v>0</v>
      </c>
      <c r="Q22" s="81">
        <f>SUM(O22,+P22)</f>
        <v>0</v>
      </c>
      <c r="R22" s="82" t="s">
        <v>201</v>
      </c>
      <c r="S22" s="82" t="s">
        <v>201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201</v>
      </c>
      <c r="AA22" s="82" t="s">
        <v>201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201</v>
      </c>
      <c r="AI22" s="82" t="s">
        <v>201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201</v>
      </c>
      <c r="AQ22" s="82" t="s">
        <v>201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201</v>
      </c>
      <c r="AY22" s="82" t="s">
        <v>201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294</v>
      </c>
      <c r="B23" s="83" t="s">
        <v>295</v>
      </c>
      <c r="C23" s="80" t="s">
        <v>293</v>
      </c>
      <c r="D23" s="81">
        <f>SUM(L23,T23,AB23,AJ23,AR23,AZ23)</f>
        <v>0</v>
      </c>
      <c r="E23" s="81">
        <f>SUM(M23,U23,AC23,AK23,AS23,BA23)</f>
        <v>115</v>
      </c>
      <c r="F23" s="81">
        <f>SUM(D23:E23)</f>
        <v>115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225</v>
      </c>
      <c r="K23" s="82" t="s">
        <v>226</v>
      </c>
      <c r="L23" s="81">
        <v>0</v>
      </c>
      <c r="M23" s="81">
        <v>115</v>
      </c>
      <c r="N23" s="81">
        <f>SUM(L23,+M23)</f>
        <v>115</v>
      </c>
      <c r="O23" s="81">
        <v>0</v>
      </c>
      <c r="P23" s="81">
        <v>0</v>
      </c>
      <c r="Q23" s="81">
        <f>SUM(O23,+P23)</f>
        <v>0</v>
      </c>
      <c r="R23" s="82" t="s">
        <v>201</v>
      </c>
      <c r="S23" s="82" t="s">
        <v>201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201</v>
      </c>
      <c r="AA23" s="82" t="s">
        <v>201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201</v>
      </c>
      <c r="AI23" s="82" t="s">
        <v>201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201</v>
      </c>
      <c r="AQ23" s="82" t="s">
        <v>201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201</v>
      </c>
      <c r="AY23" s="82" t="s">
        <v>201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206</v>
      </c>
      <c r="B24" s="83" t="s">
        <v>297</v>
      </c>
      <c r="C24" s="80" t="s">
        <v>301</v>
      </c>
      <c r="D24" s="81">
        <f>SUM(L24,T24,AB24,AJ24,AR24,AZ24)</f>
        <v>0</v>
      </c>
      <c r="E24" s="81">
        <f>SUM(M24,U24,AC24,AK24,AS24,BA24)</f>
        <v>13483</v>
      </c>
      <c r="F24" s="81">
        <f>SUM(D24:E24)</f>
        <v>13483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225</v>
      </c>
      <c r="K24" s="82" t="s">
        <v>226</v>
      </c>
      <c r="L24" s="81">
        <v>0</v>
      </c>
      <c r="M24" s="81">
        <v>13483</v>
      </c>
      <c r="N24" s="81">
        <f>SUM(L24,+M24)</f>
        <v>13483</v>
      </c>
      <c r="O24" s="81">
        <v>0</v>
      </c>
      <c r="P24" s="81">
        <v>0</v>
      </c>
      <c r="Q24" s="81">
        <f>SUM(O24,+P24)</f>
        <v>0</v>
      </c>
      <c r="R24" s="82" t="s">
        <v>201</v>
      </c>
      <c r="S24" s="82" t="s">
        <v>201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201</v>
      </c>
      <c r="AA24" s="82" t="s">
        <v>201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201</v>
      </c>
      <c r="AI24" s="82" t="s">
        <v>201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201</v>
      </c>
      <c r="AQ24" s="82" t="s">
        <v>201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201</v>
      </c>
      <c r="AY24" s="82" t="s">
        <v>201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206</v>
      </c>
      <c r="B25" s="83" t="s">
        <v>306</v>
      </c>
      <c r="C25" s="80" t="s">
        <v>307</v>
      </c>
      <c r="D25" s="81">
        <f>SUM(L25,T25,AB25,AJ25,AR25,AZ25)</f>
        <v>0</v>
      </c>
      <c r="E25" s="81">
        <f>SUM(M25,U25,AC25,AK25,AS25,BA25)</f>
        <v>19157</v>
      </c>
      <c r="F25" s="81">
        <f>SUM(D25:E25)</f>
        <v>19157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225</v>
      </c>
      <c r="K25" s="82" t="s">
        <v>226</v>
      </c>
      <c r="L25" s="81">
        <v>0</v>
      </c>
      <c r="M25" s="81">
        <v>19157</v>
      </c>
      <c r="N25" s="81">
        <f>SUM(L25,+M25)</f>
        <v>19157</v>
      </c>
      <c r="O25" s="81">
        <v>0</v>
      </c>
      <c r="P25" s="81">
        <v>0</v>
      </c>
      <c r="Q25" s="81">
        <f>SUM(O25,+P25)</f>
        <v>0</v>
      </c>
      <c r="R25" s="82" t="s">
        <v>201</v>
      </c>
      <c r="S25" s="82" t="s">
        <v>201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201</v>
      </c>
      <c r="AA25" s="82" t="s">
        <v>201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201</v>
      </c>
      <c r="AI25" s="82" t="s">
        <v>201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201</v>
      </c>
      <c r="AQ25" s="82" t="s">
        <v>201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201</v>
      </c>
      <c r="AY25" s="82" t="s">
        <v>201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206</v>
      </c>
      <c r="B26" s="83" t="s">
        <v>314</v>
      </c>
      <c r="C26" s="80" t="s">
        <v>315</v>
      </c>
      <c r="D26" s="81">
        <f>SUM(L26,T26,AB26,AJ26,AR26,AZ26)</f>
        <v>0</v>
      </c>
      <c r="E26" s="81">
        <f>SUM(M26,U26,AC26,AK26,AS26,BA26)</f>
        <v>28625</v>
      </c>
      <c r="F26" s="81">
        <f>SUM(D26:E26)</f>
        <v>28625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225</v>
      </c>
      <c r="K26" s="82" t="s">
        <v>313</v>
      </c>
      <c r="L26" s="81">
        <v>0</v>
      </c>
      <c r="M26" s="81">
        <v>28625</v>
      </c>
      <c r="N26" s="81">
        <f>SUM(L26,+M26)</f>
        <v>28625</v>
      </c>
      <c r="O26" s="81">
        <v>0</v>
      </c>
      <c r="P26" s="81">
        <v>0</v>
      </c>
      <c r="Q26" s="81">
        <f>SUM(O26,+P26)</f>
        <v>0</v>
      </c>
      <c r="R26" s="82" t="s">
        <v>201</v>
      </c>
      <c r="S26" s="82" t="s">
        <v>201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201</v>
      </c>
      <c r="AA26" s="82" t="s">
        <v>201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201</v>
      </c>
      <c r="AI26" s="82" t="s">
        <v>201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201</v>
      </c>
      <c r="AQ26" s="82" t="s">
        <v>201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201</v>
      </c>
      <c r="AY26" s="82" t="s">
        <v>201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206</v>
      </c>
      <c r="B27" s="83" t="s">
        <v>320</v>
      </c>
      <c r="C27" s="80" t="s">
        <v>321</v>
      </c>
      <c r="D27" s="81">
        <f>SUM(L27,T27,AB27,AJ27,AR27,AZ27)</f>
        <v>0</v>
      </c>
      <c r="E27" s="81">
        <f>SUM(M27,U27,AC27,AK27,AS27,BA27)</f>
        <v>223</v>
      </c>
      <c r="F27" s="81">
        <f>SUM(D27:E27)</f>
        <v>223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225</v>
      </c>
      <c r="K27" s="82" t="s">
        <v>226</v>
      </c>
      <c r="L27" s="81">
        <v>0</v>
      </c>
      <c r="M27" s="81">
        <v>223</v>
      </c>
      <c r="N27" s="81">
        <f>SUM(L27,+M27)</f>
        <v>223</v>
      </c>
      <c r="O27" s="81">
        <v>0</v>
      </c>
      <c r="P27" s="81">
        <v>0</v>
      </c>
      <c r="Q27" s="81">
        <f>SUM(O27,+P27)</f>
        <v>0</v>
      </c>
      <c r="R27" s="82" t="s">
        <v>201</v>
      </c>
      <c r="S27" s="82" t="s">
        <v>201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201</v>
      </c>
      <c r="AA27" s="82" t="s">
        <v>201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201</v>
      </c>
      <c r="AI27" s="82" t="s">
        <v>201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201</v>
      </c>
      <c r="AQ27" s="82" t="s">
        <v>201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201</v>
      </c>
      <c r="AY27" s="82" t="s">
        <v>201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206</v>
      </c>
      <c r="B28" s="83" t="s">
        <v>326</v>
      </c>
      <c r="C28" s="80" t="s">
        <v>327</v>
      </c>
      <c r="D28" s="81">
        <f>SUM(L28,T28,AB28,AJ28,AR28,AZ28)</f>
        <v>0</v>
      </c>
      <c r="E28" s="81">
        <f>SUM(M28,U28,AC28,AK28,AS28,BA28)</f>
        <v>17312</v>
      </c>
      <c r="F28" s="81">
        <f>SUM(D28:E28)</f>
        <v>17312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225</v>
      </c>
      <c r="K28" s="82" t="s">
        <v>313</v>
      </c>
      <c r="L28" s="81">
        <v>0</v>
      </c>
      <c r="M28" s="81">
        <v>17312</v>
      </c>
      <c r="N28" s="81">
        <f>SUM(L28,+M28)</f>
        <v>17312</v>
      </c>
      <c r="O28" s="81">
        <v>0</v>
      </c>
      <c r="P28" s="81">
        <v>0</v>
      </c>
      <c r="Q28" s="81">
        <f>SUM(O28,+P28)</f>
        <v>0</v>
      </c>
      <c r="R28" s="82" t="s">
        <v>201</v>
      </c>
      <c r="S28" s="82" t="s">
        <v>201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201</v>
      </c>
      <c r="AA28" s="82" t="s">
        <v>201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201</v>
      </c>
      <c r="AI28" s="82" t="s">
        <v>201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201</v>
      </c>
      <c r="AQ28" s="82" t="s">
        <v>201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201</v>
      </c>
      <c r="AY28" s="82" t="s">
        <v>201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206</v>
      </c>
      <c r="B29" s="83" t="s">
        <v>329</v>
      </c>
      <c r="C29" s="80" t="s">
        <v>331</v>
      </c>
      <c r="D29" s="81">
        <f>SUM(L29,T29,AB29,AJ29,AR29,AZ29)</f>
        <v>0</v>
      </c>
      <c r="E29" s="81">
        <f>SUM(M29,U29,AC29,AK29,AS29,BA29)</f>
        <v>63</v>
      </c>
      <c r="F29" s="81">
        <f>SUM(D29:E29)</f>
        <v>63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233</v>
      </c>
      <c r="K29" s="82" t="s">
        <v>234</v>
      </c>
      <c r="L29" s="81">
        <v>0</v>
      </c>
      <c r="M29" s="81">
        <v>63</v>
      </c>
      <c r="N29" s="81">
        <f>SUM(L29,+M29)</f>
        <v>63</v>
      </c>
      <c r="O29" s="81">
        <v>0</v>
      </c>
      <c r="P29" s="81">
        <v>0</v>
      </c>
      <c r="Q29" s="81">
        <f>SUM(O29,+P29)</f>
        <v>0</v>
      </c>
      <c r="R29" s="82" t="s">
        <v>201</v>
      </c>
      <c r="S29" s="82" t="s">
        <v>201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201</v>
      </c>
      <c r="AA29" s="82" t="s">
        <v>201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201</v>
      </c>
      <c r="AI29" s="82" t="s">
        <v>201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201</v>
      </c>
      <c r="AQ29" s="82" t="s">
        <v>201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201</v>
      </c>
      <c r="AY29" s="82" t="s">
        <v>201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206</v>
      </c>
      <c r="B30" s="83" t="s">
        <v>336</v>
      </c>
      <c r="C30" s="80" t="s">
        <v>337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201</v>
      </c>
      <c r="K30" s="82" t="s">
        <v>201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201</v>
      </c>
      <c r="S30" s="82" t="s">
        <v>201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201</v>
      </c>
      <c r="AA30" s="82" t="s">
        <v>201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201</v>
      </c>
      <c r="AI30" s="82" t="s">
        <v>201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201</v>
      </c>
      <c r="AQ30" s="82" t="s">
        <v>201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201</v>
      </c>
      <c r="AY30" s="82" t="s">
        <v>201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341</v>
      </c>
      <c r="B31" s="83" t="s">
        <v>342</v>
      </c>
      <c r="C31" s="80" t="s">
        <v>343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201</v>
      </c>
      <c r="K31" s="82" t="s">
        <v>201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201</v>
      </c>
      <c r="S31" s="82" t="s">
        <v>201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201</v>
      </c>
      <c r="AA31" s="82" t="s">
        <v>201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201</v>
      </c>
      <c r="AI31" s="82" t="s">
        <v>201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201</v>
      </c>
      <c r="AQ31" s="82" t="s">
        <v>201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201</v>
      </c>
      <c r="AY31" s="82" t="s">
        <v>201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341</v>
      </c>
      <c r="B32" s="83" t="s">
        <v>347</v>
      </c>
      <c r="C32" s="80" t="s">
        <v>348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201</v>
      </c>
      <c r="K32" s="82" t="s">
        <v>201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201</v>
      </c>
      <c r="S32" s="82" t="s">
        <v>201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201</v>
      </c>
      <c r="AA32" s="82" t="s">
        <v>201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201</v>
      </c>
      <c r="AI32" s="82" t="s">
        <v>201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201</v>
      </c>
      <c r="AQ32" s="82" t="s">
        <v>201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201</v>
      </c>
      <c r="AY32" s="82" t="s">
        <v>201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206</v>
      </c>
      <c r="B33" s="83" t="s">
        <v>352</v>
      </c>
      <c r="C33" s="80" t="s">
        <v>350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201</v>
      </c>
      <c r="K33" s="82" t="s">
        <v>201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201</v>
      </c>
      <c r="S33" s="82" t="s">
        <v>201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201</v>
      </c>
      <c r="AA33" s="82" t="s">
        <v>201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201</v>
      </c>
      <c r="AI33" s="82" t="s">
        <v>201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201</v>
      </c>
      <c r="AQ33" s="82" t="s">
        <v>201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201</v>
      </c>
      <c r="AY33" s="82" t="s">
        <v>201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206</v>
      </c>
      <c r="B34" s="83" t="s">
        <v>359</v>
      </c>
      <c r="C34" s="80" t="s">
        <v>360</v>
      </c>
      <c r="D34" s="81">
        <f>SUM(L34,T34,AB34,AJ34,AR34,AZ34)</f>
        <v>0</v>
      </c>
      <c r="E34" s="81">
        <f>SUM(M34,U34,AC34,AK34,AS34,BA34)</f>
        <v>117</v>
      </c>
      <c r="F34" s="81">
        <f>SUM(D34:E34)</f>
        <v>117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357</v>
      </c>
      <c r="K34" s="82" t="s">
        <v>358</v>
      </c>
      <c r="L34" s="81">
        <v>0</v>
      </c>
      <c r="M34" s="81">
        <v>117</v>
      </c>
      <c r="N34" s="81">
        <f>SUM(L34,+M34)</f>
        <v>117</v>
      </c>
      <c r="O34" s="81">
        <v>0</v>
      </c>
      <c r="P34" s="81">
        <v>0</v>
      </c>
      <c r="Q34" s="81">
        <f>SUM(O34,+P34)</f>
        <v>0</v>
      </c>
      <c r="R34" s="82" t="s">
        <v>201</v>
      </c>
      <c r="S34" s="82" t="s">
        <v>201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201</v>
      </c>
      <c r="AA34" s="82" t="s">
        <v>201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201</v>
      </c>
      <c r="AI34" s="82" t="s">
        <v>201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201</v>
      </c>
      <c r="AQ34" s="82" t="s">
        <v>201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201</v>
      </c>
      <c r="AY34" s="82" t="s">
        <v>201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206</v>
      </c>
      <c r="B35" s="83" t="s">
        <v>362</v>
      </c>
      <c r="C35" s="80" t="s">
        <v>365</v>
      </c>
      <c r="D35" s="81">
        <f>SUM(L35,T35,AB35,AJ35,AR35,AZ35)</f>
        <v>0</v>
      </c>
      <c r="E35" s="81">
        <f>SUM(M35,U35,AC35,AK35,AS35,BA35)</f>
        <v>465</v>
      </c>
      <c r="F35" s="81">
        <f>SUM(D35:E35)</f>
        <v>465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357</v>
      </c>
      <c r="K35" s="82" t="s">
        <v>358</v>
      </c>
      <c r="L35" s="81">
        <v>0</v>
      </c>
      <c r="M35" s="81">
        <v>465</v>
      </c>
      <c r="N35" s="81">
        <f>SUM(L35,+M35)</f>
        <v>465</v>
      </c>
      <c r="O35" s="81">
        <v>0</v>
      </c>
      <c r="P35" s="81">
        <v>0</v>
      </c>
      <c r="Q35" s="81">
        <f>SUM(O35,+P35)</f>
        <v>0</v>
      </c>
      <c r="R35" s="82" t="s">
        <v>201</v>
      </c>
      <c r="S35" s="82" t="s">
        <v>201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201</v>
      </c>
      <c r="AA35" s="82" t="s">
        <v>201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201</v>
      </c>
      <c r="AI35" s="82" t="s">
        <v>201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201</v>
      </c>
      <c r="AQ35" s="82" t="s">
        <v>201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201</v>
      </c>
      <c r="AY35" s="82" t="s">
        <v>201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206</v>
      </c>
      <c r="B36" s="83" t="s">
        <v>372</v>
      </c>
      <c r="C36" s="80" t="s">
        <v>370</v>
      </c>
      <c r="D36" s="81">
        <f>SUM(L36,T36,AB36,AJ36,AR36,AZ36)</f>
        <v>0</v>
      </c>
      <c r="E36" s="81">
        <f>SUM(M36,U36,AC36,AK36,AS36,BA36)</f>
        <v>1</v>
      </c>
      <c r="F36" s="81">
        <f>SUM(D36:E36)</f>
        <v>1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357</v>
      </c>
      <c r="K36" s="82" t="s">
        <v>358</v>
      </c>
      <c r="L36" s="81">
        <v>0</v>
      </c>
      <c r="M36" s="81">
        <v>1</v>
      </c>
      <c r="N36" s="81">
        <f>SUM(L36,+M36)</f>
        <v>1</v>
      </c>
      <c r="O36" s="81">
        <v>0</v>
      </c>
      <c r="P36" s="81">
        <v>0</v>
      </c>
      <c r="Q36" s="81">
        <f>SUM(O36,+P36)</f>
        <v>0</v>
      </c>
      <c r="R36" s="82" t="s">
        <v>201</v>
      </c>
      <c r="S36" s="82" t="s">
        <v>201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201</v>
      </c>
      <c r="AA36" s="82" t="s">
        <v>201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201</v>
      </c>
      <c r="AI36" s="82" t="s">
        <v>201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201</v>
      </c>
      <c r="AQ36" s="82" t="s">
        <v>201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201</v>
      </c>
      <c r="AY36" s="82" t="s">
        <v>201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206</v>
      </c>
      <c r="B37" s="83" t="s">
        <v>377</v>
      </c>
      <c r="C37" s="80" t="s">
        <v>378</v>
      </c>
      <c r="D37" s="81">
        <f>SUM(L37,T37,AB37,AJ37,AR37,AZ37)</f>
        <v>0</v>
      </c>
      <c r="E37" s="81">
        <f>SUM(M37,U37,AC37,AK37,AS37,BA37)</f>
        <v>41</v>
      </c>
      <c r="F37" s="81">
        <f>SUM(D37:E37)</f>
        <v>41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275</v>
      </c>
      <c r="K37" s="82" t="s">
        <v>379</v>
      </c>
      <c r="L37" s="81">
        <v>0</v>
      </c>
      <c r="M37" s="81">
        <v>41</v>
      </c>
      <c r="N37" s="81">
        <f>SUM(L37,+M37)</f>
        <v>41</v>
      </c>
      <c r="O37" s="81">
        <v>0</v>
      </c>
      <c r="P37" s="81">
        <v>0</v>
      </c>
      <c r="Q37" s="81">
        <f>SUM(O37,+P37)</f>
        <v>0</v>
      </c>
      <c r="R37" s="82" t="s">
        <v>201</v>
      </c>
      <c r="S37" s="82" t="s">
        <v>201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201</v>
      </c>
      <c r="AA37" s="82" t="s">
        <v>201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201</v>
      </c>
      <c r="AI37" s="82" t="s">
        <v>201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201</v>
      </c>
      <c r="AQ37" s="82" t="s">
        <v>201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201</v>
      </c>
      <c r="AY37" s="82" t="s">
        <v>201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206</v>
      </c>
      <c r="B38" s="83" t="s">
        <v>384</v>
      </c>
      <c r="C38" s="80" t="s">
        <v>385</v>
      </c>
      <c r="D38" s="81">
        <f>SUM(L38,T38,AB38,AJ38,AR38,AZ38)</f>
        <v>0</v>
      </c>
      <c r="E38" s="81">
        <f>SUM(M38,U38,AC38,AK38,AS38,BA38)</f>
        <v>1803</v>
      </c>
      <c r="F38" s="81">
        <f>SUM(D38:E38)</f>
        <v>1803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275</v>
      </c>
      <c r="K38" s="82" t="s">
        <v>379</v>
      </c>
      <c r="L38" s="81">
        <v>0</v>
      </c>
      <c r="M38" s="81">
        <v>1803</v>
      </c>
      <c r="N38" s="81">
        <f>SUM(L38,+M38)</f>
        <v>1803</v>
      </c>
      <c r="O38" s="81">
        <v>0</v>
      </c>
      <c r="P38" s="81">
        <v>0</v>
      </c>
      <c r="Q38" s="81">
        <f>SUM(O38,+P38)</f>
        <v>0</v>
      </c>
      <c r="R38" s="82" t="s">
        <v>201</v>
      </c>
      <c r="S38" s="82" t="s">
        <v>201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201</v>
      </c>
      <c r="AA38" s="82" t="s">
        <v>201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201</v>
      </c>
      <c r="AI38" s="82" t="s">
        <v>201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201</v>
      </c>
      <c r="AQ38" s="82" t="s">
        <v>201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201</v>
      </c>
      <c r="AY38" s="82" t="s">
        <v>201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206</v>
      </c>
      <c r="B39" s="83" t="s">
        <v>387</v>
      </c>
      <c r="C39" s="80" t="s">
        <v>392</v>
      </c>
      <c r="D39" s="81">
        <f>SUM(L39,T39,AB39,AJ39,AR39,AZ39)</f>
        <v>0</v>
      </c>
      <c r="E39" s="81">
        <f>SUM(M39,U39,AC39,AK39,AS39,BA39)</f>
        <v>231</v>
      </c>
      <c r="F39" s="81">
        <f>SUM(D39:E39)</f>
        <v>231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275</v>
      </c>
      <c r="K39" s="82" t="s">
        <v>379</v>
      </c>
      <c r="L39" s="81">
        <v>0</v>
      </c>
      <c r="M39" s="81">
        <v>231</v>
      </c>
      <c r="N39" s="81">
        <f>SUM(L39,+M39)</f>
        <v>231</v>
      </c>
      <c r="O39" s="81">
        <v>0</v>
      </c>
      <c r="P39" s="81">
        <v>0</v>
      </c>
      <c r="Q39" s="81">
        <f>SUM(O39,+P39)</f>
        <v>0</v>
      </c>
      <c r="R39" s="82" t="s">
        <v>201</v>
      </c>
      <c r="S39" s="82" t="s">
        <v>201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201</v>
      </c>
      <c r="AA39" s="82" t="s">
        <v>201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201</v>
      </c>
      <c r="AI39" s="82" t="s">
        <v>201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201</v>
      </c>
      <c r="AQ39" s="82" t="s">
        <v>201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201</v>
      </c>
      <c r="AY39" s="82" t="s">
        <v>201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206</v>
      </c>
      <c r="B40" s="83" t="s">
        <v>396</v>
      </c>
      <c r="C40" s="80" t="s">
        <v>394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201</v>
      </c>
      <c r="K40" s="82" t="s">
        <v>201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201</v>
      </c>
      <c r="S40" s="82" t="s">
        <v>201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201</v>
      </c>
      <c r="AA40" s="82" t="s">
        <v>201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201</v>
      </c>
      <c r="AI40" s="82" t="s">
        <v>201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201</v>
      </c>
      <c r="AQ40" s="82" t="s">
        <v>201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201</v>
      </c>
      <c r="AY40" s="82" t="s">
        <v>201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206</v>
      </c>
      <c r="B41" s="83" t="s">
        <v>399</v>
      </c>
      <c r="C41" s="80" t="s">
        <v>400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201</v>
      </c>
      <c r="K41" s="82" t="s">
        <v>201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201</v>
      </c>
      <c r="S41" s="82" t="s">
        <v>201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201</v>
      </c>
      <c r="AA41" s="82" t="s">
        <v>201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201</v>
      </c>
      <c r="AI41" s="82" t="s">
        <v>201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201</v>
      </c>
      <c r="AQ41" s="82" t="s">
        <v>201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201</v>
      </c>
      <c r="AY41" s="82" t="s">
        <v>201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/>
      <c r="B42" s="83" t="s">
        <v>201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201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201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201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201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7:BE995">
    <cfRule type="expression" dxfId="289" priority="43" stopIfTrue="1">
      <formula>$A47&lt;&gt;""</formula>
    </cfRule>
  </conditionalFormatting>
  <conditionalFormatting sqref="A46:BE46">
    <cfRule type="expression" dxfId="288" priority="2" stopIfTrue="1">
      <formula>$A46&lt;&gt;""</formula>
    </cfRule>
  </conditionalFormatting>
  <conditionalFormatting sqref="A8:BE8">
    <cfRule type="expression" dxfId="287" priority="41" stopIfTrue="1">
      <formula>$A8&lt;&gt;""</formula>
    </cfRule>
  </conditionalFormatting>
  <conditionalFormatting sqref="A9:BE9">
    <cfRule type="expression" dxfId="286" priority="40" stopIfTrue="1">
      <formula>$A9&lt;&gt;""</formula>
    </cfRule>
  </conditionalFormatting>
  <conditionalFormatting sqref="A10:BE10">
    <cfRule type="expression" dxfId="285" priority="39" stopIfTrue="1">
      <formula>$A10&lt;&gt;""</formula>
    </cfRule>
  </conditionalFormatting>
  <conditionalFormatting sqref="A11:BE11">
    <cfRule type="expression" dxfId="284" priority="38" stopIfTrue="1">
      <formula>$A11&lt;&gt;""</formula>
    </cfRule>
  </conditionalFormatting>
  <conditionalFormatting sqref="A12:BE12">
    <cfRule type="expression" dxfId="283" priority="37" stopIfTrue="1">
      <formula>$A12&lt;&gt;""</formula>
    </cfRule>
  </conditionalFormatting>
  <conditionalFormatting sqref="A13:BE13">
    <cfRule type="expression" dxfId="282" priority="36" stopIfTrue="1">
      <formula>$A13&lt;&gt;""</formula>
    </cfRule>
  </conditionalFormatting>
  <conditionalFormatting sqref="A14:BE14">
    <cfRule type="expression" dxfId="281" priority="35" stopIfTrue="1">
      <formula>$A14&lt;&gt;""</formula>
    </cfRule>
  </conditionalFormatting>
  <conditionalFormatting sqref="A15:BE15">
    <cfRule type="expression" dxfId="280" priority="34" stopIfTrue="1">
      <formula>$A15&lt;&gt;""</formula>
    </cfRule>
  </conditionalFormatting>
  <conditionalFormatting sqref="A16:BE16">
    <cfRule type="expression" dxfId="279" priority="33" stopIfTrue="1">
      <formula>$A16&lt;&gt;""</formula>
    </cfRule>
  </conditionalFormatting>
  <conditionalFormatting sqref="A17:BE17">
    <cfRule type="expression" dxfId="278" priority="32" stopIfTrue="1">
      <formula>$A17&lt;&gt;""</formula>
    </cfRule>
  </conditionalFormatting>
  <conditionalFormatting sqref="A18:BE18">
    <cfRule type="expression" dxfId="277" priority="31" stopIfTrue="1">
      <formula>$A18&lt;&gt;""</formula>
    </cfRule>
  </conditionalFormatting>
  <conditionalFormatting sqref="A19:BE19">
    <cfRule type="expression" dxfId="276" priority="30" stopIfTrue="1">
      <formula>$A19&lt;&gt;""</formula>
    </cfRule>
  </conditionalFormatting>
  <conditionalFormatting sqref="A20:BE20">
    <cfRule type="expression" dxfId="275" priority="29" stopIfTrue="1">
      <formula>$A20&lt;&gt;""</formula>
    </cfRule>
  </conditionalFormatting>
  <conditionalFormatting sqref="A21:BE21">
    <cfRule type="expression" dxfId="274" priority="28" stopIfTrue="1">
      <formula>$A21&lt;&gt;""</formula>
    </cfRule>
  </conditionalFormatting>
  <conditionalFormatting sqref="A22:BE22">
    <cfRule type="expression" dxfId="273" priority="27" stopIfTrue="1">
      <formula>$A22&lt;&gt;""</formula>
    </cfRule>
  </conditionalFormatting>
  <conditionalFormatting sqref="A23:BE23">
    <cfRule type="expression" dxfId="272" priority="26" stopIfTrue="1">
      <formula>$A23&lt;&gt;""</formula>
    </cfRule>
  </conditionalFormatting>
  <conditionalFormatting sqref="A24:BE24">
    <cfRule type="expression" dxfId="271" priority="25" stopIfTrue="1">
      <formula>$A24&lt;&gt;""</formula>
    </cfRule>
  </conditionalFormatting>
  <conditionalFormatting sqref="A25:BE25">
    <cfRule type="expression" dxfId="270" priority="24" stopIfTrue="1">
      <formula>$A25&lt;&gt;""</formula>
    </cfRule>
  </conditionalFormatting>
  <conditionalFormatting sqref="A26:BE26">
    <cfRule type="expression" dxfId="269" priority="23" stopIfTrue="1">
      <formula>$A26&lt;&gt;""</formula>
    </cfRule>
  </conditionalFormatting>
  <conditionalFormatting sqref="A27:BE27">
    <cfRule type="expression" dxfId="268" priority="22" stopIfTrue="1">
      <formula>$A27&lt;&gt;""</formula>
    </cfRule>
  </conditionalFormatting>
  <conditionalFormatting sqref="A28:BE28">
    <cfRule type="expression" dxfId="267" priority="21" stopIfTrue="1">
      <formula>$A28&lt;&gt;""</formula>
    </cfRule>
  </conditionalFormatting>
  <conditionalFormatting sqref="A29:BE29">
    <cfRule type="expression" dxfId="266" priority="20" stopIfTrue="1">
      <formula>$A29&lt;&gt;""</formula>
    </cfRule>
  </conditionalFormatting>
  <conditionalFormatting sqref="A30:BE30">
    <cfRule type="expression" dxfId="265" priority="19" stopIfTrue="1">
      <formula>$A30&lt;&gt;""</formula>
    </cfRule>
  </conditionalFormatting>
  <conditionalFormatting sqref="A31:BE31">
    <cfRule type="expression" dxfId="264" priority="18" stopIfTrue="1">
      <formula>$A31&lt;&gt;""</formula>
    </cfRule>
  </conditionalFormatting>
  <conditionalFormatting sqref="A32:BE32">
    <cfRule type="expression" dxfId="263" priority="17" stopIfTrue="1">
      <formula>$A32&lt;&gt;""</formula>
    </cfRule>
  </conditionalFormatting>
  <conditionalFormatting sqref="A33:BE33">
    <cfRule type="expression" dxfId="262" priority="16" stopIfTrue="1">
      <formula>$A33&lt;&gt;""</formula>
    </cfRule>
  </conditionalFormatting>
  <conditionalFormatting sqref="A34:BE34">
    <cfRule type="expression" dxfId="261" priority="15" stopIfTrue="1">
      <formula>$A34&lt;&gt;""</formula>
    </cfRule>
  </conditionalFormatting>
  <conditionalFormatting sqref="A35:BE35">
    <cfRule type="expression" dxfId="260" priority="14" stopIfTrue="1">
      <formula>$A35&lt;&gt;""</formula>
    </cfRule>
  </conditionalFormatting>
  <conditionalFormatting sqref="A36:BE36">
    <cfRule type="expression" dxfId="259" priority="13" stopIfTrue="1">
      <formula>$A36&lt;&gt;""</formula>
    </cfRule>
  </conditionalFormatting>
  <conditionalFormatting sqref="A37:BE37">
    <cfRule type="expression" dxfId="258" priority="12" stopIfTrue="1">
      <formula>$A37&lt;&gt;""</formula>
    </cfRule>
  </conditionalFormatting>
  <conditionalFormatting sqref="A38:BE38">
    <cfRule type="expression" dxfId="257" priority="11" stopIfTrue="1">
      <formula>$A38&lt;&gt;""</formula>
    </cfRule>
  </conditionalFormatting>
  <conditionalFormatting sqref="A39:BE39">
    <cfRule type="expression" dxfId="256" priority="10" stopIfTrue="1">
      <formula>$A39&lt;&gt;""</formula>
    </cfRule>
  </conditionalFormatting>
  <conditionalFormatting sqref="A40:BE40">
    <cfRule type="expression" dxfId="255" priority="9" stopIfTrue="1">
      <formula>$A40&lt;&gt;""</formula>
    </cfRule>
  </conditionalFormatting>
  <conditionalFormatting sqref="A41:BE41">
    <cfRule type="expression" dxfId="254" priority="8" stopIfTrue="1">
      <formula>$A41&lt;&gt;""</formula>
    </cfRule>
  </conditionalFormatting>
  <conditionalFormatting sqref="A7:BE7">
    <cfRule type="expression" dxfId="253" priority="1" stopIfTrue="1">
      <formula>$A7&lt;&gt;""</formula>
    </cfRule>
  </conditionalFormatting>
  <conditionalFormatting sqref="A42:BE42">
    <cfRule type="expression" dxfId="252" priority="6" stopIfTrue="1">
      <formula>$A42&lt;&gt;""</formula>
    </cfRule>
  </conditionalFormatting>
  <conditionalFormatting sqref="A43:BE43">
    <cfRule type="expression" dxfId="251" priority="5" stopIfTrue="1">
      <formula>$A43&lt;&gt;""</formula>
    </cfRule>
  </conditionalFormatting>
  <conditionalFormatting sqref="A44:BE44">
    <cfRule type="expression" dxfId="250" priority="4" stopIfTrue="1">
      <formula>$A44&lt;&gt;""</formula>
    </cfRule>
  </conditionalFormatting>
  <conditionalFormatting sqref="A45:BE45">
    <cfRule type="expression" dxfId="249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40" man="1"/>
    <brk id="17" min="1" max="40" man="1"/>
    <brk id="25" min="1" max="40" man="1"/>
    <brk id="33" min="1" max="40" man="1"/>
    <brk id="41" min="1" max="40" man="1"/>
    <brk id="49" min="1" max="4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434</v>
      </c>
      <c r="C7" s="78" t="s">
        <v>192</v>
      </c>
      <c r="D7" s="101">
        <f>SUM($D$8:$D$12)</f>
        <v>146288</v>
      </c>
      <c r="E7" s="101">
        <f>SUM($E$8:$E$12)</f>
        <v>0</v>
      </c>
      <c r="F7" s="101">
        <f>COUNTIF($F$8:$F$12,"&lt;&gt;") - COUNTIF($F$8:$F$12,"&lt; &gt;")</f>
        <v>4</v>
      </c>
      <c r="G7" s="101">
        <f>COUNTIF($G$8:$G$12,"&lt;&gt;") - COUNTIF($G$8:$G$12,"&lt; &gt;")</f>
        <v>4</v>
      </c>
      <c r="H7" s="101">
        <f>SUM($H$8:$H$12)</f>
        <v>29045</v>
      </c>
      <c r="I7" s="101">
        <f>SUM($I$8:$I$12)</f>
        <v>0</v>
      </c>
      <c r="J7" s="101">
        <f>COUNTIF($J$8:$J$12,"&lt;&gt;") - COUNTIF($J$8:$J$12,"&lt; &gt;")</f>
        <v>4</v>
      </c>
      <c r="K7" s="101">
        <f>COUNTIF($K$8:$K$12,"&lt;&gt;") - COUNTIF($K$8:$K$12,"&lt; &gt;")</f>
        <v>4</v>
      </c>
      <c r="L7" s="101">
        <f>SUM($L$8:$L$12)</f>
        <v>35515</v>
      </c>
      <c r="M7" s="101">
        <f>SUM($M$8:$M$12)</f>
        <v>0</v>
      </c>
      <c r="N7" s="101">
        <f>COUNTIF($N$8:$N$12,"&lt;&gt;") - COUNTIF($N$8:$N$12,"&lt; &gt;")</f>
        <v>4</v>
      </c>
      <c r="O7" s="101">
        <f>COUNTIF($O$8:$O$12,"&lt;&gt;") - COUNTIF($O$8:$O$12,"&lt; &gt;")</f>
        <v>4</v>
      </c>
      <c r="P7" s="101">
        <f>SUM($P$8:$P$12)</f>
        <v>779</v>
      </c>
      <c r="Q7" s="101">
        <f>SUM($Q$8:$Q$12)</f>
        <v>0</v>
      </c>
      <c r="R7" s="101">
        <f>COUNTIF($R$8:$R$12,"&lt;&gt;") - COUNTIF($R$8:$R$12,"&lt; &gt;")</f>
        <v>2</v>
      </c>
      <c r="S7" s="101">
        <f>COUNTIF($S$8:$S$12,"&lt;&gt;") - COUNTIF($S$8:$S$12,"&lt; &gt;")</f>
        <v>2</v>
      </c>
      <c r="T7" s="101">
        <f>SUM($T$8:$T$12)</f>
        <v>1918</v>
      </c>
      <c r="U7" s="101">
        <f>SUM($U$8:$U$12)</f>
        <v>0</v>
      </c>
      <c r="V7" s="101">
        <f>COUNTIF($V$8:$V$12,"&lt;&gt;") - COUNTIF($V$8:$V$12,"&lt; &gt;")</f>
        <v>2</v>
      </c>
      <c r="W7" s="101">
        <f>COUNTIF($W$8:$W$12,"&lt;&gt;") - COUNTIF($W$8:$W$12,"&lt; &gt;")</f>
        <v>2</v>
      </c>
      <c r="X7" s="101">
        <f>SUM($X$8:$X$12)</f>
        <v>13714</v>
      </c>
      <c r="Y7" s="101">
        <f>SUM($Y$8:$Y$12)</f>
        <v>0</v>
      </c>
      <c r="Z7" s="101">
        <f>COUNTIF($Z$8:$Z$12,"&lt;&gt;") - COUNTIF($Z$8:$Z$12,"&lt; &gt;")</f>
        <v>1</v>
      </c>
      <c r="AA7" s="101">
        <f>COUNTIF($AA$8:$AA$12,"&lt;&gt;") - COUNTIF($AA$8:$AA$12,"&lt; &gt;")</f>
        <v>1</v>
      </c>
      <c r="AB7" s="101">
        <f>SUM($AB$8:$AB$12)</f>
        <v>19157</v>
      </c>
      <c r="AC7" s="101">
        <f>SUM($AC$8:$AC$12)</f>
        <v>0</v>
      </c>
      <c r="AD7" s="101">
        <f>COUNTIF($AD$8:$AD$12,"&lt;&gt;") - COUNTIF($AD$8:$AD$12,"&lt; &gt;")</f>
        <v>1</v>
      </c>
      <c r="AE7" s="101">
        <f>COUNTIF($AE$8:$AE$12,"&lt;&gt;") - COUNTIF($AE$8:$AE$12,"&lt; &gt;")</f>
        <v>1</v>
      </c>
      <c r="AF7" s="101">
        <f>SUM($AF$8:$AF$12)</f>
        <v>28625</v>
      </c>
      <c r="AG7" s="101">
        <f>SUM($AG$8:$AG$12)</f>
        <v>0</v>
      </c>
      <c r="AH7" s="101">
        <f>COUNTIF($AH$8:$AH$12,"&lt;&gt;") - COUNTIF($AH$8:$AH$12,"&lt; &gt;")</f>
        <v>1</v>
      </c>
      <c r="AI7" s="101">
        <f>COUNTIF($AI$8:$AI$12,"&lt;&gt;") - COUNTIF($AI$8:$AI$12,"&lt; &gt;")</f>
        <v>1</v>
      </c>
      <c r="AJ7" s="101">
        <f>SUM($AJ$8:$AJ$12)</f>
        <v>223</v>
      </c>
      <c r="AK7" s="101">
        <f>SUM($AK$8:$AK$12)</f>
        <v>0</v>
      </c>
      <c r="AL7" s="101">
        <f>COUNTIF($AL$8:$AL$12,"&lt;&gt;") - COUNTIF($AL$8:$AL$12,"&lt; &gt;")</f>
        <v>1</v>
      </c>
      <c r="AM7" s="101">
        <f>COUNTIF($AM$8:$AM$12,"&lt;&gt;") - COUNTIF($AM$8:$AM$12,"&lt; &gt;")</f>
        <v>1</v>
      </c>
      <c r="AN7" s="101">
        <f>SUM($AN$8:$AN$12)</f>
        <v>17312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206</v>
      </c>
      <c r="B8" s="83" t="s">
        <v>401</v>
      </c>
      <c r="C8" s="80" t="s">
        <v>402</v>
      </c>
      <c r="D8" s="81">
        <f>SUM(H8,L8,P8,T8,X8,AB8,AF8,AJ8,AN8,AR8,AV8,AZ8,BD8,BH8,BL8,BP8,BT8,BX8,CB8,CF8,CJ8,CN8,CR8,CV8,CZ8,DD8,DH8,DL8,DP8,DT8)</f>
        <v>583</v>
      </c>
      <c r="E8" s="81">
        <f>SUM(I8,M8,Q8,U8,Y8,AC8,AG8,AK8,AO8,AS8,AW8,BA8,BE8,BI8,BM8,BQ8,BU8,BY8,CC8,CG8,CK8,CO8,CS8,CW8,DA8,DE8,DI8,DM8,DQ8,DU8)</f>
        <v>0</v>
      </c>
      <c r="F8" s="97" t="s">
        <v>353</v>
      </c>
      <c r="G8" s="82" t="s">
        <v>355</v>
      </c>
      <c r="H8" s="81">
        <v>117</v>
      </c>
      <c r="I8" s="81">
        <v>0</v>
      </c>
      <c r="J8" s="103" t="s">
        <v>361</v>
      </c>
      <c r="K8" s="104" t="s">
        <v>363</v>
      </c>
      <c r="L8" s="102">
        <v>465</v>
      </c>
      <c r="M8" s="102">
        <v>0</v>
      </c>
      <c r="N8" s="103" t="s">
        <v>367</v>
      </c>
      <c r="O8" s="104" t="s">
        <v>369</v>
      </c>
      <c r="P8" s="102">
        <v>1</v>
      </c>
      <c r="Q8" s="102">
        <v>0</v>
      </c>
      <c r="R8" s="103" t="s">
        <v>201</v>
      </c>
      <c r="S8" s="104" t="s">
        <v>201</v>
      </c>
      <c r="T8" s="102">
        <v>0</v>
      </c>
      <c r="U8" s="102">
        <v>0</v>
      </c>
      <c r="V8" s="103" t="s">
        <v>201</v>
      </c>
      <c r="W8" s="104" t="s">
        <v>201</v>
      </c>
      <c r="X8" s="102">
        <v>0</v>
      </c>
      <c r="Y8" s="102">
        <v>0</v>
      </c>
      <c r="Z8" s="103" t="s">
        <v>201</v>
      </c>
      <c r="AA8" s="104" t="s">
        <v>201</v>
      </c>
      <c r="AB8" s="102">
        <v>0</v>
      </c>
      <c r="AC8" s="102">
        <v>0</v>
      </c>
      <c r="AD8" s="103" t="s">
        <v>201</v>
      </c>
      <c r="AE8" s="104" t="s">
        <v>201</v>
      </c>
      <c r="AF8" s="102">
        <v>0</v>
      </c>
      <c r="AG8" s="102">
        <v>0</v>
      </c>
      <c r="AH8" s="103" t="s">
        <v>201</v>
      </c>
      <c r="AI8" s="104" t="s">
        <v>201</v>
      </c>
      <c r="AJ8" s="102">
        <v>0</v>
      </c>
      <c r="AK8" s="102">
        <v>0</v>
      </c>
      <c r="AL8" s="103" t="s">
        <v>201</v>
      </c>
      <c r="AM8" s="104" t="s">
        <v>201</v>
      </c>
      <c r="AN8" s="102">
        <v>0</v>
      </c>
      <c r="AO8" s="102">
        <v>0</v>
      </c>
      <c r="AP8" s="103" t="s">
        <v>201</v>
      </c>
      <c r="AQ8" s="105" t="s">
        <v>201</v>
      </c>
      <c r="AR8" s="102">
        <v>0</v>
      </c>
      <c r="AS8" s="102">
        <v>0</v>
      </c>
      <c r="AT8" s="103" t="s">
        <v>201</v>
      </c>
      <c r="AU8" s="104" t="s">
        <v>201</v>
      </c>
      <c r="AV8" s="102">
        <v>0</v>
      </c>
      <c r="AW8" s="102">
        <v>0</v>
      </c>
      <c r="AX8" s="103" t="s">
        <v>201</v>
      </c>
      <c r="AY8" s="104" t="s">
        <v>201</v>
      </c>
      <c r="AZ8" s="102">
        <v>0</v>
      </c>
      <c r="BA8" s="102">
        <v>0</v>
      </c>
      <c r="BB8" s="103" t="s">
        <v>201</v>
      </c>
      <c r="BC8" s="104" t="s">
        <v>201</v>
      </c>
      <c r="BD8" s="102">
        <v>0</v>
      </c>
      <c r="BE8" s="102">
        <v>0</v>
      </c>
      <c r="BF8" s="103" t="s">
        <v>201</v>
      </c>
      <c r="BG8" s="104" t="s">
        <v>201</v>
      </c>
      <c r="BH8" s="102">
        <v>0</v>
      </c>
      <c r="BI8" s="102">
        <v>0</v>
      </c>
      <c r="BJ8" s="103" t="s">
        <v>201</v>
      </c>
      <c r="BK8" s="104" t="s">
        <v>201</v>
      </c>
      <c r="BL8" s="102">
        <v>0</v>
      </c>
      <c r="BM8" s="102">
        <v>0</v>
      </c>
      <c r="BN8" s="103" t="s">
        <v>201</v>
      </c>
      <c r="BO8" s="104" t="s">
        <v>201</v>
      </c>
      <c r="BP8" s="102">
        <v>0</v>
      </c>
      <c r="BQ8" s="102">
        <v>0</v>
      </c>
      <c r="BR8" s="103" t="s">
        <v>201</v>
      </c>
      <c r="BS8" s="104" t="s">
        <v>201</v>
      </c>
      <c r="BT8" s="102">
        <v>0</v>
      </c>
      <c r="BU8" s="102">
        <v>0</v>
      </c>
      <c r="BV8" s="103" t="s">
        <v>201</v>
      </c>
      <c r="BW8" s="104" t="s">
        <v>201</v>
      </c>
      <c r="BX8" s="102">
        <v>0</v>
      </c>
      <c r="BY8" s="102">
        <v>0</v>
      </c>
      <c r="BZ8" s="103" t="s">
        <v>201</v>
      </c>
      <c r="CA8" s="104" t="s">
        <v>201</v>
      </c>
      <c r="CB8" s="102">
        <v>0</v>
      </c>
      <c r="CC8" s="102">
        <v>0</v>
      </c>
      <c r="CD8" s="103" t="s">
        <v>201</v>
      </c>
      <c r="CE8" s="104" t="s">
        <v>201</v>
      </c>
      <c r="CF8" s="102">
        <v>0</v>
      </c>
      <c r="CG8" s="102">
        <v>0</v>
      </c>
      <c r="CH8" s="103" t="s">
        <v>201</v>
      </c>
      <c r="CI8" s="104" t="s">
        <v>201</v>
      </c>
      <c r="CJ8" s="102">
        <v>0</v>
      </c>
      <c r="CK8" s="102">
        <v>0</v>
      </c>
      <c r="CL8" s="103" t="s">
        <v>201</v>
      </c>
      <c r="CM8" s="104" t="s">
        <v>201</v>
      </c>
      <c r="CN8" s="102">
        <v>0</v>
      </c>
      <c r="CO8" s="102">
        <v>0</v>
      </c>
      <c r="CP8" s="103" t="s">
        <v>201</v>
      </c>
      <c r="CQ8" s="104" t="s">
        <v>201</v>
      </c>
      <c r="CR8" s="102">
        <v>0</v>
      </c>
      <c r="CS8" s="102">
        <v>0</v>
      </c>
      <c r="CT8" s="103" t="s">
        <v>201</v>
      </c>
      <c r="CU8" s="104" t="s">
        <v>201</v>
      </c>
      <c r="CV8" s="102">
        <v>0</v>
      </c>
      <c r="CW8" s="102">
        <v>0</v>
      </c>
      <c r="CX8" s="103" t="s">
        <v>201</v>
      </c>
      <c r="CY8" s="104" t="s">
        <v>201</v>
      </c>
      <c r="CZ8" s="102">
        <v>0</v>
      </c>
      <c r="DA8" s="102">
        <v>0</v>
      </c>
      <c r="DB8" s="103" t="s">
        <v>201</v>
      </c>
      <c r="DC8" s="104" t="s">
        <v>201</v>
      </c>
      <c r="DD8" s="102">
        <v>0</v>
      </c>
      <c r="DE8" s="102">
        <v>0</v>
      </c>
      <c r="DF8" s="103" t="s">
        <v>201</v>
      </c>
      <c r="DG8" s="104" t="s">
        <v>201</v>
      </c>
      <c r="DH8" s="102">
        <v>0</v>
      </c>
      <c r="DI8" s="102">
        <v>0</v>
      </c>
      <c r="DJ8" s="103" t="s">
        <v>201</v>
      </c>
      <c r="DK8" s="104" t="s">
        <v>201</v>
      </c>
      <c r="DL8" s="102">
        <v>0</v>
      </c>
      <c r="DM8" s="102">
        <v>0</v>
      </c>
      <c r="DN8" s="103" t="s">
        <v>201</v>
      </c>
      <c r="DO8" s="104" t="s">
        <v>201</v>
      </c>
      <c r="DP8" s="102">
        <v>0</v>
      </c>
      <c r="DQ8" s="102">
        <v>0</v>
      </c>
      <c r="DR8" s="103" t="s">
        <v>201</v>
      </c>
      <c r="DS8" s="104" t="s">
        <v>201</v>
      </c>
      <c r="DT8" s="102">
        <v>0</v>
      </c>
      <c r="DU8" s="102">
        <v>0</v>
      </c>
    </row>
    <row r="9" spans="1:125" s="8" customFormat="1" ht="12" customHeight="1">
      <c r="A9" s="80" t="s">
        <v>206</v>
      </c>
      <c r="B9" s="83" t="s">
        <v>410</v>
      </c>
      <c r="C9" s="80" t="s">
        <v>413</v>
      </c>
      <c r="D9" s="81">
        <f>SUM(H9,L9,P9,T9,X9,AB9,AF9,AJ9,AN9,AR9,AV9,AZ9,BD9,BH9,BL9,BP9,BT9,BX9,CB9,CF9,CJ9,CN9,CR9,CV9,CZ9,DD9,DH9,DL9,DP9,DT9)</f>
        <v>371</v>
      </c>
      <c r="E9" s="81">
        <f>SUM(I9,M9,Q9,U9,Y9,AC9,AG9,AK9,AO9,AS9,AW9,BA9,BE9,BI9,BM9,BQ9,BU9,BY9,CC9,CG9,CK9,CO9,CS9,CW9,DA9,DE9,DI9,DM9,DQ9,DU9)</f>
        <v>0</v>
      </c>
      <c r="F9" s="97" t="s">
        <v>228</v>
      </c>
      <c r="G9" s="82" t="s">
        <v>230</v>
      </c>
      <c r="H9" s="81">
        <v>265</v>
      </c>
      <c r="I9" s="81">
        <v>0</v>
      </c>
      <c r="J9" s="103" t="s">
        <v>249</v>
      </c>
      <c r="K9" s="104" t="s">
        <v>251</v>
      </c>
      <c r="L9" s="102">
        <v>43</v>
      </c>
      <c r="M9" s="102">
        <v>0</v>
      </c>
      <c r="N9" s="103" t="s">
        <v>328</v>
      </c>
      <c r="O9" s="104" t="s">
        <v>330</v>
      </c>
      <c r="P9" s="102">
        <v>63</v>
      </c>
      <c r="Q9" s="102">
        <v>0</v>
      </c>
      <c r="R9" s="103" t="s">
        <v>201</v>
      </c>
      <c r="S9" s="104" t="s">
        <v>201</v>
      </c>
      <c r="T9" s="102">
        <v>0</v>
      </c>
      <c r="U9" s="102">
        <v>0</v>
      </c>
      <c r="V9" s="103" t="s">
        <v>201</v>
      </c>
      <c r="W9" s="104" t="s">
        <v>201</v>
      </c>
      <c r="X9" s="102">
        <v>0</v>
      </c>
      <c r="Y9" s="102">
        <v>0</v>
      </c>
      <c r="Z9" s="103" t="s">
        <v>201</v>
      </c>
      <c r="AA9" s="104" t="s">
        <v>201</v>
      </c>
      <c r="AB9" s="102">
        <v>0</v>
      </c>
      <c r="AC9" s="102">
        <v>0</v>
      </c>
      <c r="AD9" s="103" t="s">
        <v>201</v>
      </c>
      <c r="AE9" s="104" t="s">
        <v>201</v>
      </c>
      <c r="AF9" s="102">
        <v>0</v>
      </c>
      <c r="AG9" s="102">
        <v>0</v>
      </c>
      <c r="AH9" s="103" t="s">
        <v>201</v>
      </c>
      <c r="AI9" s="104" t="s">
        <v>201</v>
      </c>
      <c r="AJ9" s="102">
        <v>0</v>
      </c>
      <c r="AK9" s="102">
        <v>0</v>
      </c>
      <c r="AL9" s="103" t="s">
        <v>201</v>
      </c>
      <c r="AM9" s="104" t="s">
        <v>201</v>
      </c>
      <c r="AN9" s="102">
        <v>0</v>
      </c>
      <c r="AO9" s="102">
        <v>0</v>
      </c>
      <c r="AP9" s="103" t="s">
        <v>201</v>
      </c>
      <c r="AQ9" s="105" t="s">
        <v>201</v>
      </c>
      <c r="AR9" s="102">
        <v>0</v>
      </c>
      <c r="AS9" s="102">
        <v>0</v>
      </c>
      <c r="AT9" s="103" t="s">
        <v>201</v>
      </c>
      <c r="AU9" s="104" t="s">
        <v>201</v>
      </c>
      <c r="AV9" s="102">
        <v>0</v>
      </c>
      <c r="AW9" s="102">
        <v>0</v>
      </c>
      <c r="AX9" s="103" t="s">
        <v>201</v>
      </c>
      <c r="AY9" s="104" t="s">
        <v>201</v>
      </c>
      <c r="AZ9" s="102">
        <v>0</v>
      </c>
      <c r="BA9" s="102">
        <v>0</v>
      </c>
      <c r="BB9" s="103" t="s">
        <v>201</v>
      </c>
      <c r="BC9" s="104" t="s">
        <v>201</v>
      </c>
      <c r="BD9" s="102">
        <v>0</v>
      </c>
      <c r="BE9" s="102">
        <v>0</v>
      </c>
      <c r="BF9" s="103" t="s">
        <v>201</v>
      </c>
      <c r="BG9" s="104" t="s">
        <v>201</v>
      </c>
      <c r="BH9" s="102">
        <v>0</v>
      </c>
      <c r="BI9" s="102">
        <v>0</v>
      </c>
      <c r="BJ9" s="103" t="s">
        <v>201</v>
      </c>
      <c r="BK9" s="104" t="s">
        <v>201</v>
      </c>
      <c r="BL9" s="102">
        <v>0</v>
      </c>
      <c r="BM9" s="102">
        <v>0</v>
      </c>
      <c r="BN9" s="103" t="s">
        <v>201</v>
      </c>
      <c r="BO9" s="104" t="s">
        <v>201</v>
      </c>
      <c r="BP9" s="102">
        <v>0</v>
      </c>
      <c r="BQ9" s="102">
        <v>0</v>
      </c>
      <c r="BR9" s="103" t="s">
        <v>201</v>
      </c>
      <c r="BS9" s="104" t="s">
        <v>201</v>
      </c>
      <c r="BT9" s="102">
        <v>0</v>
      </c>
      <c r="BU9" s="102">
        <v>0</v>
      </c>
      <c r="BV9" s="103" t="s">
        <v>201</v>
      </c>
      <c r="BW9" s="104" t="s">
        <v>201</v>
      </c>
      <c r="BX9" s="102">
        <v>0</v>
      </c>
      <c r="BY9" s="102">
        <v>0</v>
      </c>
      <c r="BZ9" s="103" t="s">
        <v>201</v>
      </c>
      <c r="CA9" s="104" t="s">
        <v>201</v>
      </c>
      <c r="CB9" s="102">
        <v>0</v>
      </c>
      <c r="CC9" s="102">
        <v>0</v>
      </c>
      <c r="CD9" s="103" t="s">
        <v>201</v>
      </c>
      <c r="CE9" s="104" t="s">
        <v>201</v>
      </c>
      <c r="CF9" s="102">
        <v>0</v>
      </c>
      <c r="CG9" s="102">
        <v>0</v>
      </c>
      <c r="CH9" s="103" t="s">
        <v>201</v>
      </c>
      <c r="CI9" s="104" t="s">
        <v>201</v>
      </c>
      <c r="CJ9" s="102">
        <v>0</v>
      </c>
      <c r="CK9" s="102">
        <v>0</v>
      </c>
      <c r="CL9" s="103" t="s">
        <v>201</v>
      </c>
      <c r="CM9" s="104" t="s">
        <v>201</v>
      </c>
      <c r="CN9" s="102">
        <v>0</v>
      </c>
      <c r="CO9" s="102">
        <v>0</v>
      </c>
      <c r="CP9" s="103" t="s">
        <v>201</v>
      </c>
      <c r="CQ9" s="104" t="s">
        <v>201</v>
      </c>
      <c r="CR9" s="102">
        <v>0</v>
      </c>
      <c r="CS9" s="102">
        <v>0</v>
      </c>
      <c r="CT9" s="103" t="s">
        <v>201</v>
      </c>
      <c r="CU9" s="104" t="s">
        <v>201</v>
      </c>
      <c r="CV9" s="102">
        <v>0</v>
      </c>
      <c r="CW9" s="102">
        <v>0</v>
      </c>
      <c r="CX9" s="103" t="s">
        <v>201</v>
      </c>
      <c r="CY9" s="104" t="s">
        <v>201</v>
      </c>
      <c r="CZ9" s="102">
        <v>0</v>
      </c>
      <c r="DA9" s="102">
        <v>0</v>
      </c>
      <c r="DB9" s="103" t="s">
        <v>201</v>
      </c>
      <c r="DC9" s="104" t="s">
        <v>201</v>
      </c>
      <c r="DD9" s="102">
        <v>0</v>
      </c>
      <c r="DE9" s="102">
        <v>0</v>
      </c>
      <c r="DF9" s="103" t="s">
        <v>201</v>
      </c>
      <c r="DG9" s="104" t="s">
        <v>201</v>
      </c>
      <c r="DH9" s="102">
        <v>0</v>
      </c>
      <c r="DI9" s="102">
        <v>0</v>
      </c>
      <c r="DJ9" s="103" t="s">
        <v>201</v>
      </c>
      <c r="DK9" s="104" t="s">
        <v>201</v>
      </c>
      <c r="DL9" s="102">
        <v>0</v>
      </c>
      <c r="DM9" s="102">
        <v>0</v>
      </c>
      <c r="DN9" s="103" t="s">
        <v>201</v>
      </c>
      <c r="DO9" s="104" t="s">
        <v>201</v>
      </c>
      <c r="DP9" s="102">
        <v>0</v>
      </c>
      <c r="DQ9" s="102">
        <v>0</v>
      </c>
      <c r="DR9" s="103" t="s">
        <v>201</v>
      </c>
      <c r="DS9" s="104" t="s">
        <v>201</v>
      </c>
      <c r="DT9" s="102">
        <v>0</v>
      </c>
      <c r="DU9" s="102">
        <v>0</v>
      </c>
    </row>
    <row r="10" spans="1:125" s="8" customFormat="1" ht="12" customHeight="1">
      <c r="A10" s="80" t="s">
        <v>206</v>
      </c>
      <c r="B10" s="83" t="s">
        <v>414</v>
      </c>
      <c r="C10" s="80" t="s">
        <v>417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201</v>
      </c>
      <c r="G10" s="82" t="s">
        <v>201</v>
      </c>
      <c r="H10" s="81">
        <v>0</v>
      </c>
      <c r="I10" s="81">
        <v>0</v>
      </c>
      <c r="J10" s="103" t="s">
        <v>201</v>
      </c>
      <c r="K10" s="104" t="s">
        <v>201</v>
      </c>
      <c r="L10" s="102">
        <v>0</v>
      </c>
      <c r="M10" s="102">
        <v>0</v>
      </c>
      <c r="N10" s="103" t="s">
        <v>201</v>
      </c>
      <c r="O10" s="104" t="s">
        <v>201</v>
      </c>
      <c r="P10" s="102">
        <v>0</v>
      </c>
      <c r="Q10" s="102">
        <v>0</v>
      </c>
      <c r="R10" s="103" t="s">
        <v>201</v>
      </c>
      <c r="S10" s="104" t="s">
        <v>201</v>
      </c>
      <c r="T10" s="102">
        <v>0</v>
      </c>
      <c r="U10" s="102">
        <v>0</v>
      </c>
      <c r="V10" s="103" t="s">
        <v>201</v>
      </c>
      <c r="W10" s="104" t="s">
        <v>201</v>
      </c>
      <c r="X10" s="102">
        <v>0</v>
      </c>
      <c r="Y10" s="102">
        <v>0</v>
      </c>
      <c r="Z10" s="103" t="s">
        <v>201</v>
      </c>
      <c r="AA10" s="104" t="s">
        <v>201</v>
      </c>
      <c r="AB10" s="102">
        <v>0</v>
      </c>
      <c r="AC10" s="102">
        <v>0</v>
      </c>
      <c r="AD10" s="103" t="s">
        <v>201</v>
      </c>
      <c r="AE10" s="104" t="s">
        <v>201</v>
      </c>
      <c r="AF10" s="102">
        <v>0</v>
      </c>
      <c r="AG10" s="102">
        <v>0</v>
      </c>
      <c r="AH10" s="103" t="s">
        <v>201</v>
      </c>
      <c r="AI10" s="104" t="s">
        <v>201</v>
      </c>
      <c r="AJ10" s="102">
        <v>0</v>
      </c>
      <c r="AK10" s="102">
        <v>0</v>
      </c>
      <c r="AL10" s="103" t="s">
        <v>201</v>
      </c>
      <c r="AM10" s="104" t="s">
        <v>201</v>
      </c>
      <c r="AN10" s="102">
        <v>0</v>
      </c>
      <c r="AO10" s="102">
        <v>0</v>
      </c>
      <c r="AP10" s="103" t="s">
        <v>201</v>
      </c>
      <c r="AQ10" s="105" t="s">
        <v>201</v>
      </c>
      <c r="AR10" s="102">
        <v>0</v>
      </c>
      <c r="AS10" s="102">
        <v>0</v>
      </c>
      <c r="AT10" s="103" t="s">
        <v>201</v>
      </c>
      <c r="AU10" s="104" t="s">
        <v>201</v>
      </c>
      <c r="AV10" s="102">
        <v>0</v>
      </c>
      <c r="AW10" s="102">
        <v>0</v>
      </c>
      <c r="AX10" s="103" t="s">
        <v>201</v>
      </c>
      <c r="AY10" s="104" t="s">
        <v>201</v>
      </c>
      <c r="AZ10" s="102">
        <v>0</v>
      </c>
      <c r="BA10" s="102">
        <v>0</v>
      </c>
      <c r="BB10" s="103" t="s">
        <v>201</v>
      </c>
      <c r="BC10" s="104" t="s">
        <v>201</v>
      </c>
      <c r="BD10" s="102">
        <v>0</v>
      </c>
      <c r="BE10" s="102">
        <v>0</v>
      </c>
      <c r="BF10" s="103" t="s">
        <v>201</v>
      </c>
      <c r="BG10" s="104" t="s">
        <v>201</v>
      </c>
      <c r="BH10" s="102">
        <v>0</v>
      </c>
      <c r="BI10" s="102">
        <v>0</v>
      </c>
      <c r="BJ10" s="103" t="s">
        <v>201</v>
      </c>
      <c r="BK10" s="104" t="s">
        <v>201</v>
      </c>
      <c r="BL10" s="102">
        <v>0</v>
      </c>
      <c r="BM10" s="102">
        <v>0</v>
      </c>
      <c r="BN10" s="103" t="s">
        <v>201</v>
      </c>
      <c r="BO10" s="104" t="s">
        <v>201</v>
      </c>
      <c r="BP10" s="102">
        <v>0</v>
      </c>
      <c r="BQ10" s="102">
        <v>0</v>
      </c>
      <c r="BR10" s="103" t="s">
        <v>201</v>
      </c>
      <c r="BS10" s="104" t="s">
        <v>201</v>
      </c>
      <c r="BT10" s="102">
        <v>0</v>
      </c>
      <c r="BU10" s="102">
        <v>0</v>
      </c>
      <c r="BV10" s="103" t="s">
        <v>201</v>
      </c>
      <c r="BW10" s="104" t="s">
        <v>201</v>
      </c>
      <c r="BX10" s="102">
        <v>0</v>
      </c>
      <c r="BY10" s="102">
        <v>0</v>
      </c>
      <c r="BZ10" s="103" t="s">
        <v>201</v>
      </c>
      <c r="CA10" s="104" t="s">
        <v>201</v>
      </c>
      <c r="CB10" s="102">
        <v>0</v>
      </c>
      <c r="CC10" s="102">
        <v>0</v>
      </c>
      <c r="CD10" s="103" t="s">
        <v>201</v>
      </c>
      <c r="CE10" s="104" t="s">
        <v>201</v>
      </c>
      <c r="CF10" s="102">
        <v>0</v>
      </c>
      <c r="CG10" s="102">
        <v>0</v>
      </c>
      <c r="CH10" s="103" t="s">
        <v>201</v>
      </c>
      <c r="CI10" s="104" t="s">
        <v>201</v>
      </c>
      <c r="CJ10" s="102">
        <v>0</v>
      </c>
      <c r="CK10" s="102">
        <v>0</v>
      </c>
      <c r="CL10" s="103" t="s">
        <v>201</v>
      </c>
      <c r="CM10" s="104" t="s">
        <v>201</v>
      </c>
      <c r="CN10" s="102">
        <v>0</v>
      </c>
      <c r="CO10" s="102">
        <v>0</v>
      </c>
      <c r="CP10" s="103" t="s">
        <v>201</v>
      </c>
      <c r="CQ10" s="104" t="s">
        <v>201</v>
      </c>
      <c r="CR10" s="102">
        <v>0</v>
      </c>
      <c r="CS10" s="102">
        <v>0</v>
      </c>
      <c r="CT10" s="103" t="s">
        <v>201</v>
      </c>
      <c r="CU10" s="104" t="s">
        <v>201</v>
      </c>
      <c r="CV10" s="102">
        <v>0</v>
      </c>
      <c r="CW10" s="102">
        <v>0</v>
      </c>
      <c r="CX10" s="103" t="s">
        <v>201</v>
      </c>
      <c r="CY10" s="104" t="s">
        <v>201</v>
      </c>
      <c r="CZ10" s="102">
        <v>0</v>
      </c>
      <c r="DA10" s="102">
        <v>0</v>
      </c>
      <c r="DB10" s="103" t="s">
        <v>201</v>
      </c>
      <c r="DC10" s="104" t="s">
        <v>201</v>
      </c>
      <c r="DD10" s="102">
        <v>0</v>
      </c>
      <c r="DE10" s="102">
        <v>0</v>
      </c>
      <c r="DF10" s="103" t="s">
        <v>201</v>
      </c>
      <c r="DG10" s="104" t="s">
        <v>201</v>
      </c>
      <c r="DH10" s="102">
        <v>0</v>
      </c>
      <c r="DI10" s="102">
        <v>0</v>
      </c>
      <c r="DJ10" s="103" t="s">
        <v>201</v>
      </c>
      <c r="DK10" s="104" t="s">
        <v>201</v>
      </c>
      <c r="DL10" s="102">
        <v>0</v>
      </c>
      <c r="DM10" s="102">
        <v>0</v>
      </c>
      <c r="DN10" s="103" t="s">
        <v>201</v>
      </c>
      <c r="DO10" s="104" t="s">
        <v>201</v>
      </c>
      <c r="DP10" s="102">
        <v>0</v>
      </c>
      <c r="DQ10" s="102">
        <v>0</v>
      </c>
      <c r="DR10" s="103" t="s">
        <v>201</v>
      </c>
      <c r="DS10" s="104" t="s">
        <v>201</v>
      </c>
      <c r="DT10" s="102">
        <v>0</v>
      </c>
      <c r="DU10" s="102">
        <v>0</v>
      </c>
    </row>
    <row r="11" spans="1:125" s="8" customFormat="1" ht="12" customHeight="1">
      <c r="A11" s="80" t="s">
        <v>206</v>
      </c>
      <c r="B11" s="83" t="s">
        <v>418</v>
      </c>
      <c r="C11" s="80" t="s">
        <v>419</v>
      </c>
      <c r="D11" s="81">
        <f>SUM(H11,L11,P11,T11,X11,AB11,AF11,AJ11,AN11,AR11,AV11,AZ11,BD11,BH11,BL11,BP11,BT11,BX11,CB11,CF11,CJ11,CN11,CR11,CV11,CZ11,DD11,DH11,DL11,DP11,DT11)</f>
        <v>136089</v>
      </c>
      <c r="E11" s="81">
        <f>SUM(I11,M11,Q11,U11,Y11,AC11,AG11,AK11,AO11,AS11,AW11,BA11,BE11,BI11,BM11,BQ11,BU11,BY11,CC11,CG11,CK11,CO11,CS11,CW11,DA11,DE11,DI11,DM11,DQ11,DU11)</f>
        <v>0</v>
      </c>
      <c r="F11" s="97" t="s">
        <v>220</v>
      </c>
      <c r="G11" s="82" t="s">
        <v>222</v>
      </c>
      <c r="H11" s="81">
        <v>21493</v>
      </c>
      <c r="I11" s="81">
        <v>0</v>
      </c>
      <c r="J11" s="103" t="s">
        <v>236</v>
      </c>
      <c r="K11" s="104" t="s">
        <v>238</v>
      </c>
      <c r="L11" s="102">
        <v>35007</v>
      </c>
      <c r="M11" s="102">
        <v>0</v>
      </c>
      <c r="N11" s="103" t="s">
        <v>281</v>
      </c>
      <c r="O11" s="104" t="s">
        <v>283</v>
      </c>
      <c r="P11" s="102">
        <v>674</v>
      </c>
      <c r="Q11" s="102">
        <v>0</v>
      </c>
      <c r="R11" s="103" t="s">
        <v>289</v>
      </c>
      <c r="S11" s="104" t="s">
        <v>291</v>
      </c>
      <c r="T11" s="102">
        <v>115</v>
      </c>
      <c r="U11" s="102">
        <v>0</v>
      </c>
      <c r="V11" s="103" t="s">
        <v>296</v>
      </c>
      <c r="W11" s="104" t="s">
        <v>298</v>
      </c>
      <c r="X11" s="102">
        <v>13483</v>
      </c>
      <c r="Y11" s="102">
        <v>0</v>
      </c>
      <c r="Z11" s="103" t="s">
        <v>302</v>
      </c>
      <c r="AA11" s="104" t="s">
        <v>304</v>
      </c>
      <c r="AB11" s="102">
        <v>19157</v>
      </c>
      <c r="AC11" s="102">
        <v>0</v>
      </c>
      <c r="AD11" s="103" t="s">
        <v>308</v>
      </c>
      <c r="AE11" s="104" t="s">
        <v>310</v>
      </c>
      <c r="AF11" s="102">
        <v>28625</v>
      </c>
      <c r="AG11" s="102">
        <v>0</v>
      </c>
      <c r="AH11" s="103" t="s">
        <v>316</v>
      </c>
      <c r="AI11" s="104" t="s">
        <v>318</v>
      </c>
      <c r="AJ11" s="102">
        <v>223</v>
      </c>
      <c r="AK11" s="102">
        <v>0</v>
      </c>
      <c r="AL11" s="103" t="s">
        <v>322</v>
      </c>
      <c r="AM11" s="104" t="s">
        <v>324</v>
      </c>
      <c r="AN11" s="102">
        <v>17312</v>
      </c>
      <c r="AO11" s="102">
        <v>0</v>
      </c>
      <c r="AP11" s="103" t="s">
        <v>201</v>
      </c>
      <c r="AQ11" s="105" t="s">
        <v>201</v>
      </c>
      <c r="AR11" s="102">
        <v>0</v>
      </c>
      <c r="AS11" s="102">
        <v>0</v>
      </c>
      <c r="AT11" s="103" t="s">
        <v>201</v>
      </c>
      <c r="AU11" s="104" t="s">
        <v>201</v>
      </c>
      <c r="AV11" s="102">
        <v>0</v>
      </c>
      <c r="AW11" s="102">
        <v>0</v>
      </c>
      <c r="AX11" s="103" t="s">
        <v>201</v>
      </c>
      <c r="AY11" s="104" t="s">
        <v>201</v>
      </c>
      <c r="AZ11" s="102">
        <v>0</v>
      </c>
      <c r="BA11" s="102">
        <v>0</v>
      </c>
      <c r="BB11" s="103" t="s">
        <v>201</v>
      </c>
      <c r="BC11" s="104" t="s">
        <v>201</v>
      </c>
      <c r="BD11" s="102">
        <v>0</v>
      </c>
      <c r="BE11" s="102">
        <v>0</v>
      </c>
      <c r="BF11" s="103" t="s">
        <v>201</v>
      </c>
      <c r="BG11" s="104" t="s">
        <v>201</v>
      </c>
      <c r="BH11" s="102">
        <v>0</v>
      </c>
      <c r="BI11" s="102">
        <v>0</v>
      </c>
      <c r="BJ11" s="103" t="s">
        <v>201</v>
      </c>
      <c r="BK11" s="104" t="s">
        <v>201</v>
      </c>
      <c r="BL11" s="102">
        <v>0</v>
      </c>
      <c r="BM11" s="102">
        <v>0</v>
      </c>
      <c r="BN11" s="103" t="s">
        <v>201</v>
      </c>
      <c r="BO11" s="104" t="s">
        <v>201</v>
      </c>
      <c r="BP11" s="102">
        <v>0</v>
      </c>
      <c r="BQ11" s="102">
        <v>0</v>
      </c>
      <c r="BR11" s="103" t="s">
        <v>201</v>
      </c>
      <c r="BS11" s="104" t="s">
        <v>201</v>
      </c>
      <c r="BT11" s="102">
        <v>0</v>
      </c>
      <c r="BU11" s="102">
        <v>0</v>
      </c>
      <c r="BV11" s="103" t="s">
        <v>201</v>
      </c>
      <c r="BW11" s="104" t="s">
        <v>201</v>
      </c>
      <c r="BX11" s="102">
        <v>0</v>
      </c>
      <c r="BY11" s="102">
        <v>0</v>
      </c>
      <c r="BZ11" s="103" t="s">
        <v>201</v>
      </c>
      <c r="CA11" s="104" t="s">
        <v>201</v>
      </c>
      <c r="CB11" s="102">
        <v>0</v>
      </c>
      <c r="CC11" s="102">
        <v>0</v>
      </c>
      <c r="CD11" s="103" t="s">
        <v>201</v>
      </c>
      <c r="CE11" s="104" t="s">
        <v>201</v>
      </c>
      <c r="CF11" s="102">
        <v>0</v>
      </c>
      <c r="CG11" s="102">
        <v>0</v>
      </c>
      <c r="CH11" s="103" t="s">
        <v>201</v>
      </c>
      <c r="CI11" s="104" t="s">
        <v>201</v>
      </c>
      <c r="CJ11" s="102">
        <v>0</v>
      </c>
      <c r="CK11" s="102">
        <v>0</v>
      </c>
      <c r="CL11" s="103" t="s">
        <v>201</v>
      </c>
      <c r="CM11" s="104" t="s">
        <v>201</v>
      </c>
      <c r="CN11" s="102">
        <v>0</v>
      </c>
      <c r="CO11" s="102">
        <v>0</v>
      </c>
      <c r="CP11" s="103" t="s">
        <v>201</v>
      </c>
      <c r="CQ11" s="104" t="s">
        <v>201</v>
      </c>
      <c r="CR11" s="102">
        <v>0</v>
      </c>
      <c r="CS11" s="102">
        <v>0</v>
      </c>
      <c r="CT11" s="103" t="s">
        <v>201</v>
      </c>
      <c r="CU11" s="104" t="s">
        <v>201</v>
      </c>
      <c r="CV11" s="102">
        <v>0</v>
      </c>
      <c r="CW11" s="102">
        <v>0</v>
      </c>
      <c r="CX11" s="103" t="s">
        <v>201</v>
      </c>
      <c r="CY11" s="104" t="s">
        <v>201</v>
      </c>
      <c r="CZ11" s="102">
        <v>0</v>
      </c>
      <c r="DA11" s="102">
        <v>0</v>
      </c>
      <c r="DB11" s="103" t="s">
        <v>201</v>
      </c>
      <c r="DC11" s="104" t="s">
        <v>201</v>
      </c>
      <c r="DD11" s="102">
        <v>0</v>
      </c>
      <c r="DE11" s="102">
        <v>0</v>
      </c>
      <c r="DF11" s="103" t="s">
        <v>201</v>
      </c>
      <c r="DG11" s="104" t="s">
        <v>201</v>
      </c>
      <c r="DH11" s="102">
        <v>0</v>
      </c>
      <c r="DI11" s="102">
        <v>0</v>
      </c>
      <c r="DJ11" s="103" t="s">
        <v>201</v>
      </c>
      <c r="DK11" s="104" t="s">
        <v>201</v>
      </c>
      <c r="DL11" s="102">
        <v>0</v>
      </c>
      <c r="DM11" s="102">
        <v>0</v>
      </c>
      <c r="DN11" s="103" t="s">
        <v>201</v>
      </c>
      <c r="DO11" s="104" t="s">
        <v>201</v>
      </c>
      <c r="DP11" s="102">
        <v>0</v>
      </c>
      <c r="DQ11" s="102">
        <v>0</v>
      </c>
      <c r="DR11" s="103" t="s">
        <v>201</v>
      </c>
      <c r="DS11" s="104" t="s">
        <v>201</v>
      </c>
      <c r="DT11" s="102">
        <v>0</v>
      </c>
      <c r="DU11" s="102">
        <v>0</v>
      </c>
    </row>
    <row r="12" spans="1:125" s="8" customFormat="1" ht="12" customHeight="1">
      <c r="A12" s="80" t="s">
        <v>428</v>
      </c>
      <c r="B12" s="83" t="s">
        <v>429</v>
      </c>
      <c r="C12" s="80" t="s">
        <v>430</v>
      </c>
      <c r="D12" s="81">
        <f>SUM(H12,L12,P12,T12,X12,AB12,AF12,AJ12,AN12,AR12,AV12,AZ12,BD12,BH12,BL12,BP12,BT12,BX12,CB12,CF12,CJ12,CN12,CR12,CV12,CZ12,DD12,DH12,DL12,DP12,DT12)</f>
        <v>9245</v>
      </c>
      <c r="E12" s="81">
        <f>SUM(I12,M12,Q12,U12,Y12,AC12,AG12,AK12,AO12,AS12,AW12,BA12,BE12,BI12,BM12,BQ12,BU12,BY12,CC12,CG12,CK12,CO12,CS12,CW12,DA12,DE12,DI12,DM12,DQ12,DU12)</f>
        <v>0</v>
      </c>
      <c r="F12" s="97" t="s">
        <v>269</v>
      </c>
      <c r="G12" s="82" t="s">
        <v>271</v>
      </c>
      <c r="H12" s="81">
        <v>7170</v>
      </c>
      <c r="I12" s="81">
        <v>0</v>
      </c>
      <c r="J12" s="103" t="s">
        <v>426</v>
      </c>
      <c r="K12" s="104" t="s">
        <v>427</v>
      </c>
      <c r="L12" s="102">
        <v>0</v>
      </c>
      <c r="M12" s="102">
        <v>0</v>
      </c>
      <c r="N12" s="103" t="s">
        <v>373</v>
      </c>
      <c r="O12" s="104" t="s">
        <v>375</v>
      </c>
      <c r="P12" s="102">
        <v>41</v>
      </c>
      <c r="Q12" s="102">
        <v>0</v>
      </c>
      <c r="R12" s="103" t="s">
        <v>380</v>
      </c>
      <c r="S12" s="104" t="s">
        <v>382</v>
      </c>
      <c r="T12" s="102">
        <v>1803</v>
      </c>
      <c r="U12" s="102">
        <v>0</v>
      </c>
      <c r="V12" s="103" t="s">
        <v>386</v>
      </c>
      <c r="W12" s="104" t="s">
        <v>388</v>
      </c>
      <c r="X12" s="102">
        <v>231</v>
      </c>
      <c r="Y12" s="102">
        <v>0</v>
      </c>
      <c r="Z12" s="103" t="s">
        <v>201</v>
      </c>
      <c r="AA12" s="104" t="s">
        <v>201</v>
      </c>
      <c r="AB12" s="102">
        <v>0</v>
      </c>
      <c r="AC12" s="102">
        <v>0</v>
      </c>
      <c r="AD12" s="103" t="s">
        <v>201</v>
      </c>
      <c r="AE12" s="104" t="s">
        <v>201</v>
      </c>
      <c r="AF12" s="102">
        <v>0</v>
      </c>
      <c r="AG12" s="102">
        <v>0</v>
      </c>
      <c r="AH12" s="103" t="s">
        <v>201</v>
      </c>
      <c r="AI12" s="104" t="s">
        <v>201</v>
      </c>
      <c r="AJ12" s="102">
        <v>0</v>
      </c>
      <c r="AK12" s="102">
        <v>0</v>
      </c>
      <c r="AL12" s="103" t="s">
        <v>201</v>
      </c>
      <c r="AM12" s="104" t="s">
        <v>201</v>
      </c>
      <c r="AN12" s="102">
        <v>0</v>
      </c>
      <c r="AO12" s="102">
        <v>0</v>
      </c>
      <c r="AP12" s="103" t="s">
        <v>201</v>
      </c>
      <c r="AQ12" s="105" t="s">
        <v>201</v>
      </c>
      <c r="AR12" s="102">
        <v>0</v>
      </c>
      <c r="AS12" s="102">
        <v>0</v>
      </c>
      <c r="AT12" s="103" t="s">
        <v>201</v>
      </c>
      <c r="AU12" s="104" t="s">
        <v>201</v>
      </c>
      <c r="AV12" s="102">
        <v>0</v>
      </c>
      <c r="AW12" s="102">
        <v>0</v>
      </c>
      <c r="AX12" s="103" t="s">
        <v>201</v>
      </c>
      <c r="AY12" s="104" t="s">
        <v>201</v>
      </c>
      <c r="AZ12" s="102">
        <v>0</v>
      </c>
      <c r="BA12" s="102">
        <v>0</v>
      </c>
      <c r="BB12" s="103" t="s">
        <v>201</v>
      </c>
      <c r="BC12" s="104" t="s">
        <v>201</v>
      </c>
      <c r="BD12" s="102">
        <v>0</v>
      </c>
      <c r="BE12" s="102">
        <v>0</v>
      </c>
      <c r="BF12" s="103" t="s">
        <v>201</v>
      </c>
      <c r="BG12" s="104" t="s">
        <v>201</v>
      </c>
      <c r="BH12" s="102">
        <v>0</v>
      </c>
      <c r="BI12" s="102">
        <v>0</v>
      </c>
      <c r="BJ12" s="103" t="s">
        <v>201</v>
      </c>
      <c r="BK12" s="104" t="s">
        <v>201</v>
      </c>
      <c r="BL12" s="102">
        <v>0</v>
      </c>
      <c r="BM12" s="102">
        <v>0</v>
      </c>
      <c r="BN12" s="103" t="s">
        <v>201</v>
      </c>
      <c r="BO12" s="104" t="s">
        <v>201</v>
      </c>
      <c r="BP12" s="102">
        <v>0</v>
      </c>
      <c r="BQ12" s="102">
        <v>0</v>
      </c>
      <c r="BR12" s="103" t="s">
        <v>201</v>
      </c>
      <c r="BS12" s="104" t="s">
        <v>201</v>
      </c>
      <c r="BT12" s="102">
        <v>0</v>
      </c>
      <c r="BU12" s="102">
        <v>0</v>
      </c>
      <c r="BV12" s="103" t="s">
        <v>201</v>
      </c>
      <c r="BW12" s="104" t="s">
        <v>201</v>
      </c>
      <c r="BX12" s="102">
        <v>0</v>
      </c>
      <c r="BY12" s="102">
        <v>0</v>
      </c>
      <c r="BZ12" s="103" t="s">
        <v>201</v>
      </c>
      <c r="CA12" s="104" t="s">
        <v>201</v>
      </c>
      <c r="CB12" s="102">
        <v>0</v>
      </c>
      <c r="CC12" s="102">
        <v>0</v>
      </c>
      <c r="CD12" s="103" t="s">
        <v>201</v>
      </c>
      <c r="CE12" s="104" t="s">
        <v>201</v>
      </c>
      <c r="CF12" s="102">
        <v>0</v>
      </c>
      <c r="CG12" s="102">
        <v>0</v>
      </c>
      <c r="CH12" s="103" t="s">
        <v>201</v>
      </c>
      <c r="CI12" s="104" t="s">
        <v>201</v>
      </c>
      <c r="CJ12" s="102">
        <v>0</v>
      </c>
      <c r="CK12" s="102">
        <v>0</v>
      </c>
      <c r="CL12" s="103" t="s">
        <v>201</v>
      </c>
      <c r="CM12" s="104" t="s">
        <v>201</v>
      </c>
      <c r="CN12" s="102">
        <v>0</v>
      </c>
      <c r="CO12" s="102">
        <v>0</v>
      </c>
      <c r="CP12" s="103" t="s">
        <v>201</v>
      </c>
      <c r="CQ12" s="104" t="s">
        <v>201</v>
      </c>
      <c r="CR12" s="102">
        <v>0</v>
      </c>
      <c r="CS12" s="102">
        <v>0</v>
      </c>
      <c r="CT12" s="103" t="s">
        <v>201</v>
      </c>
      <c r="CU12" s="104" t="s">
        <v>201</v>
      </c>
      <c r="CV12" s="102">
        <v>0</v>
      </c>
      <c r="CW12" s="102">
        <v>0</v>
      </c>
      <c r="CX12" s="103" t="s">
        <v>201</v>
      </c>
      <c r="CY12" s="104" t="s">
        <v>201</v>
      </c>
      <c r="CZ12" s="102">
        <v>0</v>
      </c>
      <c r="DA12" s="102">
        <v>0</v>
      </c>
      <c r="DB12" s="103" t="s">
        <v>201</v>
      </c>
      <c r="DC12" s="104" t="s">
        <v>201</v>
      </c>
      <c r="DD12" s="102">
        <v>0</v>
      </c>
      <c r="DE12" s="102">
        <v>0</v>
      </c>
      <c r="DF12" s="103" t="s">
        <v>201</v>
      </c>
      <c r="DG12" s="104" t="s">
        <v>201</v>
      </c>
      <c r="DH12" s="102">
        <v>0</v>
      </c>
      <c r="DI12" s="102">
        <v>0</v>
      </c>
      <c r="DJ12" s="103" t="s">
        <v>201</v>
      </c>
      <c r="DK12" s="104" t="s">
        <v>201</v>
      </c>
      <c r="DL12" s="102">
        <v>0</v>
      </c>
      <c r="DM12" s="102">
        <v>0</v>
      </c>
      <c r="DN12" s="103" t="s">
        <v>201</v>
      </c>
      <c r="DO12" s="104" t="s">
        <v>201</v>
      </c>
      <c r="DP12" s="102">
        <v>0</v>
      </c>
      <c r="DQ12" s="102">
        <v>0</v>
      </c>
      <c r="DR12" s="103" t="s">
        <v>201</v>
      </c>
      <c r="DS12" s="104" t="s">
        <v>201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61">
    <cfRule type="expression" dxfId="246" priority="233" stopIfTrue="1">
      <formula>$A13&lt;&gt;""</formula>
    </cfRule>
  </conditionalFormatting>
  <conditionalFormatting sqref="BN12:BQ12">
    <cfRule type="expression" dxfId="216" priority="16" stopIfTrue="1">
      <formula>$A26&lt;&gt;""</formula>
    </cfRule>
  </conditionalFormatting>
  <conditionalFormatting sqref="A7:DU7">
    <cfRule type="expression" dxfId="215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2021-01-21T03:10:57Z</dcterms:modified>
</cp:coreProperties>
</file>