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4宮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V37" i="2"/>
  <c r="N37" i="2" s="1"/>
  <c r="V38" i="2"/>
  <c r="V39" i="2"/>
  <c r="V40" i="2"/>
  <c r="V41" i="2"/>
  <c r="V42" i="2"/>
  <c r="N42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N33" i="2"/>
  <c r="N34" i="2"/>
  <c r="N38" i="2"/>
  <c r="N39" i="2"/>
  <c r="N40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D35" i="2" s="1"/>
  <c r="H36" i="2"/>
  <c r="H37" i="2"/>
  <c r="H38" i="2"/>
  <c r="H39" i="2"/>
  <c r="H40" i="2"/>
  <c r="D40" i="2" s="1"/>
  <c r="H41" i="2"/>
  <c r="D41" i="2" s="1"/>
  <c r="H4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D37" i="2"/>
  <c r="D38" i="2"/>
  <c r="D42" i="2"/>
  <c r="L9" i="1"/>
  <c r="L15" i="1"/>
  <c r="L21" i="1"/>
  <c r="L27" i="1"/>
  <c r="L33" i="1"/>
  <c r="L39" i="1"/>
  <c r="J10" i="1"/>
  <c r="J16" i="1"/>
  <c r="J22" i="1"/>
  <c r="J28" i="1"/>
  <c r="J34" i="1"/>
  <c r="J40" i="1"/>
  <c r="I8" i="1"/>
  <c r="I9" i="1"/>
  <c r="I10" i="1"/>
  <c r="I11" i="1"/>
  <c r="D11" i="1" s="1"/>
  <c r="I12" i="1"/>
  <c r="I13" i="1"/>
  <c r="D13" i="1" s="1"/>
  <c r="I14" i="1"/>
  <c r="I15" i="1"/>
  <c r="I16" i="1"/>
  <c r="I17" i="1"/>
  <c r="D17" i="1" s="1"/>
  <c r="I18" i="1"/>
  <c r="I19" i="1"/>
  <c r="D19" i="1" s="1"/>
  <c r="I20" i="1"/>
  <c r="I21" i="1"/>
  <c r="I22" i="1"/>
  <c r="I23" i="1"/>
  <c r="D23" i="1" s="1"/>
  <c r="I24" i="1"/>
  <c r="I25" i="1"/>
  <c r="D25" i="1" s="1"/>
  <c r="I26" i="1"/>
  <c r="I27" i="1"/>
  <c r="I28" i="1"/>
  <c r="I29" i="1"/>
  <c r="D29" i="1" s="1"/>
  <c r="I30" i="1"/>
  <c r="I31" i="1"/>
  <c r="D31" i="1" s="1"/>
  <c r="I32" i="1"/>
  <c r="I33" i="1"/>
  <c r="I34" i="1"/>
  <c r="I35" i="1"/>
  <c r="D35" i="1" s="1"/>
  <c r="I36" i="1"/>
  <c r="I37" i="1"/>
  <c r="D37" i="1" s="1"/>
  <c r="I38" i="1"/>
  <c r="I39" i="1"/>
  <c r="I40" i="1"/>
  <c r="I41" i="1"/>
  <c r="D41" i="1" s="1"/>
  <c r="I42" i="1"/>
  <c r="F12" i="1"/>
  <c r="F18" i="1"/>
  <c r="F24" i="1"/>
  <c r="F30" i="1"/>
  <c r="F36" i="1"/>
  <c r="F4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8" i="1"/>
  <c r="Q8" i="1" s="1"/>
  <c r="D9" i="1"/>
  <c r="N9" i="1" s="1"/>
  <c r="D10" i="1"/>
  <c r="L10" i="1" s="1"/>
  <c r="D12" i="1"/>
  <c r="J12" i="1" s="1"/>
  <c r="D14" i="1"/>
  <c r="Q14" i="1" s="1"/>
  <c r="D15" i="1"/>
  <c r="N15" i="1" s="1"/>
  <c r="D16" i="1"/>
  <c r="L16" i="1" s="1"/>
  <c r="D18" i="1"/>
  <c r="J18" i="1" s="1"/>
  <c r="D20" i="1"/>
  <c r="Q20" i="1" s="1"/>
  <c r="D21" i="1"/>
  <c r="N21" i="1" s="1"/>
  <c r="D22" i="1"/>
  <c r="L22" i="1" s="1"/>
  <c r="D24" i="1"/>
  <c r="J24" i="1" s="1"/>
  <c r="D26" i="1"/>
  <c r="Q26" i="1" s="1"/>
  <c r="D27" i="1"/>
  <c r="N27" i="1" s="1"/>
  <c r="D28" i="1"/>
  <c r="L28" i="1" s="1"/>
  <c r="D30" i="1"/>
  <c r="J30" i="1" s="1"/>
  <c r="D32" i="1"/>
  <c r="Q32" i="1" s="1"/>
  <c r="D33" i="1"/>
  <c r="N33" i="1" s="1"/>
  <c r="D34" i="1"/>
  <c r="L34" i="1" s="1"/>
  <c r="D36" i="1"/>
  <c r="J36" i="1" s="1"/>
  <c r="D38" i="1"/>
  <c r="Q38" i="1" s="1"/>
  <c r="D39" i="1"/>
  <c r="N39" i="1" s="1"/>
  <c r="D40" i="1"/>
  <c r="L40" i="1" s="1"/>
  <c r="D42" i="1"/>
  <c r="J42" i="1" s="1"/>
  <c r="F25" i="1" l="1"/>
  <c r="J25" i="1"/>
  <c r="L25" i="1"/>
  <c r="N25" i="1"/>
  <c r="Q25" i="1"/>
  <c r="F37" i="1"/>
  <c r="J37" i="1"/>
  <c r="L37" i="1"/>
  <c r="N37" i="1"/>
  <c r="Q37" i="1"/>
  <c r="F19" i="1"/>
  <c r="Q19" i="1"/>
  <c r="J19" i="1"/>
  <c r="L19" i="1"/>
  <c r="N19" i="1"/>
  <c r="J41" i="1"/>
  <c r="L41" i="1"/>
  <c r="N41" i="1"/>
  <c r="Q41" i="1"/>
  <c r="F41" i="1"/>
  <c r="J35" i="1"/>
  <c r="L35" i="1"/>
  <c r="N35" i="1"/>
  <c r="Q35" i="1"/>
  <c r="F35" i="1"/>
  <c r="J29" i="1"/>
  <c r="L29" i="1"/>
  <c r="N29" i="1"/>
  <c r="Q29" i="1"/>
  <c r="F29" i="1"/>
  <c r="J23" i="1"/>
  <c r="L23" i="1"/>
  <c r="N23" i="1"/>
  <c r="Q23" i="1"/>
  <c r="F23" i="1"/>
  <c r="J17" i="1"/>
  <c r="L17" i="1"/>
  <c r="N17" i="1"/>
  <c r="Q17" i="1"/>
  <c r="F17" i="1"/>
  <c r="J11" i="1"/>
  <c r="L11" i="1"/>
  <c r="N11" i="1"/>
  <c r="Q11" i="1"/>
  <c r="F11" i="1"/>
  <c r="F31" i="1"/>
  <c r="J31" i="1"/>
  <c r="L31" i="1"/>
  <c r="N31" i="1"/>
  <c r="Q31" i="1"/>
  <c r="F13" i="1"/>
  <c r="J13" i="1"/>
  <c r="L13" i="1"/>
  <c r="N13" i="1"/>
  <c r="Q13" i="1"/>
  <c r="N32" i="1"/>
  <c r="N26" i="1"/>
  <c r="N20" i="1"/>
  <c r="N14" i="1"/>
  <c r="N8" i="1"/>
  <c r="J39" i="1"/>
  <c r="J33" i="1"/>
  <c r="J27" i="1"/>
  <c r="J21" i="1"/>
  <c r="J15" i="1"/>
  <c r="J9" i="1"/>
  <c r="L38" i="1"/>
  <c r="L32" i="1"/>
  <c r="L26" i="1"/>
  <c r="L20" i="1"/>
  <c r="L14" i="1"/>
  <c r="L8" i="1"/>
  <c r="Q42" i="1"/>
  <c r="Q36" i="1"/>
  <c r="Q30" i="1"/>
  <c r="Q24" i="1"/>
  <c r="Q18" i="1"/>
  <c r="Q12" i="1"/>
  <c r="F40" i="1"/>
  <c r="F34" i="1"/>
  <c r="F28" i="1"/>
  <c r="F22" i="1"/>
  <c r="F16" i="1"/>
  <c r="F10" i="1"/>
  <c r="J38" i="1"/>
  <c r="J32" i="1"/>
  <c r="J26" i="1"/>
  <c r="J20" i="1"/>
  <c r="J14" i="1"/>
  <c r="J8" i="1"/>
  <c r="N42" i="1"/>
  <c r="N36" i="1"/>
  <c r="N30" i="1"/>
  <c r="N24" i="1"/>
  <c r="N18" i="1"/>
  <c r="N12" i="1"/>
  <c r="N38" i="1"/>
  <c r="F39" i="1"/>
  <c r="F33" i="1"/>
  <c r="F27" i="1"/>
  <c r="F21" i="1"/>
  <c r="F15" i="1"/>
  <c r="F9" i="1"/>
  <c r="L42" i="1"/>
  <c r="L36" i="1"/>
  <c r="L30" i="1"/>
  <c r="L24" i="1"/>
  <c r="L18" i="1"/>
  <c r="L12" i="1"/>
  <c r="Q40" i="1"/>
  <c r="Q34" i="1"/>
  <c r="Q28" i="1"/>
  <c r="Q22" i="1"/>
  <c r="Q16" i="1"/>
  <c r="Q10" i="1"/>
  <c r="F38" i="1"/>
  <c r="F32" i="1"/>
  <c r="F26" i="1"/>
  <c r="F20" i="1"/>
  <c r="F14" i="1"/>
  <c r="F8" i="1"/>
  <c r="N40" i="1"/>
  <c r="N34" i="1"/>
  <c r="N28" i="1"/>
  <c r="N22" i="1"/>
  <c r="N16" i="1"/>
  <c r="N10" i="1"/>
  <c r="Q39" i="1"/>
  <c r="Q33" i="1"/>
  <c r="Q27" i="1"/>
  <c r="Q21" i="1"/>
  <c r="Q15" i="1"/>
  <c r="Q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<sst xmlns="http://schemas.openxmlformats.org/spreadsheetml/2006/main" count="799" uniqueCount="326">
  <si>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</si>
  <si>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</si>
  <si>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</si>
  <si>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</si>
  <si>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</si>
  <si>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</si>
  <si>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</si>
  <si>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</si>
  <si>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</si>
  <si>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</si>
  <si>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</si>
  <si>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</si>
  <si>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</si>
  <si>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</si>
  <si>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</si>
  <si>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</si>
  <si>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</si>
  <si>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</si>
  <si>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</si>
  <si>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</si>
  <si>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</si>
  <si>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</si>
  <si>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</si>
  <si>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</si>
  <si>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</si>
  <si>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</si>
  <si>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</si>
  <si>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</si>
  <si>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</si>
  <si>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</si>
  <si>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</si>
  <si>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</si>
  <si>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</si>
  <si>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</si>
  <si>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</si>
  <si>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</si>
  <si>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</si>
  <si>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</si>
  <si>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</si>
  <si>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</si>
  <si>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</si>
  <si>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</si>
  <si>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</si>
  <si>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</si>
  <si>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</si>
  <si>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</si>
  <si>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</si>
  <si>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</si>
  <si>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</si>
  <si>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</si>
  <si>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</si>
  <si>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</si>
  <si>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</si>
  <si>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</si>
  <si>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</si>
  <si>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</si>
  <si>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</si>
  <si>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</si>
  <si>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</si>
  <si>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</si>
  <si>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</si>
  <si>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</si>
  <si>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</si>
  <si>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</si>
  <si>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</si>
  <si>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</si>
  <si>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</si>
  <si>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</si>
  <si>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</si>
  <si>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</si>
  <si>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</si>
  <si>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</si>
  <si>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</si>
  <si>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</si>
  <si>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</si>
  <si>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</si>
  <si>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</si>
  <si>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</si>
  <si>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</si>
  <si>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</si>
  <si>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</si>
  <si>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</si>
  <si>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</si>
  <si>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</si>
  <si>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</si>
  <si>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</si>
  <si>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</si>
  <si>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</si>
  <si>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</si>
  <si>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</si>
  <si>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</si>
  <si>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</si>
  <si>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</si>
  <si>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</si>
  <si>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</si>
  <si>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</si>
  <si>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</si>
  <si>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</si>
  <si>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</si>
  <si>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</si>
  <si>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</si>
  <si>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</si>
  <si>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</si>
  <si>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</si>
  <si>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</si>
  <si>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</si>
  <si>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</si>
  <si>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</si>
  <si>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</si>
  <si>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</si>
  <si>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</si>
  <si>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</si>
  <si>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</si>
  <si>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</si>
  <si>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</si>
  <si>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</si>
  <si>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</si>
  <si>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</si>
  <si>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</si>
  <si>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</si>
  <si>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</si>
  <si>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</si>
  <si>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</si>
  <si>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</si>
  <si>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</si>
  <si>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</si>
  <si>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</si>
  <si>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</si>
  <si>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</si>
  <si>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</si>
  <si>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</si>
  <si>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</si>
  <si>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</si>
  <si>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</si>
  <si>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</si>
  <si>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</si>
  <si>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</si>
  <si>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</si>
  <si>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</si>
  <si>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</si>
  <si>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</si>
  <si>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</si>
  <si>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</si>
  <si>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</si>
  <si>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</si>
  <si>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</si>
  <si>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</si>
  <si>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</si>
  <si>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</si>
  <si>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</si>
  <si>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</si>
  <si>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</si>
  <si>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</si>
  <si>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</si>
  <si>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</si>
  <si>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</si>
  <si>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</si>
  <si>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</si>
  <si>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</si>
  <si>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</si>
  <si>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</si>
  <si>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</si>
  <si>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</si>
  <si>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</si>
  <si>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</si>
  <si>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</si>
  <si>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</si>
  <si>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</si>
  <si>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</si>
  <si>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</si>
  <si>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</si>
  <si>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</si>
  <si>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</si>
  <si>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</si>
  <si>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</si>
  <si>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</si>
  <si>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</si>
  <si>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</si>
  <si>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</si>
  <si>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</si>
  <si>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</si>
  <si>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</si>
  <si>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</si>
  <si>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</si>
  <si>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</si>
  <si>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</si>
  <si>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</si>
  <si>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</si>
  <si>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</si>
  <si>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</si>
  <si>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</si>
  <si>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</si>
  <si>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</si>
  <si>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</si>
  <si>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</si>
  <si>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</si>
  <si>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</si>
  <si>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</si>
  <si>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</si>
  <si>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</si>
  <si>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</si>
  <si>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</si>
  <si>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</si>
  <si>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</si>
  <si>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</si>
  <si>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</si>
  <si>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</si>
  <si>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</si>
  <si>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</si>
  <si>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</si>
  <si>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</si>
  <si>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</si>
  <si>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</si>
  <si>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</si>
  <si>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</si>
  <si>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</si>
  <si>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</si>
  <si>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</si>
  <si>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</si>
  <si>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</si>
  <si>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</si>
  <si>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</si>
  <si>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</si>
  <si>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</si>
  <si>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</si>
  <si>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</si>
  <si>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</si>
  <si>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</si>
  <si>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</si>
  <si>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</si>
  <si>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</si>
  <si>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</si>
  <si>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</si>
  <si>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</si>
  <si>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</si>
  <si>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</si>
  <si>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</si>
  <si>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</si>
  <si>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</si>
  <si>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</si>
  <si>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</si>
  <si>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</si>
  <si>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</si>
  <si>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</si>
  <si>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</si>
  <si>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</si>
  <si>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</si>
  <si>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</si>
  <si>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</si>
  <si>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</si>
  <si>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</si>
  <si>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04000</t>
  </si>
  <si>
    <t>水洗化人口等（令和1年度実績）</t>
    <phoneticPr fontId="3"/>
  </si>
  <si>
    <t>し尿処理の状況（令和1年度実績）</t>
    <phoneticPr fontId="3"/>
  </si>
  <si>
    <t>04100</t>
  </si>
  <si>
    <t>仙台市</t>
  </si>
  <si>
    <t/>
  </si>
  <si>
    <t>○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</si>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</sst>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50</v>
      </c>
      <c r="B7" s="116" t="s">
        <v>251</v>
      </c>
      <c r="C7" s="109" t="s">
        <v>200</v>
      </c>
      <c r="D7" s="110">
        <f>+SUM(E7,+I7)</f>
        <v>2292498</v>
      </c>
      <c r="E7" s="110">
        <f>+SUM(G7,+H7)</f>
        <v>222966</v>
      </c>
      <c r="F7" s="111">
        <f>IF(D7&gt;0,E7/D7*100,"-")</f>
        <v>9.7258972526911691</v>
      </c>
      <c r="G7" s="108">
        <f>SUM(G$8:G$207)</f>
        <v>221617</v>
      </c>
      <c r="H7" s="108">
        <f>SUM(H$8:H$207)</f>
        <v>1349</v>
      </c>
      <c r="I7" s="110">
        <f>+SUM(K7,+M7,+O7)</f>
        <v>2069532</v>
      </c>
      <c r="J7" s="111">
        <f>IF(D7&gt;0,I7/D7*100,"-")</f>
        <v>90.274102747308831</v>
      </c>
      <c r="K7" s="108">
        <f>SUM(K$8:K$207)</f>
        <v>1803074</v>
      </c>
      <c r="L7" s="111">
        <f>IF(D7&gt;0,K7/D7*100,"-")</f>
        <v>78.651060982386895</v>
      </c>
      <c r="M7" s="108">
        <f>SUM(M$8:M$207)</f>
        <v>1711</v>
      </c>
      <c r="N7" s="111">
        <f>IF(D7&gt;0,M7/D7*100,"-")</f>
        <v>7.4634743410899373E-2</v>
      </c>
      <c r="O7" s="108">
        <f>SUM(O$8:O$207)</f>
        <v>264747</v>
      </c>
      <c r="P7" s="108">
        <f>SUM(P$8:P$207)</f>
        <v>196054</v>
      </c>
      <c r="Q7" s="111">
        <f>IF(D7&gt;0,O7/D7*100,"-")</f>
        <v>11.548407021511032</v>
      </c>
      <c r="R7" s="108">
        <f>SUM(R$8:R$207)</f>
        <v>22563</v>
      </c>
      <c r="S7" s="112">
        <f t="shared" ref="S7:Z7" si="0">COUNTIF(S$8:S$207,"○")</f>
        <v>28</v>
      </c>
      <c r="T7" s="112">
        <f t="shared" si="0"/>
        <v>0</v>
      </c>
      <c r="U7" s="112">
        <f t="shared" si="0"/>
        <v>0</v>
      </c>
      <c r="V7" s="112">
        <f t="shared" si="0"/>
        <v>7</v>
      </c>
      <c r="W7" s="112">
        <f t="shared" si="0"/>
        <v>21</v>
      </c>
      <c r="X7" s="112">
        <f t="shared" si="0"/>
        <v>1</v>
      </c>
      <c r="Y7" s="112">
        <f t="shared" si="0"/>
        <v>0</v>
      </c>
      <c r="Z7" s="112">
        <f t="shared" si="0"/>
        <v>13</v>
      </c>
      <c r="AA7" s="188"/>
      <c r="AB7" s="188"/>
    </row>
    <row r="8" spans="1:28" s="105" customFormat="1" ht="13.5" customHeight="1">
      <c r="A8" s="101" t="s">
        <v>50</v>
      </c>
      <c r="B8" s="102" t="s">
        <v>254</v>
      </c>
      <c r="C8" s="101" t="s">
        <v>255</v>
      </c>
      <c r="D8" s="103">
        <f>+SUM(E8,+I8)</f>
        <v>1063717</v>
      </c>
      <c r="E8" s="103">
        <f>+SUM(G8,+H8)</f>
        <v>6720</v>
      </c>
      <c r="F8" s="104">
        <f>IF(D8&gt;0,E8/D8*100,"-")</f>
        <v>0.63174697781458788</v>
      </c>
      <c r="G8" s="103">
        <v>6720</v>
      </c>
      <c r="H8" s="103">
        <v>0</v>
      </c>
      <c r="I8" s="103">
        <f>+SUM(K8,+M8,+O8)</f>
        <v>1056997</v>
      </c>
      <c r="J8" s="104">
        <f>IF(D8&gt;0,I8/D8*100,"-")</f>
        <v>99.368253022185414</v>
      </c>
      <c r="K8" s="103">
        <v>1045592</v>
      </c>
      <c r="L8" s="104">
        <f>IF(D8&gt;0,K8/D8*100,"-")</f>
        <v>98.296069349272415</v>
      </c>
      <c r="M8" s="103">
        <v>183</v>
      </c>
      <c r="N8" s="104">
        <f>IF(D8&gt;0,M8/D8*100,"-")</f>
        <v>1.7203823949415116E-2</v>
      </c>
      <c r="O8" s="103">
        <v>11222</v>
      </c>
      <c r="P8" s="103">
        <v>5155</v>
      </c>
      <c r="Q8" s="104">
        <f>IF(D8&gt;0,O8/D8*100,"-")</f>
        <v>1.0549798489635871</v>
      </c>
      <c r="R8" s="103">
        <v>13808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50</v>
      </c>
      <c r="B9" s="102" t="s">
        <v>258</v>
      </c>
      <c r="C9" s="101" t="s">
        <v>259</v>
      </c>
      <c r="D9" s="103">
        <f>+SUM(E9,+I9)</f>
        <v>143047</v>
      </c>
      <c r="E9" s="103">
        <f>+SUM(G9,+H9)</f>
        <v>26502</v>
      </c>
      <c r="F9" s="104">
        <f>IF(D9&gt;0,E9/D9*100,"-")</f>
        <v>18.526777912154746</v>
      </c>
      <c r="G9" s="103">
        <v>26502</v>
      </c>
      <c r="H9" s="103">
        <v>0</v>
      </c>
      <c r="I9" s="103">
        <f>+SUM(K9,+M9,+O9)</f>
        <v>116545</v>
      </c>
      <c r="J9" s="104">
        <f>IF(D9&gt;0,I9/D9*100,"-")</f>
        <v>81.473222087845258</v>
      </c>
      <c r="K9" s="103">
        <v>83775</v>
      </c>
      <c r="L9" s="104">
        <f>IF(D9&gt;0,K9/D9*100,"-")</f>
        <v>58.564667556816985</v>
      </c>
      <c r="M9" s="103">
        <v>0</v>
      </c>
      <c r="N9" s="104">
        <f>IF(D9&gt;0,M9/D9*100,"-")</f>
        <v>0</v>
      </c>
      <c r="O9" s="103">
        <v>32770</v>
      </c>
      <c r="P9" s="103">
        <v>18418</v>
      </c>
      <c r="Q9" s="104">
        <f>IF(D9&gt;0,O9/D9*100,"-")</f>
        <v>22.908554531028262</v>
      </c>
      <c r="R9" s="103">
        <v>1269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50</v>
      </c>
      <c r="B10" s="102" t="s">
        <v>260</v>
      </c>
      <c r="C10" s="101" t="s">
        <v>261</v>
      </c>
      <c r="D10" s="103">
        <f>+SUM(E10,+I10)</f>
        <v>53795</v>
      </c>
      <c r="E10" s="103">
        <f>+SUM(G10,+H10)</f>
        <v>1349</v>
      </c>
      <c r="F10" s="104">
        <f>IF(D10&gt;0,E10/D10*100,"-")</f>
        <v>2.5076679988846546</v>
      </c>
      <c r="G10" s="103">
        <v>0</v>
      </c>
      <c r="H10" s="103">
        <v>1349</v>
      </c>
      <c r="I10" s="103">
        <f>+SUM(K10,+M10,+O10)</f>
        <v>52446</v>
      </c>
      <c r="J10" s="104">
        <f>IF(D10&gt;0,I10/D10*100,"-")</f>
        <v>97.492332001115344</v>
      </c>
      <c r="K10" s="103">
        <v>52120</v>
      </c>
      <c r="L10" s="104">
        <f>IF(D10&gt;0,K10/D10*100,"-")</f>
        <v>96.886327725625051</v>
      </c>
      <c r="M10" s="103">
        <v>0</v>
      </c>
      <c r="N10" s="104">
        <f>IF(D10&gt;0,M10/D10*100,"-")</f>
        <v>0</v>
      </c>
      <c r="O10" s="103">
        <v>326</v>
      </c>
      <c r="P10" s="103">
        <v>137</v>
      </c>
      <c r="Q10" s="104">
        <f>IF(D10&gt;0,O10/D10*100,"-")</f>
        <v>0.60600427549028724</v>
      </c>
      <c r="R10" s="103">
        <v>581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50</v>
      </c>
      <c r="B11" s="102" t="s">
        <v>262</v>
      </c>
      <c r="C11" s="101" t="s">
        <v>263</v>
      </c>
      <c r="D11" s="103">
        <f>+SUM(E11,+I11)</f>
        <v>62781</v>
      </c>
      <c r="E11" s="103">
        <f>+SUM(G11,+H11)</f>
        <v>30682</v>
      </c>
      <c r="F11" s="104">
        <f>IF(D11&gt;0,E11/D11*100,"-")</f>
        <v>48.87147385355442</v>
      </c>
      <c r="G11" s="103">
        <v>30682</v>
      </c>
      <c r="H11" s="103">
        <v>0</v>
      </c>
      <c r="I11" s="103">
        <f>+SUM(K11,+M11,+O11)</f>
        <v>32099</v>
      </c>
      <c r="J11" s="104">
        <f>IF(D11&gt;0,I11/D11*100,"-")</f>
        <v>51.128526146445587</v>
      </c>
      <c r="K11" s="103">
        <v>8850</v>
      </c>
      <c r="L11" s="104">
        <f>IF(D11&gt;0,K11/D11*100,"-")</f>
        <v>14.096621589334351</v>
      </c>
      <c r="M11" s="103">
        <v>0</v>
      </c>
      <c r="N11" s="104">
        <f>IF(D11&gt;0,M11/D11*100,"-")</f>
        <v>0</v>
      </c>
      <c r="O11" s="103">
        <v>23249</v>
      </c>
      <c r="P11" s="103">
        <v>19395</v>
      </c>
      <c r="Q11" s="104">
        <f>IF(D11&gt;0,O11/D11*100,"-")</f>
        <v>37.031904557111226</v>
      </c>
      <c r="R11" s="103">
        <v>584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50</v>
      </c>
      <c r="B12" s="102" t="s">
        <v>264</v>
      </c>
      <c r="C12" s="101" t="s">
        <v>265</v>
      </c>
      <c r="D12" s="103">
        <f>+SUM(E12,+I12)</f>
        <v>33809</v>
      </c>
      <c r="E12" s="103">
        <f>+SUM(G12,+H12)</f>
        <v>6040</v>
      </c>
      <c r="F12" s="104">
        <f>IF(D12&gt;0,E12/D12*100,"-")</f>
        <v>17.865065515099531</v>
      </c>
      <c r="G12" s="103">
        <v>6040</v>
      </c>
      <c r="H12" s="103">
        <v>0</v>
      </c>
      <c r="I12" s="103">
        <f>+SUM(K12,+M12,+O12)</f>
        <v>27769</v>
      </c>
      <c r="J12" s="104">
        <f>IF(D12&gt;0,I12/D12*100,"-")</f>
        <v>82.134934484900469</v>
      </c>
      <c r="K12" s="103">
        <v>20578</v>
      </c>
      <c r="L12" s="104">
        <f>IF(D12&gt;0,K12/D12*100,"-")</f>
        <v>60.865450028099019</v>
      </c>
      <c r="M12" s="103">
        <v>0</v>
      </c>
      <c r="N12" s="104">
        <f>IF(D12&gt;0,M12/D12*100,"-")</f>
        <v>0</v>
      </c>
      <c r="O12" s="103">
        <v>7191</v>
      </c>
      <c r="P12" s="103">
        <v>6576</v>
      </c>
      <c r="Q12" s="104">
        <f>IF(D12&gt;0,O12/D12*100,"-")</f>
        <v>21.269484456801443</v>
      </c>
      <c r="R12" s="103">
        <v>254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50</v>
      </c>
      <c r="B13" s="102" t="s">
        <v>266</v>
      </c>
      <c r="C13" s="101" t="s">
        <v>267</v>
      </c>
      <c r="D13" s="103">
        <f>+SUM(E13,+I13)</f>
        <v>79068</v>
      </c>
      <c r="E13" s="103">
        <f>+SUM(G13,+H13)</f>
        <v>2608</v>
      </c>
      <c r="F13" s="104">
        <f>IF(D13&gt;0,E13/D13*100,"-")</f>
        <v>3.2984266707138157</v>
      </c>
      <c r="G13" s="103">
        <v>2608</v>
      </c>
      <c r="H13" s="103">
        <v>0</v>
      </c>
      <c r="I13" s="103">
        <f>+SUM(K13,+M13,+O13)</f>
        <v>76460</v>
      </c>
      <c r="J13" s="104">
        <f>IF(D13&gt;0,I13/D13*100,"-")</f>
        <v>96.701573329286177</v>
      </c>
      <c r="K13" s="103">
        <v>71844</v>
      </c>
      <c r="L13" s="104">
        <f>IF(D13&gt;0,K13/D13*100,"-")</f>
        <v>90.863560479587193</v>
      </c>
      <c r="M13" s="103">
        <v>0</v>
      </c>
      <c r="N13" s="104">
        <f>IF(D13&gt;0,M13/D13*100,"-")</f>
        <v>0</v>
      </c>
      <c r="O13" s="103">
        <v>4616</v>
      </c>
      <c r="P13" s="103">
        <v>3754</v>
      </c>
      <c r="Q13" s="104">
        <f>IF(D13&gt;0,O13/D13*100,"-")</f>
        <v>5.8380128496989929</v>
      </c>
      <c r="R13" s="103">
        <v>400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50</v>
      </c>
      <c r="B14" s="102" t="s">
        <v>268</v>
      </c>
      <c r="C14" s="101" t="s">
        <v>269</v>
      </c>
      <c r="D14" s="103">
        <f>+SUM(E14,+I14)</f>
        <v>28560</v>
      </c>
      <c r="E14" s="103">
        <f>+SUM(G14,+H14)</f>
        <v>4612</v>
      </c>
      <c r="F14" s="104">
        <f>IF(D14&gt;0,E14/D14*100,"-")</f>
        <v>16.148459383753501</v>
      </c>
      <c r="G14" s="103">
        <v>4612</v>
      </c>
      <c r="H14" s="103">
        <v>0</v>
      </c>
      <c r="I14" s="103">
        <f>+SUM(K14,+M14,+O14)</f>
        <v>23948</v>
      </c>
      <c r="J14" s="104">
        <f>IF(D14&gt;0,I14/D14*100,"-")</f>
        <v>83.851540616246496</v>
      </c>
      <c r="K14" s="103">
        <v>13638</v>
      </c>
      <c r="L14" s="104">
        <f>IF(D14&gt;0,K14/D14*100,"-")</f>
        <v>47.752100840336134</v>
      </c>
      <c r="M14" s="103">
        <v>0</v>
      </c>
      <c r="N14" s="104">
        <f>IF(D14&gt;0,M14/D14*100,"-")</f>
        <v>0</v>
      </c>
      <c r="O14" s="103">
        <v>10310</v>
      </c>
      <c r="P14" s="103">
        <v>6421</v>
      </c>
      <c r="Q14" s="104">
        <f>IF(D14&gt;0,O14/D14*100,"-")</f>
        <v>36.099439775910362</v>
      </c>
      <c r="R14" s="103">
        <v>209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50</v>
      </c>
      <c r="B15" s="102" t="s">
        <v>270</v>
      </c>
      <c r="C15" s="101" t="s">
        <v>271</v>
      </c>
      <c r="D15" s="103">
        <f>+SUM(E15,+I15)</f>
        <v>62333</v>
      </c>
      <c r="E15" s="103">
        <f>+SUM(G15,+H15)</f>
        <v>668</v>
      </c>
      <c r="F15" s="104">
        <f>IF(D15&gt;0,E15/D15*100,"-")</f>
        <v>1.0716634848314697</v>
      </c>
      <c r="G15" s="103">
        <v>668</v>
      </c>
      <c r="H15" s="103">
        <v>0</v>
      </c>
      <c r="I15" s="103">
        <f>+SUM(K15,+M15,+O15)</f>
        <v>61665</v>
      </c>
      <c r="J15" s="104">
        <f>IF(D15&gt;0,I15/D15*100,"-")</f>
        <v>98.928336515168539</v>
      </c>
      <c r="K15" s="103">
        <v>61415</v>
      </c>
      <c r="L15" s="104">
        <f>IF(D15&gt;0,K15/D15*100,"-")</f>
        <v>98.527264851683697</v>
      </c>
      <c r="M15" s="103">
        <v>0</v>
      </c>
      <c r="N15" s="104">
        <f>IF(D15&gt;0,M15/D15*100,"-")</f>
        <v>0</v>
      </c>
      <c r="O15" s="103">
        <v>250</v>
      </c>
      <c r="P15" s="103">
        <v>40</v>
      </c>
      <c r="Q15" s="104">
        <f>IF(D15&gt;0,O15/D15*100,"-")</f>
        <v>0.40107166348483148</v>
      </c>
      <c r="R15" s="103">
        <v>476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50</v>
      </c>
      <c r="B16" s="102" t="s">
        <v>272</v>
      </c>
      <c r="C16" s="101" t="s">
        <v>273</v>
      </c>
      <c r="D16" s="103">
        <f>+SUM(E16,+I16)</f>
        <v>43987</v>
      </c>
      <c r="E16" s="103">
        <f>+SUM(G16,+H16)</f>
        <v>1145</v>
      </c>
      <c r="F16" s="104">
        <f>IF(D16&gt;0,E16/D16*100,"-")</f>
        <v>2.6030418078068518</v>
      </c>
      <c r="G16" s="103">
        <v>1145</v>
      </c>
      <c r="H16" s="103">
        <v>0</v>
      </c>
      <c r="I16" s="103">
        <f>+SUM(K16,+M16,+O16)</f>
        <v>42842</v>
      </c>
      <c r="J16" s="104">
        <f>IF(D16&gt;0,I16/D16*100,"-")</f>
        <v>97.396958192193154</v>
      </c>
      <c r="K16" s="103">
        <v>39760</v>
      </c>
      <c r="L16" s="104">
        <f>IF(D16&gt;0,K16/D16*100,"-")</f>
        <v>90.390342601223082</v>
      </c>
      <c r="M16" s="103">
        <v>0</v>
      </c>
      <c r="N16" s="104">
        <f>IF(D16&gt;0,M16/D16*100,"-")</f>
        <v>0</v>
      </c>
      <c r="O16" s="103">
        <v>3082</v>
      </c>
      <c r="P16" s="103">
        <v>2577</v>
      </c>
      <c r="Q16" s="104">
        <f>IF(D16&gt;0,O16/D16*100,"-")</f>
        <v>7.0066155909700596</v>
      </c>
      <c r="R16" s="103">
        <v>312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50</v>
      </c>
      <c r="B17" s="102" t="s">
        <v>274</v>
      </c>
      <c r="C17" s="101" t="s">
        <v>275</v>
      </c>
      <c r="D17" s="103">
        <f>+SUM(E17,+I17)</f>
        <v>78843</v>
      </c>
      <c r="E17" s="103">
        <f>+SUM(G17,+H17)</f>
        <v>18312</v>
      </c>
      <c r="F17" s="104">
        <f>IF(D17&gt;0,E17/D17*100,"-")</f>
        <v>23.225904645941934</v>
      </c>
      <c r="G17" s="103">
        <v>18312</v>
      </c>
      <c r="H17" s="103">
        <v>0</v>
      </c>
      <c r="I17" s="103">
        <f>+SUM(K17,+M17,+O17)</f>
        <v>60531</v>
      </c>
      <c r="J17" s="104">
        <f>IF(D17&gt;0,I17/D17*100,"-")</f>
        <v>76.774095354058076</v>
      </c>
      <c r="K17" s="103">
        <v>27543</v>
      </c>
      <c r="L17" s="104">
        <f>IF(D17&gt;0,K17/D17*100,"-")</f>
        <v>34.933982725162664</v>
      </c>
      <c r="M17" s="103">
        <v>0</v>
      </c>
      <c r="N17" s="104">
        <f>IF(D17&gt;0,M17/D17*100,"-")</f>
        <v>0</v>
      </c>
      <c r="O17" s="103">
        <v>32988</v>
      </c>
      <c r="P17" s="103">
        <v>25723</v>
      </c>
      <c r="Q17" s="104">
        <f>IF(D17&gt;0,O17/D17*100,"-")</f>
        <v>41.840112628895398</v>
      </c>
      <c r="R17" s="103">
        <v>378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50</v>
      </c>
      <c r="B18" s="102" t="s">
        <v>276</v>
      </c>
      <c r="C18" s="101" t="s">
        <v>277</v>
      </c>
      <c r="D18" s="103">
        <f>+SUM(E18,+I18)</f>
        <v>67341</v>
      </c>
      <c r="E18" s="103">
        <f>+SUM(G18,+H18)</f>
        <v>27420</v>
      </c>
      <c r="F18" s="104">
        <f>IF(D18&gt;0,E18/D18*100,"-")</f>
        <v>40.718136053815655</v>
      </c>
      <c r="G18" s="103">
        <v>27420</v>
      </c>
      <c r="H18" s="103">
        <v>0</v>
      </c>
      <c r="I18" s="103">
        <f>+SUM(K18,+M18,+O18)</f>
        <v>39921</v>
      </c>
      <c r="J18" s="104">
        <f>IF(D18&gt;0,I18/D18*100,"-")</f>
        <v>59.281863946184345</v>
      </c>
      <c r="K18" s="103">
        <v>22563</v>
      </c>
      <c r="L18" s="104">
        <f>IF(D18&gt;0,K18/D18*100,"-")</f>
        <v>33.505590947565381</v>
      </c>
      <c r="M18" s="103">
        <v>0</v>
      </c>
      <c r="N18" s="104">
        <f>IF(D18&gt;0,M18/D18*100,"-")</f>
        <v>0</v>
      </c>
      <c r="O18" s="103">
        <v>17358</v>
      </c>
      <c r="P18" s="103">
        <v>12464</v>
      </c>
      <c r="Q18" s="104">
        <f>IF(D18&gt;0,O18/D18*100,"-")</f>
        <v>25.776272998618971</v>
      </c>
      <c r="R18" s="103">
        <v>482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50</v>
      </c>
      <c r="B19" s="102" t="s">
        <v>278</v>
      </c>
      <c r="C19" s="101" t="s">
        <v>279</v>
      </c>
      <c r="D19" s="103">
        <f>+SUM(E19,+I19)</f>
        <v>39816</v>
      </c>
      <c r="E19" s="103">
        <f>+SUM(G19,+H19)</f>
        <v>7035</v>
      </c>
      <c r="F19" s="104">
        <f>IF(D19&gt;0,E19/D19*100,"-")</f>
        <v>17.668776371308017</v>
      </c>
      <c r="G19" s="103">
        <v>7035</v>
      </c>
      <c r="H19" s="103">
        <v>0</v>
      </c>
      <c r="I19" s="103">
        <f>+SUM(K19,+M19,+O19)</f>
        <v>32781</v>
      </c>
      <c r="J19" s="104">
        <f>IF(D19&gt;0,I19/D19*100,"-")</f>
        <v>82.331223628691987</v>
      </c>
      <c r="K19" s="103">
        <v>26166</v>
      </c>
      <c r="L19" s="104">
        <f>IF(D19&gt;0,K19/D19*100,"-")</f>
        <v>65.71729957805907</v>
      </c>
      <c r="M19" s="103">
        <v>0</v>
      </c>
      <c r="N19" s="104">
        <f>IF(D19&gt;0,M19/D19*100,"-")</f>
        <v>0</v>
      </c>
      <c r="O19" s="103">
        <v>6615</v>
      </c>
      <c r="P19" s="103">
        <v>4865</v>
      </c>
      <c r="Q19" s="104">
        <f>IF(D19&gt;0,O19/D19*100,"-")</f>
        <v>16.61392405063291</v>
      </c>
      <c r="R19" s="103">
        <v>130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50</v>
      </c>
      <c r="B20" s="102" t="s">
        <v>280</v>
      </c>
      <c r="C20" s="101" t="s">
        <v>281</v>
      </c>
      <c r="D20" s="103">
        <f>+SUM(E20,+I20)</f>
        <v>129750</v>
      </c>
      <c r="E20" s="103">
        <f>+SUM(G20,+H20)</f>
        <v>41429</v>
      </c>
      <c r="F20" s="104">
        <f>IF(D20&gt;0,E20/D20*100,"-")</f>
        <v>31.929865125240848</v>
      </c>
      <c r="G20" s="103">
        <v>41429</v>
      </c>
      <c r="H20" s="103">
        <v>0</v>
      </c>
      <c r="I20" s="103">
        <f>+SUM(K20,+M20,+O20)</f>
        <v>88321</v>
      </c>
      <c r="J20" s="104">
        <f>IF(D20&gt;0,I20/D20*100,"-")</f>
        <v>68.070134874759148</v>
      </c>
      <c r="K20" s="103">
        <v>45401</v>
      </c>
      <c r="L20" s="104">
        <f>IF(D20&gt;0,K20/D20*100,"-")</f>
        <v>34.99113680154143</v>
      </c>
      <c r="M20" s="103">
        <v>246</v>
      </c>
      <c r="N20" s="104">
        <f>IF(D20&gt;0,M20/D20*100,"-")</f>
        <v>0.18959537572254334</v>
      </c>
      <c r="O20" s="103">
        <v>42674</v>
      </c>
      <c r="P20" s="103">
        <v>35695</v>
      </c>
      <c r="Q20" s="104">
        <f>IF(D20&gt;0,O20/D20*100,"-")</f>
        <v>32.889402697495186</v>
      </c>
      <c r="R20" s="103">
        <v>831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50</v>
      </c>
      <c r="B21" s="102" t="s">
        <v>282</v>
      </c>
      <c r="C21" s="101" t="s">
        <v>283</v>
      </c>
      <c r="D21" s="103">
        <f>+SUM(E21,+I21)</f>
        <v>52537</v>
      </c>
      <c r="E21" s="103">
        <f>+SUM(G21,+H21)</f>
        <v>310</v>
      </c>
      <c r="F21" s="104">
        <f>IF(D21&gt;0,E21/D21*100,"-")</f>
        <v>0.59006033842815531</v>
      </c>
      <c r="G21" s="103">
        <v>310</v>
      </c>
      <c r="H21" s="103">
        <v>0</v>
      </c>
      <c r="I21" s="103">
        <f>+SUM(K21,+M21,+O21)</f>
        <v>52227</v>
      </c>
      <c r="J21" s="104">
        <f>IF(D21&gt;0,I21/D21*100,"-")</f>
        <v>99.40993966157184</v>
      </c>
      <c r="K21" s="103">
        <v>50739</v>
      </c>
      <c r="L21" s="104">
        <f>IF(D21&gt;0,K21/D21*100,"-")</f>
        <v>96.577650037116697</v>
      </c>
      <c r="M21" s="103">
        <v>0</v>
      </c>
      <c r="N21" s="104">
        <f>IF(D21&gt;0,M21/D21*100,"-")</f>
        <v>0</v>
      </c>
      <c r="O21" s="103">
        <v>1488</v>
      </c>
      <c r="P21" s="103">
        <v>1389</v>
      </c>
      <c r="Q21" s="104">
        <f>IF(D21&gt;0,O21/D21*100,"-")</f>
        <v>2.8322896244551461</v>
      </c>
      <c r="R21" s="103">
        <v>221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50</v>
      </c>
      <c r="B22" s="102" t="s">
        <v>284</v>
      </c>
      <c r="C22" s="101" t="s">
        <v>285</v>
      </c>
      <c r="D22" s="103">
        <f>+SUM(E22,+I22)</f>
        <v>11769</v>
      </c>
      <c r="E22" s="103">
        <f>+SUM(G22,+H22)</f>
        <v>2773</v>
      </c>
      <c r="F22" s="104">
        <f>IF(D22&gt;0,E22/D22*100,"-")</f>
        <v>23.561899906534116</v>
      </c>
      <c r="G22" s="103">
        <v>2773</v>
      </c>
      <c r="H22" s="103">
        <v>0</v>
      </c>
      <c r="I22" s="103">
        <f>+SUM(K22,+M22,+O22)</f>
        <v>8996</v>
      </c>
      <c r="J22" s="104">
        <f>IF(D22&gt;0,I22/D22*100,"-")</f>
        <v>76.438100093465891</v>
      </c>
      <c r="K22" s="103">
        <v>5326</v>
      </c>
      <c r="L22" s="104">
        <f>IF(D22&gt;0,K22/D22*100,"-")</f>
        <v>45.254482114028377</v>
      </c>
      <c r="M22" s="103">
        <v>0</v>
      </c>
      <c r="N22" s="104">
        <f>IF(D22&gt;0,M22/D22*100,"-")</f>
        <v>0</v>
      </c>
      <c r="O22" s="103">
        <v>3670</v>
      </c>
      <c r="P22" s="103">
        <v>3265</v>
      </c>
      <c r="Q22" s="104">
        <f>IF(D22&gt;0,O22/D22*100,"-")</f>
        <v>31.183617979437507</v>
      </c>
      <c r="R22" s="103">
        <v>79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50</v>
      </c>
      <c r="B23" s="102" t="s">
        <v>286</v>
      </c>
      <c r="C23" s="101" t="s">
        <v>287</v>
      </c>
      <c r="D23" s="103">
        <f>+SUM(E23,+I23)</f>
        <v>1383</v>
      </c>
      <c r="E23" s="103">
        <f>+SUM(G23,+H23)</f>
        <v>173</v>
      </c>
      <c r="F23" s="104">
        <f>IF(D23&gt;0,E23/D23*100,"-")</f>
        <v>12.509038322487346</v>
      </c>
      <c r="G23" s="103">
        <v>173</v>
      </c>
      <c r="H23" s="103">
        <v>0</v>
      </c>
      <c r="I23" s="103">
        <f>+SUM(K23,+M23,+O23)</f>
        <v>1210</v>
      </c>
      <c r="J23" s="104">
        <f>IF(D23&gt;0,I23/D23*100,"-")</f>
        <v>87.490961677512658</v>
      </c>
      <c r="K23" s="103">
        <v>1113</v>
      </c>
      <c r="L23" s="104">
        <f>IF(D23&gt;0,K23/D23*100,"-")</f>
        <v>80.477223427331893</v>
      </c>
      <c r="M23" s="103">
        <v>0</v>
      </c>
      <c r="N23" s="104">
        <f>IF(D23&gt;0,M23/D23*100,"-")</f>
        <v>0</v>
      </c>
      <c r="O23" s="103">
        <v>97</v>
      </c>
      <c r="P23" s="103">
        <v>96</v>
      </c>
      <c r="Q23" s="104">
        <f>IF(D23&gt;0,O23/D23*100,"-")</f>
        <v>7.0137382501807659</v>
      </c>
      <c r="R23" s="103">
        <v>40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50</v>
      </c>
      <c r="B24" s="102" t="s">
        <v>288</v>
      </c>
      <c r="C24" s="101" t="s">
        <v>289</v>
      </c>
      <c r="D24" s="103">
        <f>+SUM(E24,+I24)</f>
        <v>23667</v>
      </c>
      <c r="E24" s="103">
        <f>+SUM(G24,+H24)</f>
        <v>1101</v>
      </c>
      <c r="F24" s="104">
        <f>IF(D24&gt;0,E24/D24*100,"-")</f>
        <v>4.6520471542654329</v>
      </c>
      <c r="G24" s="103">
        <v>1101</v>
      </c>
      <c r="H24" s="103">
        <v>0</v>
      </c>
      <c r="I24" s="103">
        <f>+SUM(K24,+M24,+O24)</f>
        <v>22566</v>
      </c>
      <c r="J24" s="104">
        <f>IF(D24&gt;0,I24/D24*100,"-")</f>
        <v>95.347952845734568</v>
      </c>
      <c r="K24" s="103">
        <v>21296</v>
      </c>
      <c r="L24" s="104">
        <f>IF(D24&gt;0,K24/D24*100,"-")</f>
        <v>89.981831241813495</v>
      </c>
      <c r="M24" s="103">
        <v>0</v>
      </c>
      <c r="N24" s="104">
        <f>IF(D24&gt;0,M24/D24*100,"-")</f>
        <v>0</v>
      </c>
      <c r="O24" s="103">
        <v>1270</v>
      </c>
      <c r="P24" s="103">
        <v>745</v>
      </c>
      <c r="Q24" s="104">
        <f>IF(D24&gt;0,O24/D24*100,"-")</f>
        <v>5.366121603921072</v>
      </c>
      <c r="R24" s="103">
        <v>131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50</v>
      </c>
      <c r="B25" s="102" t="s">
        <v>290</v>
      </c>
      <c r="C25" s="101" t="s">
        <v>291</v>
      </c>
      <c r="D25" s="103">
        <f>+SUM(E25,+I25)</f>
        <v>10706</v>
      </c>
      <c r="E25" s="103">
        <f>+SUM(G25,+H25)</f>
        <v>2307</v>
      </c>
      <c r="F25" s="104">
        <f>IF(D25&gt;0,E25/D25*100,"-")</f>
        <v>21.548664300392304</v>
      </c>
      <c r="G25" s="103">
        <v>2307</v>
      </c>
      <c r="H25" s="103">
        <v>0</v>
      </c>
      <c r="I25" s="103">
        <f>+SUM(K25,+M25,+O25)</f>
        <v>8399</v>
      </c>
      <c r="J25" s="104">
        <f>IF(D25&gt;0,I25/D25*100,"-")</f>
        <v>78.451335699607696</v>
      </c>
      <c r="K25" s="103">
        <v>5797</v>
      </c>
      <c r="L25" s="104">
        <f>IF(D25&gt;0,K25/D25*100,"-")</f>
        <v>54.147207173547542</v>
      </c>
      <c r="M25" s="103">
        <v>0</v>
      </c>
      <c r="N25" s="104">
        <f>IF(D25&gt;0,M25/D25*100,"-")</f>
        <v>0</v>
      </c>
      <c r="O25" s="103">
        <v>2602</v>
      </c>
      <c r="P25" s="103">
        <v>2040</v>
      </c>
      <c r="Q25" s="104">
        <f>IF(D25&gt;0,O25/D25*100,"-")</f>
        <v>24.304128526060154</v>
      </c>
      <c r="R25" s="103">
        <v>47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50</v>
      </c>
      <c r="B26" s="102" t="s">
        <v>292</v>
      </c>
      <c r="C26" s="101" t="s">
        <v>293</v>
      </c>
      <c r="D26" s="103">
        <f>+SUM(E26,+I26)</f>
        <v>37687</v>
      </c>
      <c r="E26" s="103">
        <f>+SUM(G26,+H26)</f>
        <v>3490</v>
      </c>
      <c r="F26" s="104">
        <f>IF(D26&gt;0,E26/D26*100,"-")</f>
        <v>9.2604877013293709</v>
      </c>
      <c r="G26" s="103">
        <v>3490</v>
      </c>
      <c r="H26" s="103">
        <v>0</v>
      </c>
      <c r="I26" s="103">
        <f>+SUM(K26,+M26,+O26)</f>
        <v>34197</v>
      </c>
      <c r="J26" s="104">
        <f>IF(D26&gt;0,I26/D26*100,"-")</f>
        <v>90.739512298670633</v>
      </c>
      <c r="K26" s="103">
        <v>27629</v>
      </c>
      <c r="L26" s="104">
        <f>IF(D26&gt;0,K26/D26*100,"-")</f>
        <v>73.311752063045617</v>
      </c>
      <c r="M26" s="103">
        <v>0</v>
      </c>
      <c r="N26" s="104">
        <f>IF(D26&gt;0,M26/D26*100,"-")</f>
        <v>0</v>
      </c>
      <c r="O26" s="103">
        <v>6568</v>
      </c>
      <c r="P26" s="103">
        <v>5501</v>
      </c>
      <c r="Q26" s="104">
        <f>IF(D26&gt;0,O26/D26*100,"-")</f>
        <v>17.427760235625016</v>
      </c>
      <c r="R26" s="103">
        <v>206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50</v>
      </c>
      <c r="B27" s="102" t="s">
        <v>294</v>
      </c>
      <c r="C27" s="101" t="s">
        <v>295</v>
      </c>
      <c r="D27" s="103">
        <f>+SUM(E27,+I27)</f>
        <v>8711</v>
      </c>
      <c r="E27" s="103">
        <f>+SUM(G27,+H27)</f>
        <v>1614</v>
      </c>
      <c r="F27" s="104">
        <f>IF(D27&gt;0,E27/D27*100,"-")</f>
        <v>18.528297554815751</v>
      </c>
      <c r="G27" s="103">
        <v>1614</v>
      </c>
      <c r="H27" s="103">
        <v>0</v>
      </c>
      <c r="I27" s="103">
        <f>+SUM(K27,+M27,+O27)</f>
        <v>7097</v>
      </c>
      <c r="J27" s="104">
        <f>IF(D27&gt;0,I27/D27*100,"-")</f>
        <v>81.471702445184249</v>
      </c>
      <c r="K27" s="103">
        <v>5183</v>
      </c>
      <c r="L27" s="104">
        <f>IF(D27&gt;0,K27/D27*100,"-")</f>
        <v>59.499483411778208</v>
      </c>
      <c r="M27" s="103">
        <v>0</v>
      </c>
      <c r="N27" s="104">
        <f>IF(D27&gt;0,M27/D27*100,"-")</f>
        <v>0</v>
      </c>
      <c r="O27" s="103">
        <v>1914</v>
      </c>
      <c r="P27" s="103">
        <v>1821</v>
      </c>
      <c r="Q27" s="104">
        <f>IF(D27&gt;0,O27/D27*100,"-")</f>
        <v>21.972219033406038</v>
      </c>
      <c r="R27" s="103">
        <v>100</v>
      </c>
      <c r="S27" s="101" t="s">
        <v>257</v>
      </c>
      <c r="T27" s="101"/>
      <c r="U27" s="101"/>
      <c r="V27" s="101"/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50</v>
      </c>
      <c r="B28" s="102" t="s">
        <v>296</v>
      </c>
      <c r="C28" s="101" t="s">
        <v>297</v>
      </c>
      <c r="D28" s="103">
        <f>+SUM(E28,+I28)</f>
        <v>13220</v>
      </c>
      <c r="E28" s="103">
        <f>+SUM(G28,+H28)</f>
        <v>3177</v>
      </c>
      <c r="F28" s="104">
        <f>IF(D28&gt;0,E28/D28*100,"-")</f>
        <v>24.031770045385777</v>
      </c>
      <c r="G28" s="103">
        <v>3177</v>
      </c>
      <c r="H28" s="103">
        <v>0</v>
      </c>
      <c r="I28" s="103">
        <f>+SUM(K28,+M28,+O28)</f>
        <v>10043</v>
      </c>
      <c r="J28" s="104">
        <f>IF(D28&gt;0,I28/D28*100,"-")</f>
        <v>75.968229954614216</v>
      </c>
      <c r="K28" s="103">
        <v>4116</v>
      </c>
      <c r="L28" s="104">
        <f>IF(D28&gt;0,K28/D28*100,"-")</f>
        <v>31.134644478063539</v>
      </c>
      <c r="M28" s="103">
        <v>0</v>
      </c>
      <c r="N28" s="104">
        <f>IF(D28&gt;0,M28/D28*100,"-")</f>
        <v>0</v>
      </c>
      <c r="O28" s="103">
        <v>5927</v>
      </c>
      <c r="P28" s="103">
        <v>2864</v>
      </c>
      <c r="Q28" s="104">
        <f>IF(D28&gt;0,O28/D28*100,"-")</f>
        <v>44.833585476550681</v>
      </c>
      <c r="R28" s="103">
        <v>185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50</v>
      </c>
      <c r="B29" s="102" t="s">
        <v>298</v>
      </c>
      <c r="C29" s="101" t="s">
        <v>299</v>
      </c>
      <c r="D29" s="103">
        <f>+SUM(E29,+I29)</f>
        <v>33529</v>
      </c>
      <c r="E29" s="103">
        <f>+SUM(G29,+H29)</f>
        <v>0</v>
      </c>
      <c r="F29" s="104">
        <f>IF(D29&gt;0,E29/D29*100,"-")</f>
        <v>0</v>
      </c>
      <c r="G29" s="103">
        <v>0</v>
      </c>
      <c r="H29" s="103">
        <v>0</v>
      </c>
      <c r="I29" s="103">
        <f>+SUM(K29,+M29,+O29)</f>
        <v>33529</v>
      </c>
      <c r="J29" s="104">
        <f>IF(D29&gt;0,I29/D29*100,"-")</f>
        <v>100</v>
      </c>
      <c r="K29" s="103">
        <v>27412</v>
      </c>
      <c r="L29" s="104">
        <f>IF(D29&gt;0,K29/D29*100,"-")</f>
        <v>81.756091741477533</v>
      </c>
      <c r="M29" s="103">
        <v>0</v>
      </c>
      <c r="N29" s="104">
        <f>IF(D29&gt;0,M29/D29*100,"-")</f>
        <v>0</v>
      </c>
      <c r="O29" s="103">
        <v>6117</v>
      </c>
      <c r="P29" s="103">
        <v>4814</v>
      </c>
      <c r="Q29" s="104">
        <f>IF(D29&gt;0,O29/D29*100,"-")</f>
        <v>18.243908258522474</v>
      </c>
      <c r="R29" s="103">
        <v>137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50</v>
      </c>
      <c r="B30" s="102" t="s">
        <v>300</v>
      </c>
      <c r="C30" s="101" t="s">
        <v>301</v>
      </c>
      <c r="D30" s="103">
        <f>+SUM(E30,+I30)</f>
        <v>12125</v>
      </c>
      <c r="E30" s="103">
        <f>+SUM(G30,+H30)</f>
        <v>2330</v>
      </c>
      <c r="F30" s="104">
        <f>IF(D30&gt;0,E30/D30*100,"-")</f>
        <v>19.216494845360824</v>
      </c>
      <c r="G30" s="103">
        <v>2330</v>
      </c>
      <c r="H30" s="103">
        <v>0</v>
      </c>
      <c r="I30" s="103">
        <f>+SUM(K30,+M30,+O30)</f>
        <v>9795</v>
      </c>
      <c r="J30" s="104">
        <f>IF(D30&gt;0,I30/D30*100,"-")</f>
        <v>80.783505154639172</v>
      </c>
      <c r="K30" s="103">
        <v>7225</v>
      </c>
      <c r="L30" s="104">
        <f>IF(D30&gt;0,K30/D30*100,"-")</f>
        <v>59.587628865979383</v>
      </c>
      <c r="M30" s="103">
        <v>0</v>
      </c>
      <c r="N30" s="104">
        <f>IF(D30&gt;0,M30/D30*100,"-")</f>
        <v>0</v>
      </c>
      <c r="O30" s="103">
        <v>2570</v>
      </c>
      <c r="P30" s="103">
        <v>2377</v>
      </c>
      <c r="Q30" s="104">
        <f>IF(D30&gt;0,O30/D30*100,"-")</f>
        <v>21.195876288659793</v>
      </c>
      <c r="R30" s="103">
        <v>61</v>
      </c>
      <c r="S30" s="101" t="s">
        <v>257</v>
      </c>
      <c r="T30" s="101"/>
      <c r="U30" s="101"/>
      <c r="V30" s="101"/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50</v>
      </c>
      <c r="B31" s="102" t="s">
        <v>302</v>
      </c>
      <c r="C31" s="101" t="s">
        <v>303</v>
      </c>
      <c r="D31" s="103">
        <f>+SUM(E31,+I31)</f>
        <v>13940</v>
      </c>
      <c r="E31" s="103">
        <f>+SUM(G31,+H31)</f>
        <v>120</v>
      </c>
      <c r="F31" s="104">
        <f>IF(D31&gt;0,E31/D31*100,"-")</f>
        <v>0.86083213773314204</v>
      </c>
      <c r="G31" s="103">
        <v>120</v>
      </c>
      <c r="H31" s="103">
        <v>0</v>
      </c>
      <c r="I31" s="103">
        <f>+SUM(K31,+M31,+O31)</f>
        <v>13820</v>
      </c>
      <c r="J31" s="104">
        <f>IF(D31&gt;0,I31/D31*100,"-")</f>
        <v>99.139167862266859</v>
      </c>
      <c r="K31" s="103">
        <v>8939</v>
      </c>
      <c r="L31" s="104">
        <f>IF(D31&gt;0,K31/D31*100,"-")</f>
        <v>64.124820659971306</v>
      </c>
      <c r="M31" s="103">
        <v>0</v>
      </c>
      <c r="N31" s="104">
        <f>IF(D31&gt;0,M31/D31*100,"-")</f>
        <v>0</v>
      </c>
      <c r="O31" s="103">
        <v>4881</v>
      </c>
      <c r="P31" s="103">
        <v>3073</v>
      </c>
      <c r="Q31" s="104">
        <f>IF(D31&gt;0,O31/D31*100,"-")</f>
        <v>35.014347202295554</v>
      </c>
      <c r="R31" s="103">
        <v>50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50</v>
      </c>
      <c r="B32" s="102" t="s">
        <v>304</v>
      </c>
      <c r="C32" s="101" t="s">
        <v>305</v>
      </c>
      <c r="D32" s="103">
        <f>+SUM(E32,+I32)</f>
        <v>18735</v>
      </c>
      <c r="E32" s="103">
        <f>+SUM(G32,+H32)</f>
        <v>320</v>
      </c>
      <c r="F32" s="104">
        <f>IF(D32&gt;0,E32/D32*100,"-")</f>
        <v>1.7080330931411796</v>
      </c>
      <c r="G32" s="103">
        <v>320</v>
      </c>
      <c r="H32" s="103">
        <v>0</v>
      </c>
      <c r="I32" s="103">
        <f>+SUM(K32,+M32,+O32)</f>
        <v>18415</v>
      </c>
      <c r="J32" s="104">
        <f>IF(D32&gt;0,I32/D32*100,"-")</f>
        <v>98.291966906858818</v>
      </c>
      <c r="K32" s="103">
        <v>18320</v>
      </c>
      <c r="L32" s="104">
        <f>IF(D32&gt;0,K32/D32*100,"-")</f>
        <v>97.784894582332541</v>
      </c>
      <c r="M32" s="103">
        <v>0</v>
      </c>
      <c r="N32" s="104">
        <f>IF(D32&gt;0,M32/D32*100,"-")</f>
        <v>0</v>
      </c>
      <c r="O32" s="103">
        <v>95</v>
      </c>
      <c r="P32" s="103">
        <v>65</v>
      </c>
      <c r="Q32" s="104">
        <f>IF(D32&gt;0,O32/D32*100,"-")</f>
        <v>0.5070723245262877</v>
      </c>
      <c r="R32" s="103">
        <v>85</v>
      </c>
      <c r="S32" s="101" t="s">
        <v>257</v>
      </c>
      <c r="T32" s="101"/>
      <c r="U32" s="101"/>
      <c r="V32" s="101"/>
      <c r="W32" s="101"/>
      <c r="X32" s="101" t="s">
        <v>257</v>
      </c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50</v>
      </c>
      <c r="B33" s="102" t="s">
        <v>306</v>
      </c>
      <c r="C33" s="101" t="s">
        <v>307</v>
      </c>
      <c r="D33" s="103">
        <f>+SUM(E33,+I33)</f>
        <v>35980</v>
      </c>
      <c r="E33" s="103">
        <f>+SUM(G33,+H33)</f>
        <v>1242</v>
      </c>
      <c r="F33" s="104">
        <f>IF(D33&gt;0,E33/D33*100,"-")</f>
        <v>3.4519177320733743</v>
      </c>
      <c r="G33" s="103">
        <v>1242</v>
      </c>
      <c r="H33" s="103">
        <v>0</v>
      </c>
      <c r="I33" s="103">
        <f>+SUM(K33,+M33,+O33)</f>
        <v>34738</v>
      </c>
      <c r="J33" s="104">
        <f>IF(D33&gt;0,I33/D33*100,"-")</f>
        <v>96.548082267926631</v>
      </c>
      <c r="K33" s="103">
        <v>33580</v>
      </c>
      <c r="L33" s="104">
        <f>IF(D33&gt;0,K33/D33*100,"-")</f>
        <v>93.329627570872702</v>
      </c>
      <c r="M33" s="103">
        <v>0</v>
      </c>
      <c r="N33" s="104">
        <f>IF(D33&gt;0,M33/D33*100,"-")</f>
        <v>0</v>
      </c>
      <c r="O33" s="103">
        <v>1158</v>
      </c>
      <c r="P33" s="103">
        <v>909</v>
      </c>
      <c r="Q33" s="104">
        <f>IF(D33&gt;0,O33/D33*100,"-")</f>
        <v>3.2184546970539185</v>
      </c>
      <c r="R33" s="103">
        <v>155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50</v>
      </c>
      <c r="B34" s="102" t="s">
        <v>308</v>
      </c>
      <c r="C34" s="101" t="s">
        <v>309</v>
      </c>
      <c r="D34" s="103">
        <f>+SUM(E34,+I34)</f>
        <v>28563</v>
      </c>
      <c r="E34" s="103">
        <f>+SUM(G34,+H34)</f>
        <v>2236</v>
      </c>
      <c r="F34" s="104">
        <f>IF(D34&gt;0,E34/D34*100,"-")</f>
        <v>7.8283093512586204</v>
      </c>
      <c r="G34" s="103">
        <v>2236</v>
      </c>
      <c r="H34" s="103">
        <v>0</v>
      </c>
      <c r="I34" s="103">
        <f>+SUM(K34,+M34,+O34)</f>
        <v>26327</v>
      </c>
      <c r="J34" s="104">
        <f>IF(D34&gt;0,I34/D34*100,"-")</f>
        <v>92.171690648741375</v>
      </c>
      <c r="K34" s="103">
        <v>23447</v>
      </c>
      <c r="L34" s="104">
        <f>IF(D34&gt;0,K34/D34*100,"-")</f>
        <v>82.088716171270519</v>
      </c>
      <c r="M34" s="103">
        <v>0</v>
      </c>
      <c r="N34" s="104">
        <f>IF(D34&gt;0,M34/D34*100,"-")</f>
        <v>0</v>
      </c>
      <c r="O34" s="103">
        <v>2880</v>
      </c>
      <c r="P34" s="103">
        <v>2355</v>
      </c>
      <c r="Q34" s="104">
        <f>IF(D34&gt;0,O34/D34*100,"-")</f>
        <v>10.082974477470854</v>
      </c>
      <c r="R34" s="103">
        <v>483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50</v>
      </c>
      <c r="B35" s="102" t="s">
        <v>310</v>
      </c>
      <c r="C35" s="101" t="s">
        <v>311</v>
      </c>
      <c r="D35" s="103">
        <f>+SUM(E35,+I35)</f>
        <v>8012</v>
      </c>
      <c r="E35" s="103">
        <f>+SUM(G35,+H35)</f>
        <v>1936</v>
      </c>
      <c r="F35" s="104">
        <f>IF(D35&gt;0,E35/D35*100,"-")</f>
        <v>24.163754368447329</v>
      </c>
      <c r="G35" s="103">
        <v>1936</v>
      </c>
      <c r="H35" s="103">
        <v>0</v>
      </c>
      <c r="I35" s="103">
        <f>+SUM(K35,+M35,+O35)</f>
        <v>6076</v>
      </c>
      <c r="J35" s="104">
        <f>IF(D35&gt;0,I35/D35*100,"-")</f>
        <v>75.836245631552671</v>
      </c>
      <c r="K35" s="103">
        <v>3004</v>
      </c>
      <c r="L35" s="104">
        <f>IF(D35&gt;0,K35/D35*100,"-")</f>
        <v>37.493759360958563</v>
      </c>
      <c r="M35" s="103">
        <v>0</v>
      </c>
      <c r="N35" s="104">
        <f>IF(D35&gt;0,M35/D35*100,"-")</f>
        <v>0</v>
      </c>
      <c r="O35" s="103">
        <v>3072</v>
      </c>
      <c r="P35" s="103">
        <v>3072</v>
      </c>
      <c r="Q35" s="104">
        <f>IF(D35&gt;0,O35/D35*100,"-")</f>
        <v>38.342486270594108</v>
      </c>
      <c r="R35" s="103">
        <v>78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50</v>
      </c>
      <c r="B36" s="102" t="s">
        <v>312</v>
      </c>
      <c r="C36" s="101" t="s">
        <v>313</v>
      </c>
      <c r="D36" s="103">
        <f>+SUM(E36,+I36)</f>
        <v>5995</v>
      </c>
      <c r="E36" s="103">
        <f>+SUM(G36,+H36)</f>
        <v>962</v>
      </c>
      <c r="F36" s="104">
        <f>IF(D36&gt;0,E36/D36*100,"-")</f>
        <v>16.046705587989994</v>
      </c>
      <c r="G36" s="103">
        <v>962</v>
      </c>
      <c r="H36" s="103">
        <v>0</v>
      </c>
      <c r="I36" s="103">
        <f>+SUM(K36,+M36,+O36)</f>
        <v>5033</v>
      </c>
      <c r="J36" s="104">
        <f>IF(D36&gt;0,I36/D36*100,"-")</f>
        <v>83.95329441201001</v>
      </c>
      <c r="K36" s="103">
        <v>3347</v>
      </c>
      <c r="L36" s="104">
        <f>IF(D36&gt;0,K36/D36*100,"-")</f>
        <v>55.829858215179314</v>
      </c>
      <c r="M36" s="103">
        <v>0</v>
      </c>
      <c r="N36" s="104">
        <f>IF(D36&gt;0,M36/D36*100,"-")</f>
        <v>0</v>
      </c>
      <c r="O36" s="103">
        <v>1686</v>
      </c>
      <c r="P36" s="103">
        <v>1686</v>
      </c>
      <c r="Q36" s="104">
        <f>IF(D36&gt;0,O36/D36*100,"-")</f>
        <v>28.123436196830692</v>
      </c>
      <c r="R36" s="103">
        <v>73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50</v>
      </c>
      <c r="B37" s="102" t="s">
        <v>314</v>
      </c>
      <c r="C37" s="101" t="s">
        <v>315</v>
      </c>
      <c r="D37" s="103">
        <f>+SUM(E37,+I37)</f>
        <v>6752</v>
      </c>
      <c r="E37" s="103">
        <f>+SUM(G37,+H37)</f>
        <v>1658</v>
      </c>
      <c r="F37" s="104">
        <f>IF(D37&gt;0,E37/D37*100,"-")</f>
        <v>24.555687203791468</v>
      </c>
      <c r="G37" s="103">
        <v>1658</v>
      </c>
      <c r="H37" s="103">
        <v>0</v>
      </c>
      <c r="I37" s="103">
        <f>+SUM(K37,+M37,+O37)</f>
        <v>5094</v>
      </c>
      <c r="J37" s="104">
        <f>IF(D37&gt;0,I37/D37*100,"-")</f>
        <v>75.444312796208536</v>
      </c>
      <c r="K37" s="103">
        <v>2693</v>
      </c>
      <c r="L37" s="104">
        <f>IF(D37&gt;0,K37/D37*100,"-")</f>
        <v>39.884478672985786</v>
      </c>
      <c r="M37" s="103">
        <v>0</v>
      </c>
      <c r="N37" s="104">
        <f>IF(D37&gt;0,M37/D37*100,"-")</f>
        <v>0</v>
      </c>
      <c r="O37" s="103">
        <v>2401</v>
      </c>
      <c r="P37" s="103">
        <v>2057</v>
      </c>
      <c r="Q37" s="104">
        <f>IF(D37&gt;0,O37/D37*100,"-")</f>
        <v>35.55983412322275</v>
      </c>
      <c r="R37" s="103">
        <v>47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50</v>
      </c>
      <c r="B38" s="102" t="s">
        <v>316</v>
      </c>
      <c r="C38" s="101" t="s">
        <v>317</v>
      </c>
      <c r="D38" s="103">
        <f>+SUM(E38,+I38)</f>
        <v>23088</v>
      </c>
      <c r="E38" s="103">
        <f>+SUM(G38,+H38)</f>
        <v>7264</v>
      </c>
      <c r="F38" s="104">
        <f>IF(D38&gt;0,E38/D38*100,"-")</f>
        <v>31.462231462231461</v>
      </c>
      <c r="G38" s="103">
        <v>7264</v>
      </c>
      <c r="H38" s="103">
        <v>0</v>
      </c>
      <c r="I38" s="103">
        <f>+SUM(K38,+M38,+O38)</f>
        <v>15824</v>
      </c>
      <c r="J38" s="104">
        <f>IF(D38&gt;0,I38/D38*100,"-")</f>
        <v>68.537768537768542</v>
      </c>
      <c r="K38" s="103">
        <v>12216</v>
      </c>
      <c r="L38" s="104">
        <f>IF(D38&gt;0,K38/D38*100,"-")</f>
        <v>52.910602910602911</v>
      </c>
      <c r="M38" s="103">
        <v>0</v>
      </c>
      <c r="N38" s="104">
        <f>IF(D38&gt;0,M38/D38*100,"-")</f>
        <v>0</v>
      </c>
      <c r="O38" s="103">
        <v>3608</v>
      </c>
      <c r="P38" s="103">
        <v>2963</v>
      </c>
      <c r="Q38" s="104">
        <f>IF(D38&gt;0,O38/D38*100,"-")</f>
        <v>15.627165627165626</v>
      </c>
      <c r="R38" s="103">
        <v>185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50</v>
      </c>
      <c r="B39" s="102" t="s">
        <v>318</v>
      </c>
      <c r="C39" s="101" t="s">
        <v>319</v>
      </c>
      <c r="D39" s="103">
        <f>+SUM(E39,+I39)</f>
        <v>15804</v>
      </c>
      <c r="E39" s="103">
        <f>+SUM(G39,+H39)</f>
        <v>4545</v>
      </c>
      <c r="F39" s="104">
        <f>IF(D39&gt;0,E39/D39*100,"-")</f>
        <v>28.75854214123007</v>
      </c>
      <c r="G39" s="103">
        <v>4545</v>
      </c>
      <c r="H39" s="103">
        <v>0</v>
      </c>
      <c r="I39" s="103">
        <f>+SUM(K39,+M39,+O39)</f>
        <v>11259</v>
      </c>
      <c r="J39" s="104">
        <f>IF(D39&gt;0,I39/D39*100,"-")</f>
        <v>71.241457858769934</v>
      </c>
      <c r="K39" s="103">
        <v>9110</v>
      </c>
      <c r="L39" s="104">
        <f>IF(D39&gt;0,K39/D39*100,"-")</f>
        <v>57.643634522905593</v>
      </c>
      <c r="M39" s="103">
        <v>0</v>
      </c>
      <c r="N39" s="104">
        <f>IF(D39&gt;0,M39/D39*100,"-")</f>
        <v>0</v>
      </c>
      <c r="O39" s="103">
        <v>2149</v>
      </c>
      <c r="P39" s="103">
        <v>2149</v>
      </c>
      <c r="Q39" s="104">
        <f>IF(D39&gt;0,O39/D39*100,"-")</f>
        <v>13.597823335864337</v>
      </c>
      <c r="R39" s="103">
        <v>23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50</v>
      </c>
      <c r="B40" s="102" t="s">
        <v>320</v>
      </c>
      <c r="C40" s="101" t="s">
        <v>321</v>
      </c>
      <c r="D40" s="103">
        <f>+SUM(E40,+I40)</f>
        <v>24466</v>
      </c>
      <c r="E40" s="103">
        <f>+SUM(G40,+H40)</f>
        <v>6687</v>
      </c>
      <c r="F40" s="104">
        <f>IF(D40&gt;0,E40/D40*100,"-")</f>
        <v>27.331807406196358</v>
      </c>
      <c r="G40" s="103">
        <v>6687</v>
      </c>
      <c r="H40" s="103">
        <v>0</v>
      </c>
      <c r="I40" s="103">
        <f>+SUM(K40,+M40,+O40)</f>
        <v>17779</v>
      </c>
      <c r="J40" s="104">
        <f>IF(D40&gt;0,I40/D40*100,"-")</f>
        <v>72.668192593803653</v>
      </c>
      <c r="K40" s="103">
        <v>8189</v>
      </c>
      <c r="L40" s="104">
        <f>IF(D40&gt;0,K40/D40*100,"-")</f>
        <v>33.470939262650205</v>
      </c>
      <c r="M40" s="103">
        <v>1282</v>
      </c>
      <c r="N40" s="104">
        <f>IF(D40&gt;0,M40/D40*100,"-")</f>
        <v>5.239924793591106</v>
      </c>
      <c r="O40" s="103">
        <v>8308</v>
      </c>
      <c r="P40" s="103">
        <v>2504</v>
      </c>
      <c r="Q40" s="104">
        <f>IF(D40&gt;0,O40/D40*100,"-")</f>
        <v>33.957328537562333</v>
      </c>
      <c r="R40" s="103">
        <v>83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50</v>
      </c>
      <c r="B41" s="102" t="s">
        <v>322</v>
      </c>
      <c r="C41" s="101" t="s">
        <v>323</v>
      </c>
      <c r="D41" s="103">
        <f>+SUM(E41,+I41)</f>
        <v>6418</v>
      </c>
      <c r="E41" s="103">
        <f>+SUM(G41,+H41)</f>
        <v>911</v>
      </c>
      <c r="F41" s="104">
        <f>IF(D41&gt;0,E41/D41*100,"-")</f>
        <v>14.194453100654409</v>
      </c>
      <c r="G41" s="103">
        <v>911</v>
      </c>
      <c r="H41" s="103">
        <v>0</v>
      </c>
      <c r="I41" s="103">
        <f>+SUM(K41,+M41,+O41)</f>
        <v>5507</v>
      </c>
      <c r="J41" s="104">
        <f>IF(D41&gt;0,I41/D41*100,"-")</f>
        <v>85.805546899345586</v>
      </c>
      <c r="K41" s="103">
        <v>4457</v>
      </c>
      <c r="L41" s="104">
        <f>IF(D41&gt;0,K41/D41*100,"-")</f>
        <v>69.44531006544095</v>
      </c>
      <c r="M41" s="103">
        <v>0</v>
      </c>
      <c r="N41" s="104">
        <f>IF(D41&gt;0,M41/D41*100,"-")</f>
        <v>0</v>
      </c>
      <c r="O41" s="103">
        <v>1050</v>
      </c>
      <c r="P41" s="103">
        <v>945</v>
      </c>
      <c r="Q41" s="104">
        <f>IF(D41&gt;0,O41/D41*100,"-")</f>
        <v>16.360236833904644</v>
      </c>
      <c r="R41" s="103">
        <v>201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50</v>
      </c>
      <c r="B42" s="102" t="s">
        <v>324</v>
      </c>
      <c r="C42" s="101" t="s">
        <v>325</v>
      </c>
      <c r="D42" s="103">
        <f>+SUM(E42,+I42)</f>
        <v>12564</v>
      </c>
      <c r="E42" s="103">
        <f>+SUM(G42,+H42)</f>
        <v>3288</v>
      </c>
      <c r="F42" s="104">
        <f>IF(D42&gt;0,E42/D42*100,"-")</f>
        <v>26.170009551098378</v>
      </c>
      <c r="G42" s="103">
        <v>3288</v>
      </c>
      <c r="H42" s="103">
        <v>0</v>
      </c>
      <c r="I42" s="103">
        <f>+SUM(K42,+M42,+O42)</f>
        <v>9276</v>
      </c>
      <c r="J42" s="104">
        <f>IF(D42&gt;0,I42/D42*100,"-")</f>
        <v>73.829990448901626</v>
      </c>
      <c r="K42" s="103">
        <v>691</v>
      </c>
      <c r="L42" s="104">
        <f>IF(D42&gt;0,K42/D42*100,"-")</f>
        <v>5.4998408150270617</v>
      </c>
      <c r="M42" s="103">
        <v>0</v>
      </c>
      <c r="N42" s="104">
        <f>IF(D42&gt;0,M42/D42*100,"-")</f>
        <v>0</v>
      </c>
      <c r="O42" s="103">
        <v>8585</v>
      </c>
      <c r="P42" s="103">
        <v>8144</v>
      </c>
      <c r="Q42" s="104">
        <f>IF(D42&gt;0,O42/D42*100,"-")</f>
        <v>68.330149633874555</v>
      </c>
      <c r="R42" s="103">
        <v>179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2">
    <sortCondition ref="A8:A42"/>
    <sortCondition ref="B8:B42"/>
    <sortCondition ref="C8:C4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宮城県</v>
      </c>
      <c r="B7" s="107" t="str">
        <f>水洗化人口等!B7</f>
        <v>04000</v>
      </c>
      <c r="C7" s="106" t="s">
        <v>200</v>
      </c>
      <c r="D7" s="108">
        <f>SUM(E7,+H7,+K7)</f>
        <v>431045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93129</v>
      </c>
      <c r="I7" s="108">
        <f>SUM(I$8:I$207)</f>
        <v>93129</v>
      </c>
      <c r="J7" s="108">
        <f>SUM(J$8:J$207)</f>
        <v>0</v>
      </c>
      <c r="K7" s="108">
        <f>SUM(L7:M7)</f>
        <v>337916</v>
      </c>
      <c r="L7" s="108">
        <f>SUM(L$8:L$207)</f>
        <v>130668</v>
      </c>
      <c r="M7" s="108">
        <f>SUM(M$8:M$207)</f>
        <v>207248</v>
      </c>
      <c r="N7" s="108">
        <f>SUM(O7,+V7,+AC7)</f>
        <v>432394</v>
      </c>
      <c r="O7" s="108">
        <f>SUM(P7:U7)</f>
        <v>223797</v>
      </c>
      <c r="P7" s="108">
        <f t="shared" ref="P7:U7" si="0">SUM(P$8:P$207)</f>
        <v>223797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207248</v>
      </c>
      <c r="W7" s="108">
        <f t="shared" ref="W7:AB7" si="1">SUM(W$8:W$207)</f>
        <v>207248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1349</v>
      </c>
      <c r="AD7" s="108">
        <f>SUM(AD$8:AD$207)</f>
        <v>1349</v>
      </c>
      <c r="AE7" s="108">
        <f>SUM(AE$8:AE$207)</f>
        <v>0</v>
      </c>
      <c r="AF7" s="108">
        <f>SUM(AG7:AI7)</f>
        <v>5113</v>
      </c>
      <c r="AG7" s="108">
        <f>SUM(AG$8:AG$207)</f>
        <v>5113</v>
      </c>
      <c r="AH7" s="108">
        <f>SUM(AH$8:AH$207)</f>
        <v>0</v>
      </c>
      <c r="AI7" s="108">
        <f>SUM(AI$8:AI$207)</f>
        <v>0</v>
      </c>
      <c r="AJ7" s="108">
        <f>SUM(AK7:AS7)</f>
        <v>11173</v>
      </c>
      <c r="AK7" s="108">
        <f t="shared" ref="AK7:AS7" si="2">SUM(AK$8:AK$207)</f>
        <v>4771</v>
      </c>
      <c r="AL7" s="108">
        <f t="shared" si="2"/>
        <v>1711</v>
      </c>
      <c r="AM7" s="108">
        <f t="shared" si="2"/>
        <v>2312</v>
      </c>
      <c r="AN7" s="108">
        <f t="shared" si="2"/>
        <v>410</v>
      </c>
      <c r="AO7" s="108">
        <f t="shared" si="2"/>
        <v>0</v>
      </c>
      <c r="AP7" s="108">
        <f t="shared" si="2"/>
        <v>0</v>
      </c>
      <c r="AQ7" s="108">
        <f t="shared" si="2"/>
        <v>8</v>
      </c>
      <c r="AR7" s="108">
        <f t="shared" si="2"/>
        <v>14</v>
      </c>
      <c r="AS7" s="108">
        <f t="shared" si="2"/>
        <v>1947</v>
      </c>
      <c r="AT7" s="108">
        <f>SUM(AU7:AY7)</f>
        <v>423</v>
      </c>
      <c r="AU7" s="108">
        <f>SUM(AU$8:AU$207)</f>
        <v>422</v>
      </c>
      <c r="AV7" s="108">
        <f>SUM(AV$8:AV$207)</f>
        <v>0</v>
      </c>
      <c r="AW7" s="108">
        <f>SUM(AW$8:AW$207)</f>
        <v>1</v>
      </c>
      <c r="AX7" s="108">
        <f>SUM(AX$8:AX$207)</f>
        <v>0</v>
      </c>
      <c r="AY7" s="108">
        <f>SUM(AY$8:AY$207)</f>
        <v>0</v>
      </c>
      <c r="AZ7" s="108">
        <f>SUM(BA7:BC7)</f>
        <v>1316</v>
      </c>
      <c r="BA7" s="108">
        <f>SUM(BA$8:BA$207)</f>
        <v>1316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50</v>
      </c>
      <c r="B8" s="113" t="s">
        <v>254</v>
      </c>
      <c r="C8" s="101" t="s">
        <v>255</v>
      </c>
      <c r="D8" s="103">
        <f>SUM(E8,+H8,+K8)</f>
        <v>22984</v>
      </c>
      <c r="E8" s="103">
        <f>SUM(F8:G8)</f>
        <v>0</v>
      </c>
      <c r="F8" s="103">
        <v>0</v>
      </c>
      <c r="G8" s="103">
        <v>0</v>
      </c>
      <c r="H8" s="103">
        <f>SUM(I8:J8)</f>
        <v>8449</v>
      </c>
      <c r="I8" s="103">
        <v>8449</v>
      </c>
      <c r="J8" s="103">
        <v>0</v>
      </c>
      <c r="K8" s="103">
        <f>SUM(L8:M8)</f>
        <v>14535</v>
      </c>
      <c r="L8" s="103">
        <v>3228</v>
      </c>
      <c r="M8" s="103">
        <v>11307</v>
      </c>
      <c r="N8" s="103">
        <f>SUM(O8,+V8,+AC8)</f>
        <v>22984</v>
      </c>
      <c r="O8" s="103">
        <f>SUM(P8:U8)</f>
        <v>11677</v>
      </c>
      <c r="P8" s="103">
        <v>11677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11307</v>
      </c>
      <c r="W8" s="103">
        <v>11307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412</v>
      </c>
      <c r="AG8" s="103">
        <v>412</v>
      </c>
      <c r="AH8" s="103">
        <v>0</v>
      </c>
      <c r="AI8" s="103">
        <v>0</v>
      </c>
      <c r="AJ8" s="103">
        <f>SUM(AK8:AS8)</f>
        <v>410</v>
      </c>
      <c r="AK8" s="103">
        <v>0</v>
      </c>
      <c r="AL8" s="103">
        <v>0</v>
      </c>
      <c r="AM8" s="103">
        <v>0</v>
      </c>
      <c r="AN8" s="103">
        <v>410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2</v>
      </c>
      <c r="AU8" s="103">
        <v>2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50</v>
      </c>
      <c r="B9" s="113" t="s">
        <v>258</v>
      </c>
      <c r="C9" s="101" t="s">
        <v>259</v>
      </c>
      <c r="D9" s="103">
        <f>SUM(E9,+H9,+K9)</f>
        <v>45907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45907</v>
      </c>
      <c r="L9" s="103">
        <v>15696</v>
      </c>
      <c r="M9" s="103">
        <v>30211</v>
      </c>
      <c r="N9" s="103">
        <f>SUM(O9,+V9,+AC9)</f>
        <v>45907</v>
      </c>
      <c r="O9" s="103">
        <f>SUM(P9:U9)</f>
        <v>15696</v>
      </c>
      <c r="P9" s="103">
        <v>15696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30211</v>
      </c>
      <c r="W9" s="103">
        <v>30211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114</v>
      </c>
      <c r="AG9" s="103">
        <v>114</v>
      </c>
      <c r="AH9" s="103">
        <v>0</v>
      </c>
      <c r="AI9" s="103">
        <v>0</v>
      </c>
      <c r="AJ9" s="103">
        <f>SUM(AK9:AS9)</f>
        <v>1157</v>
      </c>
      <c r="AK9" s="103">
        <v>1157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114</v>
      </c>
      <c r="AU9" s="103">
        <v>114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86</v>
      </c>
      <c r="BA9" s="103">
        <v>86</v>
      </c>
      <c r="BB9" s="103">
        <v>0</v>
      </c>
      <c r="BC9" s="103">
        <v>0</v>
      </c>
    </row>
    <row r="10" spans="1:55" s="105" customFormat="1" ht="13.5" customHeight="1">
      <c r="A10" s="115" t="s">
        <v>50</v>
      </c>
      <c r="B10" s="113" t="s">
        <v>260</v>
      </c>
      <c r="C10" s="101" t="s">
        <v>261</v>
      </c>
      <c r="D10" s="103">
        <f>SUM(E10,+H10,+K10)</f>
        <v>1317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1317</v>
      </c>
      <c r="L10" s="103">
        <v>928</v>
      </c>
      <c r="M10" s="103">
        <v>389</v>
      </c>
      <c r="N10" s="103">
        <f>SUM(O10,+V10,+AC10)</f>
        <v>2666</v>
      </c>
      <c r="O10" s="103">
        <f>SUM(P10:U10)</f>
        <v>928</v>
      </c>
      <c r="P10" s="103">
        <v>928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389</v>
      </c>
      <c r="W10" s="103">
        <v>389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1349</v>
      </c>
      <c r="AD10" s="103">
        <v>1349</v>
      </c>
      <c r="AE10" s="103">
        <v>0</v>
      </c>
      <c r="AF10" s="103">
        <f>SUM(AG10:AI10)</f>
        <v>4</v>
      </c>
      <c r="AG10" s="103">
        <v>4</v>
      </c>
      <c r="AH10" s="103">
        <v>0</v>
      </c>
      <c r="AI10" s="103">
        <v>0</v>
      </c>
      <c r="AJ10" s="103">
        <f>SUM(AK10:AS10)</f>
        <v>23</v>
      </c>
      <c r="AK10" s="103">
        <v>0</v>
      </c>
      <c r="AL10" s="103">
        <v>19</v>
      </c>
      <c r="AM10" s="103">
        <v>4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</v>
      </c>
      <c r="AU10" s="103">
        <v>0</v>
      </c>
      <c r="AV10" s="103">
        <v>0</v>
      </c>
      <c r="AW10" s="103">
        <v>1</v>
      </c>
      <c r="AX10" s="103">
        <v>0</v>
      </c>
      <c r="AY10" s="103">
        <v>0</v>
      </c>
      <c r="AZ10" s="103">
        <f>SUM(BA10:BC10)</f>
        <v>19</v>
      </c>
      <c r="BA10" s="103">
        <v>19</v>
      </c>
      <c r="BB10" s="103">
        <v>0</v>
      </c>
      <c r="BC10" s="103">
        <v>0</v>
      </c>
    </row>
    <row r="11" spans="1:55" s="105" customFormat="1" ht="13.5" customHeight="1">
      <c r="A11" s="115" t="s">
        <v>50</v>
      </c>
      <c r="B11" s="113" t="s">
        <v>262</v>
      </c>
      <c r="C11" s="101" t="s">
        <v>263</v>
      </c>
      <c r="D11" s="103">
        <f>SUM(E11,+H11,+K11)</f>
        <v>39545</v>
      </c>
      <c r="E11" s="103">
        <f>SUM(F11:G11)</f>
        <v>0</v>
      </c>
      <c r="F11" s="103">
        <v>0</v>
      </c>
      <c r="G11" s="103">
        <v>0</v>
      </c>
      <c r="H11" s="103">
        <f>SUM(I11:J11)</f>
        <v>22265</v>
      </c>
      <c r="I11" s="103">
        <v>22265</v>
      </c>
      <c r="J11" s="103">
        <v>0</v>
      </c>
      <c r="K11" s="103">
        <f>SUM(L11:M11)</f>
        <v>17280</v>
      </c>
      <c r="L11" s="103">
        <v>0</v>
      </c>
      <c r="M11" s="103">
        <v>17280</v>
      </c>
      <c r="N11" s="103">
        <f>SUM(O11,+V11,+AC11)</f>
        <v>39545</v>
      </c>
      <c r="O11" s="103">
        <f>SUM(P11:U11)</f>
        <v>22265</v>
      </c>
      <c r="P11" s="103">
        <v>22265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17280</v>
      </c>
      <c r="W11" s="103">
        <v>17280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1964</v>
      </c>
      <c r="AG11" s="103">
        <v>1964</v>
      </c>
      <c r="AH11" s="103">
        <v>0</v>
      </c>
      <c r="AI11" s="103">
        <v>0</v>
      </c>
      <c r="AJ11" s="103">
        <f>SUM(AK11:AS11)</f>
        <v>1964</v>
      </c>
      <c r="AK11" s="103">
        <v>0</v>
      </c>
      <c r="AL11" s="103">
        <v>0</v>
      </c>
      <c r="AM11" s="103">
        <v>3</v>
      </c>
      <c r="AN11" s="103">
        <v>0</v>
      </c>
      <c r="AO11" s="103">
        <v>0</v>
      </c>
      <c r="AP11" s="103">
        <v>0</v>
      </c>
      <c r="AQ11" s="103">
        <v>0</v>
      </c>
      <c r="AR11" s="103">
        <v>14</v>
      </c>
      <c r="AS11" s="103">
        <v>1947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50</v>
      </c>
      <c r="B12" s="113" t="s">
        <v>264</v>
      </c>
      <c r="C12" s="101" t="s">
        <v>265</v>
      </c>
      <c r="D12" s="103">
        <f>SUM(E12,+H12,+K12)</f>
        <v>9897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9897</v>
      </c>
      <c r="L12" s="103">
        <v>6063</v>
      </c>
      <c r="M12" s="103">
        <v>3834</v>
      </c>
      <c r="N12" s="103">
        <f>SUM(O12,+V12,+AC12)</f>
        <v>9897</v>
      </c>
      <c r="O12" s="103">
        <f>SUM(P12:U12)</f>
        <v>6063</v>
      </c>
      <c r="P12" s="103">
        <v>6063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3834</v>
      </c>
      <c r="W12" s="103">
        <v>3834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374</v>
      </c>
      <c r="AG12" s="103">
        <v>374</v>
      </c>
      <c r="AH12" s="103">
        <v>0</v>
      </c>
      <c r="AI12" s="103">
        <v>0</v>
      </c>
      <c r="AJ12" s="103">
        <f>SUM(AK12:AS12)</f>
        <v>374</v>
      </c>
      <c r="AK12" s="103">
        <v>0</v>
      </c>
      <c r="AL12" s="103">
        <v>0</v>
      </c>
      <c r="AM12" s="103">
        <v>374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50</v>
      </c>
      <c r="B13" s="113" t="s">
        <v>266</v>
      </c>
      <c r="C13" s="101" t="s">
        <v>267</v>
      </c>
      <c r="D13" s="103">
        <f>SUM(E13,+H13,+K13)</f>
        <v>6468</v>
      </c>
      <c r="E13" s="103">
        <f>SUM(F13:G13)</f>
        <v>0</v>
      </c>
      <c r="F13" s="103">
        <v>0</v>
      </c>
      <c r="G13" s="103">
        <v>0</v>
      </c>
      <c r="H13" s="103">
        <f>SUM(I13:J13)</f>
        <v>1447</v>
      </c>
      <c r="I13" s="103">
        <v>1447</v>
      </c>
      <c r="J13" s="103">
        <v>0</v>
      </c>
      <c r="K13" s="103">
        <f>SUM(L13:M13)</f>
        <v>5021</v>
      </c>
      <c r="L13" s="103">
        <v>0</v>
      </c>
      <c r="M13" s="103">
        <v>5021</v>
      </c>
      <c r="N13" s="103">
        <f>SUM(O13,+V13,+AC13)</f>
        <v>6468</v>
      </c>
      <c r="O13" s="103">
        <f>SUM(P13:U13)</f>
        <v>1447</v>
      </c>
      <c r="P13" s="103">
        <v>1447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5021</v>
      </c>
      <c r="W13" s="103">
        <v>5021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18</v>
      </c>
      <c r="AG13" s="103">
        <v>18</v>
      </c>
      <c r="AH13" s="103">
        <v>0</v>
      </c>
      <c r="AI13" s="103">
        <v>0</v>
      </c>
      <c r="AJ13" s="103">
        <f>SUM(AK13:AS13)</f>
        <v>71</v>
      </c>
      <c r="AK13" s="103">
        <v>71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18</v>
      </c>
      <c r="AU13" s="103">
        <v>18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50</v>
      </c>
      <c r="B14" s="113" t="s">
        <v>268</v>
      </c>
      <c r="C14" s="101" t="s">
        <v>269</v>
      </c>
      <c r="D14" s="103">
        <f>SUM(E14,+H14,+K14)</f>
        <v>11140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11140</v>
      </c>
      <c r="L14" s="103">
        <v>4595</v>
      </c>
      <c r="M14" s="103">
        <v>6545</v>
      </c>
      <c r="N14" s="103">
        <f>SUM(O14,+V14,+AC14)</f>
        <v>11140</v>
      </c>
      <c r="O14" s="103">
        <f>SUM(P14:U14)</f>
        <v>4595</v>
      </c>
      <c r="P14" s="103">
        <v>4595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6545</v>
      </c>
      <c r="W14" s="103">
        <v>6545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308</v>
      </c>
      <c r="AG14" s="103">
        <v>308</v>
      </c>
      <c r="AH14" s="103">
        <v>0</v>
      </c>
      <c r="AI14" s="103">
        <v>0</v>
      </c>
      <c r="AJ14" s="103">
        <f>SUM(AK14:AS14)</f>
        <v>308</v>
      </c>
      <c r="AK14" s="103">
        <v>0</v>
      </c>
      <c r="AL14" s="103">
        <v>0</v>
      </c>
      <c r="AM14" s="103">
        <v>308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50</v>
      </c>
      <c r="B15" s="113" t="s">
        <v>270</v>
      </c>
      <c r="C15" s="101" t="s">
        <v>271</v>
      </c>
      <c r="D15" s="103">
        <f>SUM(E15,+H15,+K15)</f>
        <v>975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975</v>
      </c>
      <c r="L15" s="103">
        <v>698</v>
      </c>
      <c r="M15" s="103">
        <v>277</v>
      </c>
      <c r="N15" s="103">
        <f>SUM(O15,+V15,+AC15)</f>
        <v>975</v>
      </c>
      <c r="O15" s="103">
        <f>SUM(P15:U15)</f>
        <v>698</v>
      </c>
      <c r="P15" s="103">
        <v>698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277</v>
      </c>
      <c r="W15" s="103">
        <v>277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3</v>
      </c>
      <c r="AG15" s="103">
        <v>3</v>
      </c>
      <c r="AH15" s="103">
        <v>0</v>
      </c>
      <c r="AI15" s="103">
        <v>0</v>
      </c>
      <c r="AJ15" s="103">
        <f>SUM(AK15:AS15)</f>
        <v>3</v>
      </c>
      <c r="AK15" s="103">
        <v>0</v>
      </c>
      <c r="AL15" s="103">
        <v>0</v>
      </c>
      <c r="AM15" s="103">
        <v>3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14</v>
      </c>
      <c r="BA15" s="103">
        <v>14</v>
      </c>
      <c r="BB15" s="103">
        <v>0</v>
      </c>
      <c r="BC15" s="103">
        <v>0</v>
      </c>
    </row>
    <row r="16" spans="1:55" s="105" customFormat="1" ht="13.5" customHeight="1">
      <c r="A16" s="115" t="s">
        <v>50</v>
      </c>
      <c r="B16" s="113" t="s">
        <v>272</v>
      </c>
      <c r="C16" s="101" t="s">
        <v>273</v>
      </c>
      <c r="D16" s="103">
        <f>SUM(E16,+H16,+K16)</f>
        <v>3308</v>
      </c>
      <c r="E16" s="103">
        <f>SUM(F16:G16)</f>
        <v>0</v>
      </c>
      <c r="F16" s="103">
        <v>0</v>
      </c>
      <c r="G16" s="103">
        <v>0</v>
      </c>
      <c r="H16" s="103">
        <f>SUM(I16:J16)</f>
        <v>1173</v>
      </c>
      <c r="I16" s="103">
        <v>1173</v>
      </c>
      <c r="J16" s="103">
        <v>0</v>
      </c>
      <c r="K16" s="103">
        <f>SUM(L16:M16)</f>
        <v>2135</v>
      </c>
      <c r="L16" s="103">
        <v>0</v>
      </c>
      <c r="M16" s="103">
        <v>2135</v>
      </c>
      <c r="N16" s="103">
        <f>SUM(O16,+V16,+AC16)</f>
        <v>3308</v>
      </c>
      <c r="O16" s="103">
        <f>SUM(P16:U16)</f>
        <v>1173</v>
      </c>
      <c r="P16" s="103">
        <v>1173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2135</v>
      </c>
      <c r="W16" s="103">
        <v>2135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11</v>
      </c>
      <c r="AG16" s="103">
        <v>11</v>
      </c>
      <c r="AH16" s="103">
        <v>0</v>
      </c>
      <c r="AI16" s="103">
        <v>0</v>
      </c>
      <c r="AJ16" s="103">
        <f>SUM(AK16:AS16)</f>
        <v>44</v>
      </c>
      <c r="AK16" s="103">
        <v>44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11</v>
      </c>
      <c r="AU16" s="103">
        <v>11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50</v>
      </c>
      <c r="B17" s="113" t="s">
        <v>274</v>
      </c>
      <c r="C17" s="101" t="s">
        <v>275</v>
      </c>
      <c r="D17" s="103">
        <f>SUM(E17,+H17,+K17)</f>
        <v>45097</v>
      </c>
      <c r="E17" s="103">
        <f>SUM(F17:G17)</f>
        <v>0</v>
      </c>
      <c r="F17" s="103">
        <v>0</v>
      </c>
      <c r="G17" s="103">
        <v>0</v>
      </c>
      <c r="H17" s="103">
        <f>SUM(I17:J17)</f>
        <v>22628</v>
      </c>
      <c r="I17" s="103">
        <v>22628</v>
      </c>
      <c r="J17" s="103">
        <v>0</v>
      </c>
      <c r="K17" s="103">
        <f>SUM(L17:M17)</f>
        <v>22469</v>
      </c>
      <c r="L17" s="103">
        <v>0</v>
      </c>
      <c r="M17" s="103">
        <v>22469</v>
      </c>
      <c r="N17" s="103">
        <f>SUM(O17,+V17,+AC17)</f>
        <v>45097</v>
      </c>
      <c r="O17" s="103">
        <f>SUM(P17:U17)</f>
        <v>22628</v>
      </c>
      <c r="P17" s="103">
        <v>22628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22469</v>
      </c>
      <c r="W17" s="103">
        <v>22469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54</v>
      </c>
      <c r="AG17" s="103">
        <v>54</v>
      </c>
      <c r="AH17" s="103">
        <v>0</v>
      </c>
      <c r="AI17" s="103">
        <v>0</v>
      </c>
      <c r="AJ17" s="103">
        <f>SUM(AK17:AS17)</f>
        <v>54</v>
      </c>
      <c r="AK17" s="103">
        <v>0</v>
      </c>
      <c r="AL17" s="103">
        <v>0</v>
      </c>
      <c r="AM17" s="103">
        <v>54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146</v>
      </c>
      <c r="BA17" s="103">
        <v>146</v>
      </c>
      <c r="BB17" s="103">
        <v>0</v>
      </c>
      <c r="BC17" s="103">
        <v>0</v>
      </c>
    </row>
    <row r="18" spans="1:55" s="105" customFormat="1" ht="13.5" customHeight="1">
      <c r="A18" s="115" t="s">
        <v>50</v>
      </c>
      <c r="B18" s="113" t="s">
        <v>276</v>
      </c>
      <c r="C18" s="101" t="s">
        <v>277</v>
      </c>
      <c r="D18" s="103">
        <f>SUM(E18,+H18,+K18)</f>
        <v>36357</v>
      </c>
      <c r="E18" s="103">
        <f>SUM(F18:G18)</f>
        <v>0</v>
      </c>
      <c r="F18" s="103">
        <v>0</v>
      </c>
      <c r="G18" s="103">
        <v>0</v>
      </c>
      <c r="H18" s="103">
        <f>SUM(I18:J18)</f>
        <v>23955</v>
      </c>
      <c r="I18" s="103">
        <v>23955</v>
      </c>
      <c r="J18" s="103">
        <v>0</v>
      </c>
      <c r="K18" s="103">
        <f>SUM(L18:M18)</f>
        <v>12402</v>
      </c>
      <c r="L18" s="103">
        <v>0</v>
      </c>
      <c r="M18" s="103">
        <v>12402</v>
      </c>
      <c r="N18" s="103">
        <f>SUM(O18,+V18,+AC18)</f>
        <v>36357</v>
      </c>
      <c r="O18" s="103">
        <f>SUM(P18:U18)</f>
        <v>23955</v>
      </c>
      <c r="P18" s="103">
        <v>23955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12402</v>
      </c>
      <c r="W18" s="103">
        <v>12402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1289</v>
      </c>
      <c r="AK18" s="103">
        <v>683</v>
      </c>
      <c r="AL18" s="103">
        <v>606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50</v>
      </c>
      <c r="B19" s="113" t="s">
        <v>278</v>
      </c>
      <c r="C19" s="101" t="s">
        <v>279</v>
      </c>
      <c r="D19" s="103">
        <f>SUM(E19,+H19,+K19)</f>
        <v>7590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7590</v>
      </c>
      <c r="L19" s="103">
        <v>2842</v>
      </c>
      <c r="M19" s="103">
        <v>4748</v>
      </c>
      <c r="N19" s="103">
        <f>SUM(O19,+V19,+AC19)</f>
        <v>7590</v>
      </c>
      <c r="O19" s="103">
        <f>SUM(P19:U19)</f>
        <v>2842</v>
      </c>
      <c r="P19" s="103">
        <v>2842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4748</v>
      </c>
      <c r="W19" s="103">
        <v>4748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19</v>
      </c>
      <c r="AG19" s="103">
        <v>19</v>
      </c>
      <c r="AH19" s="103">
        <v>0</v>
      </c>
      <c r="AI19" s="103">
        <v>0</v>
      </c>
      <c r="AJ19" s="103">
        <f>SUM(AK19:AS19)</f>
        <v>191</v>
      </c>
      <c r="AK19" s="103">
        <v>191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19</v>
      </c>
      <c r="AU19" s="103">
        <v>19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50</v>
      </c>
      <c r="B20" s="113" t="s">
        <v>280</v>
      </c>
      <c r="C20" s="101" t="s">
        <v>281</v>
      </c>
      <c r="D20" s="103">
        <f>SUM(E20,+H20,+K20)</f>
        <v>91689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91689</v>
      </c>
      <c r="L20" s="103">
        <v>58250</v>
      </c>
      <c r="M20" s="103">
        <v>33439</v>
      </c>
      <c r="N20" s="103">
        <f>SUM(O20,+V20,+AC20)</f>
        <v>91689</v>
      </c>
      <c r="O20" s="103">
        <f>SUM(P20:U20)</f>
        <v>58250</v>
      </c>
      <c r="P20" s="103">
        <v>58250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33439</v>
      </c>
      <c r="W20" s="103">
        <v>33439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375</v>
      </c>
      <c r="AG20" s="103">
        <v>375</v>
      </c>
      <c r="AH20" s="103">
        <v>0</v>
      </c>
      <c r="AI20" s="103">
        <v>0</v>
      </c>
      <c r="AJ20" s="103">
        <f>SUM(AK20:AS20)</f>
        <v>2495</v>
      </c>
      <c r="AK20" s="103">
        <v>1891</v>
      </c>
      <c r="AL20" s="103">
        <v>394</v>
      </c>
      <c r="AM20" s="103">
        <v>210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165</v>
      </c>
      <c r="AU20" s="103">
        <v>165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365</v>
      </c>
      <c r="BA20" s="103">
        <v>365</v>
      </c>
      <c r="BB20" s="103">
        <v>0</v>
      </c>
      <c r="BC20" s="103">
        <v>0</v>
      </c>
    </row>
    <row r="21" spans="1:55" s="105" customFormat="1" ht="13.5" customHeight="1">
      <c r="A21" s="115" t="s">
        <v>50</v>
      </c>
      <c r="B21" s="113" t="s">
        <v>282</v>
      </c>
      <c r="C21" s="101" t="s">
        <v>283</v>
      </c>
      <c r="D21" s="103">
        <f>SUM(E21,+H21,+K21)</f>
        <v>4681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4681</v>
      </c>
      <c r="L21" s="103">
        <v>1835</v>
      </c>
      <c r="M21" s="103">
        <v>2846</v>
      </c>
      <c r="N21" s="103">
        <f>SUM(O21,+V21,+AC21)</f>
        <v>4681</v>
      </c>
      <c r="O21" s="103">
        <f>SUM(P21:U21)</f>
        <v>1835</v>
      </c>
      <c r="P21" s="103">
        <v>1835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2846</v>
      </c>
      <c r="W21" s="103">
        <v>2846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6</v>
      </c>
      <c r="AG21" s="103">
        <v>6</v>
      </c>
      <c r="AH21" s="103">
        <v>0</v>
      </c>
      <c r="AI21" s="103">
        <v>0</v>
      </c>
      <c r="AJ21" s="103">
        <f>SUM(AK21:AS21)</f>
        <v>84</v>
      </c>
      <c r="AK21" s="103">
        <v>84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6</v>
      </c>
      <c r="AU21" s="103">
        <v>6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50</v>
      </c>
      <c r="B22" s="113" t="s">
        <v>284</v>
      </c>
      <c r="C22" s="101" t="s">
        <v>285</v>
      </c>
      <c r="D22" s="103">
        <f>SUM(E22,+H22,+K22)</f>
        <v>4260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4260</v>
      </c>
      <c r="L22" s="103">
        <v>1866</v>
      </c>
      <c r="M22" s="103">
        <v>2394</v>
      </c>
      <c r="N22" s="103">
        <f>SUM(O22,+V22,+AC22)</f>
        <v>4260</v>
      </c>
      <c r="O22" s="103">
        <f>SUM(P22:U22)</f>
        <v>1866</v>
      </c>
      <c r="P22" s="103">
        <v>1866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2394</v>
      </c>
      <c r="W22" s="103">
        <v>2394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115</v>
      </c>
      <c r="AG22" s="103">
        <v>115</v>
      </c>
      <c r="AH22" s="103">
        <v>0</v>
      </c>
      <c r="AI22" s="103">
        <v>0</v>
      </c>
      <c r="AJ22" s="103">
        <f>SUM(AK22:AS22)</f>
        <v>115</v>
      </c>
      <c r="AK22" s="103">
        <v>0</v>
      </c>
      <c r="AL22" s="103">
        <v>0</v>
      </c>
      <c r="AM22" s="103">
        <v>115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50</v>
      </c>
      <c r="B23" s="113" t="s">
        <v>286</v>
      </c>
      <c r="C23" s="101" t="s">
        <v>287</v>
      </c>
      <c r="D23" s="103">
        <f>SUM(E23,+H23,+K23)</f>
        <v>232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232</v>
      </c>
      <c r="L23" s="103">
        <v>122</v>
      </c>
      <c r="M23" s="103">
        <v>110</v>
      </c>
      <c r="N23" s="103">
        <f>SUM(O23,+V23,+AC23)</f>
        <v>232</v>
      </c>
      <c r="O23" s="103">
        <f>SUM(P23:U23)</f>
        <v>122</v>
      </c>
      <c r="P23" s="103">
        <v>122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110</v>
      </c>
      <c r="W23" s="103">
        <v>110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8</v>
      </c>
      <c r="AG23" s="103">
        <v>8</v>
      </c>
      <c r="AH23" s="103">
        <v>0</v>
      </c>
      <c r="AI23" s="103">
        <v>0</v>
      </c>
      <c r="AJ23" s="103">
        <f>SUM(AK23:AS23)</f>
        <v>8</v>
      </c>
      <c r="AK23" s="103">
        <v>0</v>
      </c>
      <c r="AL23" s="103">
        <v>0</v>
      </c>
      <c r="AM23" s="103">
        <v>8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50</v>
      </c>
      <c r="B24" s="113" t="s">
        <v>288</v>
      </c>
      <c r="C24" s="101" t="s">
        <v>289</v>
      </c>
      <c r="D24" s="103">
        <f>SUM(E24,+H24,+K24)</f>
        <v>1901</v>
      </c>
      <c r="E24" s="103">
        <f>SUM(F24:G24)</f>
        <v>0</v>
      </c>
      <c r="F24" s="103">
        <v>0</v>
      </c>
      <c r="G24" s="103">
        <v>0</v>
      </c>
      <c r="H24" s="103">
        <f>SUM(I24:J24)</f>
        <v>1061</v>
      </c>
      <c r="I24" s="103">
        <v>1061</v>
      </c>
      <c r="J24" s="103">
        <v>0</v>
      </c>
      <c r="K24" s="103">
        <f>SUM(L24:M24)</f>
        <v>840</v>
      </c>
      <c r="L24" s="103">
        <v>0</v>
      </c>
      <c r="M24" s="103">
        <v>840</v>
      </c>
      <c r="N24" s="103">
        <f>SUM(O24,+V24,+AC24)</f>
        <v>1901</v>
      </c>
      <c r="O24" s="103">
        <f>SUM(P24:U24)</f>
        <v>1061</v>
      </c>
      <c r="P24" s="103">
        <v>1061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840</v>
      </c>
      <c r="W24" s="103">
        <v>840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65</v>
      </c>
      <c r="AG24" s="103">
        <v>65</v>
      </c>
      <c r="AH24" s="103">
        <v>0</v>
      </c>
      <c r="AI24" s="103">
        <v>0</v>
      </c>
      <c r="AJ24" s="103">
        <f>SUM(AK24:AS24)</f>
        <v>65</v>
      </c>
      <c r="AK24" s="103">
        <v>0</v>
      </c>
      <c r="AL24" s="103">
        <v>0</v>
      </c>
      <c r="AM24" s="103">
        <v>65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50</v>
      </c>
      <c r="B25" s="113" t="s">
        <v>290</v>
      </c>
      <c r="C25" s="101" t="s">
        <v>291</v>
      </c>
      <c r="D25" s="103">
        <f>SUM(E25,+H25,+K25)</f>
        <v>3086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3086</v>
      </c>
      <c r="L25" s="103">
        <v>1406</v>
      </c>
      <c r="M25" s="103">
        <v>1680</v>
      </c>
      <c r="N25" s="103">
        <f>SUM(O25,+V25,+AC25)</f>
        <v>3086</v>
      </c>
      <c r="O25" s="103">
        <f>SUM(P25:U25)</f>
        <v>1406</v>
      </c>
      <c r="P25" s="103">
        <v>1406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1680</v>
      </c>
      <c r="W25" s="103">
        <v>1680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87</v>
      </c>
      <c r="AG25" s="103">
        <v>87</v>
      </c>
      <c r="AH25" s="103">
        <v>0</v>
      </c>
      <c r="AI25" s="103">
        <v>0</v>
      </c>
      <c r="AJ25" s="103">
        <f>SUM(AK25:AS25)</f>
        <v>87</v>
      </c>
      <c r="AK25" s="103">
        <v>0</v>
      </c>
      <c r="AL25" s="103">
        <v>0</v>
      </c>
      <c r="AM25" s="103">
        <v>87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50</v>
      </c>
      <c r="B26" s="113" t="s">
        <v>292</v>
      </c>
      <c r="C26" s="101" t="s">
        <v>293</v>
      </c>
      <c r="D26" s="103">
        <f>SUM(E26,+H26,+K26)</f>
        <v>8745</v>
      </c>
      <c r="E26" s="103">
        <f>SUM(F26:G26)</f>
        <v>0</v>
      </c>
      <c r="F26" s="103">
        <v>0</v>
      </c>
      <c r="G26" s="103">
        <v>0</v>
      </c>
      <c r="H26" s="103">
        <f>SUM(I26:J26)</f>
        <v>3728</v>
      </c>
      <c r="I26" s="103">
        <v>3728</v>
      </c>
      <c r="J26" s="103">
        <v>0</v>
      </c>
      <c r="K26" s="103">
        <f>SUM(L26:M26)</f>
        <v>5017</v>
      </c>
      <c r="L26" s="103">
        <v>0</v>
      </c>
      <c r="M26" s="103">
        <v>5017</v>
      </c>
      <c r="N26" s="103">
        <f>SUM(O26,+V26,+AC26)</f>
        <v>8745</v>
      </c>
      <c r="O26" s="103">
        <f>SUM(P26:U26)</f>
        <v>3728</v>
      </c>
      <c r="P26" s="103">
        <v>3728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5017</v>
      </c>
      <c r="W26" s="103">
        <v>5017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230</v>
      </c>
      <c r="AG26" s="103">
        <v>230</v>
      </c>
      <c r="AH26" s="103">
        <v>0</v>
      </c>
      <c r="AI26" s="103">
        <v>0</v>
      </c>
      <c r="AJ26" s="103">
        <f>SUM(AK26:AS26)</f>
        <v>230</v>
      </c>
      <c r="AK26" s="103">
        <v>0</v>
      </c>
      <c r="AL26" s="103">
        <v>0</v>
      </c>
      <c r="AM26" s="103">
        <v>230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50</v>
      </c>
      <c r="B27" s="113" t="s">
        <v>294</v>
      </c>
      <c r="C27" s="101" t="s">
        <v>295</v>
      </c>
      <c r="D27" s="103">
        <f>SUM(E27,+H27,+K27)</f>
        <v>2719</v>
      </c>
      <c r="E27" s="103">
        <f>SUM(F27:G27)</f>
        <v>0</v>
      </c>
      <c r="F27" s="103">
        <v>0</v>
      </c>
      <c r="G27" s="103">
        <v>0</v>
      </c>
      <c r="H27" s="103">
        <f>SUM(I27:J27)</f>
        <v>1676</v>
      </c>
      <c r="I27" s="103">
        <v>1676</v>
      </c>
      <c r="J27" s="103">
        <v>0</v>
      </c>
      <c r="K27" s="103">
        <f>SUM(L27:M27)</f>
        <v>1043</v>
      </c>
      <c r="L27" s="103">
        <v>0</v>
      </c>
      <c r="M27" s="103">
        <v>1043</v>
      </c>
      <c r="N27" s="103">
        <f>SUM(O27,+V27,+AC27)</f>
        <v>2719</v>
      </c>
      <c r="O27" s="103">
        <f>SUM(P27:U27)</f>
        <v>1676</v>
      </c>
      <c r="P27" s="103">
        <v>1676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1043</v>
      </c>
      <c r="W27" s="103">
        <v>1043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103</v>
      </c>
      <c r="AG27" s="103">
        <v>103</v>
      </c>
      <c r="AH27" s="103">
        <v>0</v>
      </c>
      <c r="AI27" s="103">
        <v>0</v>
      </c>
      <c r="AJ27" s="103">
        <f>SUM(AK27:AS27)</f>
        <v>103</v>
      </c>
      <c r="AK27" s="103">
        <v>0</v>
      </c>
      <c r="AL27" s="103">
        <v>0</v>
      </c>
      <c r="AM27" s="103">
        <v>103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50</v>
      </c>
      <c r="B28" s="113" t="s">
        <v>296</v>
      </c>
      <c r="C28" s="101" t="s">
        <v>297</v>
      </c>
      <c r="D28" s="103">
        <f>SUM(E28,+H28,+K28)</f>
        <v>6094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6094</v>
      </c>
      <c r="L28" s="103">
        <v>2443</v>
      </c>
      <c r="M28" s="103">
        <v>3651</v>
      </c>
      <c r="N28" s="103">
        <f>SUM(O28,+V28,+AC28)</f>
        <v>6094</v>
      </c>
      <c r="O28" s="103">
        <f>SUM(P28:U28)</f>
        <v>2443</v>
      </c>
      <c r="P28" s="103">
        <v>2443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3651</v>
      </c>
      <c r="W28" s="103">
        <v>3651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164</v>
      </c>
      <c r="AG28" s="103">
        <v>164</v>
      </c>
      <c r="AH28" s="103">
        <v>0</v>
      </c>
      <c r="AI28" s="103">
        <v>0</v>
      </c>
      <c r="AJ28" s="103">
        <f>SUM(AK28:AS28)</f>
        <v>164</v>
      </c>
      <c r="AK28" s="103">
        <v>0</v>
      </c>
      <c r="AL28" s="103">
        <v>0</v>
      </c>
      <c r="AM28" s="103">
        <v>164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50</v>
      </c>
      <c r="B29" s="113" t="s">
        <v>298</v>
      </c>
      <c r="C29" s="101" t="s">
        <v>299</v>
      </c>
      <c r="D29" s="103">
        <f>SUM(E29,+H29,+K29)</f>
        <v>5878</v>
      </c>
      <c r="E29" s="103">
        <f>SUM(F29:G29)</f>
        <v>0</v>
      </c>
      <c r="F29" s="103">
        <v>0</v>
      </c>
      <c r="G29" s="103">
        <v>0</v>
      </c>
      <c r="H29" s="103">
        <f>SUM(I29:J29)</f>
        <v>1852</v>
      </c>
      <c r="I29" s="103">
        <v>1852</v>
      </c>
      <c r="J29" s="103">
        <v>0</v>
      </c>
      <c r="K29" s="103">
        <f>SUM(L29:M29)</f>
        <v>4026</v>
      </c>
      <c r="L29" s="103">
        <v>0</v>
      </c>
      <c r="M29" s="103">
        <v>4026</v>
      </c>
      <c r="N29" s="103">
        <f>SUM(O29,+V29,+AC29)</f>
        <v>5878</v>
      </c>
      <c r="O29" s="103">
        <f>SUM(P29:U29)</f>
        <v>1852</v>
      </c>
      <c r="P29" s="103">
        <v>1852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4026</v>
      </c>
      <c r="W29" s="103">
        <v>4026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17</v>
      </c>
      <c r="AG29" s="103">
        <v>17</v>
      </c>
      <c r="AH29" s="103">
        <v>0</v>
      </c>
      <c r="AI29" s="103">
        <v>0</v>
      </c>
      <c r="AJ29" s="103">
        <f>SUM(AK29:AS29)</f>
        <v>69</v>
      </c>
      <c r="AK29" s="103">
        <v>69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17</v>
      </c>
      <c r="AU29" s="103">
        <v>17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50</v>
      </c>
      <c r="B30" s="113" t="s">
        <v>300</v>
      </c>
      <c r="C30" s="101" t="s">
        <v>301</v>
      </c>
      <c r="D30" s="103">
        <f>SUM(E30,+H30,+K30)</f>
        <v>3260</v>
      </c>
      <c r="E30" s="103">
        <f>SUM(F30:G30)</f>
        <v>0</v>
      </c>
      <c r="F30" s="103">
        <v>0</v>
      </c>
      <c r="G30" s="103">
        <v>0</v>
      </c>
      <c r="H30" s="103">
        <f>SUM(I30:J30)</f>
        <v>1223</v>
      </c>
      <c r="I30" s="103">
        <v>1223</v>
      </c>
      <c r="J30" s="103">
        <v>0</v>
      </c>
      <c r="K30" s="103">
        <f>SUM(L30:M30)</f>
        <v>2037</v>
      </c>
      <c r="L30" s="103">
        <v>0</v>
      </c>
      <c r="M30" s="103">
        <v>2037</v>
      </c>
      <c r="N30" s="103">
        <f>SUM(O30,+V30,+AC30)</f>
        <v>3260</v>
      </c>
      <c r="O30" s="103">
        <f>SUM(P30:U30)</f>
        <v>1223</v>
      </c>
      <c r="P30" s="103">
        <v>1223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2037</v>
      </c>
      <c r="W30" s="103">
        <v>2037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16</v>
      </c>
      <c r="AG30" s="103">
        <v>16</v>
      </c>
      <c r="AH30" s="103">
        <v>0</v>
      </c>
      <c r="AI30" s="103">
        <v>0</v>
      </c>
      <c r="AJ30" s="103">
        <f>SUM(AK30:AS30)</f>
        <v>40</v>
      </c>
      <c r="AK30" s="103">
        <v>40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16</v>
      </c>
      <c r="AU30" s="103">
        <v>16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50</v>
      </c>
      <c r="B31" s="113" t="s">
        <v>302</v>
      </c>
      <c r="C31" s="101" t="s">
        <v>303</v>
      </c>
      <c r="D31" s="103">
        <f>SUM(E31,+H31,+K31)</f>
        <v>4131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4131</v>
      </c>
      <c r="L31" s="103">
        <v>2849</v>
      </c>
      <c r="M31" s="103">
        <v>1282</v>
      </c>
      <c r="N31" s="103">
        <f>SUM(O31,+V31,+AC31)</f>
        <v>4131</v>
      </c>
      <c r="O31" s="103">
        <f>SUM(P31:U31)</f>
        <v>2849</v>
      </c>
      <c r="P31" s="103">
        <v>2849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1282</v>
      </c>
      <c r="W31" s="103">
        <v>1282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12</v>
      </c>
      <c r="AG31" s="103">
        <v>12</v>
      </c>
      <c r="AH31" s="103">
        <v>0</v>
      </c>
      <c r="AI31" s="103">
        <v>0</v>
      </c>
      <c r="AJ31" s="103">
        <f>SUM(AK31:AS31)</f>
        <v>73</v>
      </c>
      <c r="AK31" s="103">
        <v>0</v>
      </c>
      <c r="AL31" s="103">
        <v>61</v>
      </c>
      <c r="AM31" s="103">
        <v>12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61</v>
      </c>
      <c r="BA31" s="103">
        <v>61</v>
      </c>
      <c r="BB31" s="103">
        <v>0</v>
      </c>
      <c r="BC31" s="103">
        <v>0</v>
      </c>
    </row>
    <row r="32" spans="1:55" s="105" customFormat="1" ht="13.5" customHeight="1">
      <c r="A32" s="115" t="s">
        <v>50</v>
      </c>
      <c r="B32" s="113" t="s">
        <v>304</v>
      </c>
      <c r="C32" s="101" t="s">
        <v>305</v>
      </c>
      <c r="D32" s="103">
        <f>SUM(E32,+H32,+K32)</f>
        <v>544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544</v>
      </c>
      <c r="L32" s="103">
        <v>387</v>
      </c>
      <c r="M32" s="103">
        <v>157</v>
      </c>
      <c r="N32" s="103">
        <f>SUM(O32,+V32,+AC32)</f>
        <v>544</v>
      </c>
      <c r="O32" s="103">
        <f>SUM(P32:U32)</f>
        <v>387</v>
      </c>
      <c r="P32" s="103">
        <v>387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157</v>
      </c>
      <c r="W32" s="103">
        <v>157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10</v>
      </c>
      <c r="AG32" s="103">
        <v>10</v>
      </c>
      <c r="AH32" s="103">
        <v>0</v>
      </c>
      <c r="AI32" s="103">
        <v>0</v>
      </c>
      <c r="AJ32" s="103">
        <f>SUM(AK32:AS32)</f>
        <v>10</v>
      </c>
      <c r="AK32" s="103">
        <v>0</v>
      </c>
      <c r="AL32" s="103">
        <v>0</v>
      </c>
      <c r="AM32" s="103">
        <v>2</v>
      </c>
      <c r="AN32" s="103">
        <v>0</v>
      </c>
      <c r="AO32" s="103">
        <v>0</v>
      </c>
      <c r="AP32" s="103">
        <v>0</v>
      </c>
      <c r="AQ32" s="103">
        <v>8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8</v>
      </c>
      <c r="BA32" s="103">
        <v>8</v>
      </c>
      <c r="BB32" s="103">
        <v>0</v>
      </c>
      <c r="BC32" s="103">
        <v>0</v>
      </c>
    </row>
    <row r="33" spans="1:55" s="105" customFormat="1" ht="13.5" customHeight="1">
      <c r="A33" s="115" t="s">
        <v>50</v>
      </c>
      <c r="B33" s="113" t="s">
        <v>306</v>
      </c>
      <c r="C33" s="101" t="s">
        <v>307</v>
      </c>
      <c r="D33" s="103">
        <f>SUM(E33,+H33,+K33)</f>
        <v>2083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2083</v>
      </c>
      <c r="L33" s="103">
        <v>1072</v>
      </c>
      <c r="M33" s="103">
        <v>1011</v>
      </c>
      <c r="N33" s="103">
        <f>SUM(O33,+V33,+AC33)</f>
        <v>2083</v>
      </c>
      <c r="O33" s="103">
        <f>SUM(P33:U33)</f>
        <v>1072</v>
      </c>
      <c r="P33" s="103">
        <v>1072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1011</v>
      </c>
      <c r="W33" s="103">
        <v>1011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6</v>
      </c>
      <c r="AG33" s="103">
        <v>6</v>
      </c>
      <c r="AH33" s="103">
        <v>0</v>
      </c>
      <c r="AI33" s="103">
        <v>0</v>
      </c>
      <c r="AJ33" s="103">
        <f>SUM(AK33:AS33)</f>
        <v>37</v>
      </c>
      <c r="AK33" s="103">
        <v>0</v>
      </c>
      <c r="AL33" s="103">
        <v>31</v>
      </c>
      <c r="AM33" s="103">
        <v>6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31</v>
      </c>
      <c r="BA33" s="103">
        <v>31</v>
      </c>
      <c r="BB33" s="103">
        <v>0</v>
      </c>
      <c r="BC33" s="103">
        <v>0</v>
      </c>
    </row>
    <row r="34" spans="1:55" s="105" customFormat="1" ht="13.5" customHeight="1">
      <c r="A34" s="115" t="s">
        <v>50</v>
      </c>
      <c r="B34" s="113" t="s">
        <v>308</v>
      </c>
      <c r="C34" s="101" t="s">
        <v>309</v>
      </c>
      <c r="D34" s="103">
        <f>SUM(E34,+H34,+K34)</f>
        <v>2197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2197</v>
      </c>
      <c r="L34" s="103">
        <v>462</v>
      </c>
      <c r="M34" s="103">
        <v>1735</v>
      </c>
      <c r="N34" s="103">
        <f>SUM(O34,+V34,+AC34)</f>
        <v>2197</v>
      </c>
      <c r="O34" s="103">
        <f>SUM(P34:U34)</f>
        <v>462</v>
      </c>
      <c r="P34" s="103">
        <v>462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1735</v>
      </c>
      <c r="W34" s="103">
        <v>1735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3</v>
      </c>
      <c r="AG34" s="103">
        <v>3</v>
      </c>
      <c r="AH34" s="103">
        <v>0</v>
      </c>
      <c r="AI34" s="103">
        <v>0</v>
      </c>
      <c r="AJ34" s="103">
        <f>SUM(AK34:AS34)</f>
        <v>40</v>
      </c>
      <c r="AK34" s="103">
        <v>40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3</v>
      </c>
      <c r="AU34" s="103">
        <v>3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50</v>
      </c>
      <c r="B35" s="113" t="s">
        <v>310</v>
      </c>
      <c r="C35" s="101" t="s">
        <v>311</v>
      </c>
      <c r="D35" s="103">
        <f>SUM(E35,+H35,+K35)</f>
        <v>5155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5155</v>
      </c>
      <c r="L35" s="103">
        <v>2026</v>
      </c>
      <c r="M35" s="103">
        <v>3129</v>
      </c>
      <c r="N35" s="103">
        <f>SUM(O35,+V35,+AC35)</f>
        <v>5155</v>
      </c>
      <c r="O35" s="103">
        <f>SUM(P35:U35)</f>
        <v>2026</v>
      </c>
      <c r="P35" s="103">
        <v>2026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3129</v>
      </c>
      <c r="W35" s="103">
        <v>3129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6</v>
      </c>
      <c r="AG35" s="103">
        <v>6</v>
      </c>
      <c r="AH35" s="103">
        <v>0</v>
      </c>
      <c r="AI35" s="103">
        <v>0</v>
      </c>
      <c r="AJ35" s="103">
        <f>SUM(AK35:AS35)</f>
        <v>93</v>
      </c>
      <c r="AK35" s="103">
        <v>93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6</v>
      </c>
      <c r="AU35" s="103">
        <v>6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50</v>
      </c>
      <c r="B36" s="113" t="s">
        <v>312</v>
      </c>
      <c r="C36" s="101" t="s">
        <v>313</v>
      </c>
      <c r="D36" s="103">
        <f>SUM(E36,+H36,+K36)</f>
        <v>2926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2926</v>
      </c>
      <c r="L36" s="103">
        <v>848</v>
      </c>
      <c r="M36" s="103">
        <v>2078</v>
      </c>
      <c r="N36" s="103">
        <f>SUM(O36,+V36,+AC36)</f>
        <v>2926</v>
      </c>
      <c r="O36" s="103">
        <f>SUM(P36:U36)</f>
        <v>848</v>
      </c>
      <c r="P36" s="103">
        <v>848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2078</v>
      </c>
      <c r="W36" s="103">
        <v>2078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4</v>
      </c>
      <c r="AG36" s="103">
        <v>4</v>
      </c>
      <c r="AH36" s="103">
        <v>0</v>
      </c>
      <c r="AI36" s="103">
        <v>0</v>
      </c>
      <c r="AJ36" s="103">
        <f>SUM(AK36:AS36)</f>
        <v>53</v>
      </c>
      <c r="AK36" s="103">
        <v>53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4</v>
      </c>
      <c r="AU36" s="103">
        <v>4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50</v>
      </c>
      <c r="B37" s="113" t="s">
        <v>314</v>
      </c>
      <c r="C37" s="101" t="s">
        <v>315</v>
      </c>
      <c r="D37" s="103">
        <f>SUM(E37,+H37,+K37)</f>
        <v>3879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3879</v>
      </c>
      <c r="L37" s="103">
        <v>2223</v>
      </c>
      <c r="M37" s="103">
        <v>1656</v>
      </c>
      <c r="N37" s="103">
        <f>SUM(O37,+V37,+AC37)</f>
        <v>3879</v>
      </c>
      <c r="O37" s="103">
        <f>SUM(P37:U37)</f>
        <v>2223</v>
      </c>
      <c r="P37" s="103">
        <v>2223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1656</v>
      </c>
      <c r="W37" s="103">
        <v>1656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10</v>
      </c>
      <c r="AG37" s="103">
        <v>10</v>
      </c>
      <c r="AH37" s="103">
        <v>0</v>
      </c>
      <c r="AI37" s="103">
        <v>0</v>
      </c>
      <c r="AJ37" s="103">
        <f>SUM(AK37:AS37)</f>
        <v>91</v>
      </c>
      <c r="AK37" s="103">
        <v>81</v>
      </c>
      <c r="AL37" s="103">
        <v>10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10</v>
      </c>
      <c r="AU37" s="103">
        <v>10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10</v>
      </c>
      <c r="BA37" s="103">
        <v>10</v>
      </c>
      <c r="BB37" s="103">
        <v>0</v>
      </c>
      <c r="BC37" s="103">
        <v>0</v>
      </c>
    </row>
    <row r="38" spans="1:55" s="105" customFormat="1" ht="13.5" customHeight="1">
      <c r="A38" s="115" t="s">
        <v>50</v>
      </c>
      <c r="B38" s="113" t="s">
        <v>316</v>
      </c>
      <c r="C38" s="101" t="s">
        <v>317</v>
      </c>
      <c r="D38" s="103">
        <f>SUM(E38,+H38,+K38)</f>
        <v>9951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9951</v>
      </c>
      <c r="L38" s="103">
        <v>6945</v>
      </c>
      <c r="M38" s="103">
        <v>3006</v>
      </c>
      <c r="N38" s="103">
        <f>SUM(O38,+V38,+AC38)</f>
        <v>9951</v>
      </c>
      <c r="O38" s="103">
        <f>SUM(P38:U38)</f>
        <v>6945</v>
      </c>
      <c r="P38" s="103">
        <v>6945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3006</v>
      </c>
      <c r="W38" s="103">
        <v>3006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25</v>
      </c>
      <c r="AG38" s="103">
        <v>25</v>
      </c>
      <c r="AH38" s="103">
        <v>0</v>
      </c>
      <c r="AI38" s="103">
        <v>0</v>
      </c>
      <c r="AJ38" s="103">
        <f>SUM(AK38:AS38)</f>
        <v>235</v>
      </c>
      <c r="AK38" s="103">
        <v>209</v>
      </c>
      <c r="AL38" s="103">
        <v>26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25</v>
      </c>
      <c r="AU38" s="103">
        <v>25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7</v>
      </c>
      <c r="BA38" s="103">
        <v>7</v>
      </c>
      <c r="BB38" s="103">
        <v>0</v>
      </c>
      <c r="BC38" s="103">
        <v>0</v>
      </c>
    </row>
    <row r="39" spans="1:55" s="105" customFormat="1" ht="13.5" customHeight="1">
      <c r="A39" s="115" t="s">
        <v>50</v>
      </c>
      <c r="B39" s="113" t="s">
        <v>318</v>
      </c>
      <c r="C39" s="101" t="s">
        <v>319</v>
      </c>
      <c r="D39" s="103">
        <f>SUM(E39,+H39,+K39)</f>
        <v>9491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9491</v>
      </c>
      <c r="L39" s="103">
        <v>6193</v>
      </c>
      <c r="M39" s="103">
        <v>3298</v>
      </c>
      <c r="N39" s="103">
        <f>SUM(O39,+V39,+AC39)</f>
        <v>9491</v>
      </c>
      <c r="O39" s="103">
        <f>SUM(P39:U39)</f>
        <v>6193</v>
      </c>
      <c r="P39" s="103">
        <v>6193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3298</v>
      </c>
      <c r="W39" s="103">
        <v>3298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228</v>
      </c>
      <c r="AG39" s="103">
        <v>228</v>
      </c>
      <c r="AH39" s="103">
        <v>0</v>
      </c>
      <c r="AI39" s="103">
        <v>0</v>
      </c>
      <c r="AJ39" s="103">
        <f>SUM(AK39:AS39)</f>
        <v>456</v>
      </c>
      <c r="AK39" s="103">
        <v>0</v>
      </c>
      <c r="AL39" s="103">
        <v>228</v>
      </c>
      <c r="AM39" s="103">
        <v>228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228</v>
      </c>
      <c r="BA39" s="103">
        <v>228</v>
      </c>
      <c r="BB39" s="103">
        <v>0</v>
      </c>
      <c r="BC39" s="103">
        <v>0</v>
      </c>
    </row>
    <row r="40" spans="1:55" s="105" customFormat="1" ht="13.5" customHeight="1">
      <c r="A40" s="115" t="s">
        <v>50</v>
      </c>
      <c r="B40" s="113" t="s">
        <v>320</v>
      </c>
      <c r="C40" s="101" t="s">
        <v>321</v>
      </c>
      <c r="D40" s="103">
        <f>SUM(E40,+H40,+K40)</f>
        <v>13994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13994</v>
      </c>
      <c r="L40" s="103">
        <v>6932</v>
      </c>
      <c r="M40" s="103">
        <v>7062</v>
      </c>
      <c r="N40" s="103">
        <f>SUM(O40,+V40,+AC40)</f>
        <v>13994</v>
      </c>
      <c r="O40" s="103">
        <f>SUM(P40:U40)</f>
        <v>6932</v>
      </c>
      <c r="P40" s="103">
        <v>6932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7062</v>
      </c>
      <c r="W40" s="103">
        <v>7062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336</v>
      </c>
      <c r="AG40" s="103">
        <v>336</v>
      </c>
      <c r="AH40" s="103">
        <v>0</v>
      </c>
      <c r="AI40" s="103">
        <v>0</v>
      </c>
      <c r="AJ40" s="103">
        <f>SUM(AK40:AS40)</f>
        <v>672</v>
      </c>
      <c r="AK40" s="103">
        <v>0</v>
      </c>
      <c r="AL40" s="103">
        <v>336</v>
      </c>
      <c r="AM40" s="103">
        <v>336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336</v>
      </c>
      <c r="BA40" s="103">
        <v>336</v>
      </c>
      <c r="BB40" s="103">
        <v>0</v>
      </c>
      <c r="BC40" s="103">
        <v>0</v>
      </c>
    </row>
    <row r="41" spans="1:55" s="105" customFormat="1" ht="13.5" customHeight="1">
      <c r="A41" s="115" t="s">
        <v>50</v>
      </c>
      <c r="B41" s="113" t="s">
        <v>322</v>
      </c>
      <c r="C41" s="101" t="s">
        <v>323</v>
      </c>
      <c r="D41" s="103">
        <f>SUM(E41,+H41,+K41)</f>
        <v>2574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2574</v>
      </c>
      <c r="L41" s="103">
        <v>759</v>
      </c>
      <c r="M41" s="103">
        <v>1815</v>
      </c>
      <c r="N41" s="103">
        <f>SUM(O41,+V41,+AC41)</f>
        <v>2574</v>
      </c>
      <c r="O41" s="103">
        <f>SUM(P41:U41)</f>
        <v>759</v>
      </c>
      <c r="P41" s="103">
        <v>759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1815</v>
      </c>
      <c r="W41" s="103">
        <v>1815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6</v>
      </c>
      <c r="AG41" s="103">
        <v>6</v>
      </c>
      <c r="AH41" s="103">
        <v>0</v>
      </c>
      <c r="AI41" s="103">
        <v>0</v>
      </c>
      <c r="AJ41" s="103">
        <f>SUM(AK41:AS41)</f>
        <v>65</v>
      </c>
      <c r="AK41" s="103">
        <v>65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6</v>
      </c>
      <c r="AU41" s="103">
        <v>6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5</v>
      </c>
      <c r="BA41" s="103">
        <v>5</v>
      </c>
      <c r="BB41" s="103">
        <v>0</v>
      </c>
      <c r="BC41" s="103">
        <v>0</v>
      </c>
    </row>
    <row r="42" spans="1:55" s="105" customFormat="1" ht="13.5" customHeight="1">
      <c r="A42" s="115" t="s">
        <v>50</v>
      </c>
      <c r="B42" s="113" t="s">
        <v>324</v>
      </c>
      <c r="C42" s="101" t="s">
        <v>325</v>
      </c>
      <c r="D42" s="103">
        <f>SUM(E42,+H42,+K42)</f>
        <v>10990</v>
      </c>
      <c r="E42" s="103">
        <f>SUM(F42:G42)</f>
        <v>0</v>
      </c>
      <c r="F42" s="103">
        <v>0</v>
      </c>
      <c r="G42" s="103">
        <v>0</v>
      </c>
      <c r="H42" s="103">
        <f>SUM(I42:J42)</f>
        <v>3672</v>
      </c>
      <c r="I42" s="103">
        <v>3672</v>
      </c>
      <c r="J42" s="103">
        <v>0</v>
      </c>
      <c r="K42" s="103">
        <f>SUM(L42:M42)</f>
        <v>7318</v>
      </c>
      <c r="L42" s="103">
        <v>0</v>
      </c>
      <c r="M42" s="103">
        <v>7318</v>
      </c>
      <c r="N42" s="103">
        <f>SUM(O42,+V42,+AC42)</f>
        <v>10990</v>
      </c>
      <c r="O42" s="103">
        <f>SUM(P42:U42)</f>
        <v>3672</v>
      </c>
      <c r="P42" s="103">
        <v>3672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7318</v>
      </c>
      <c r="W42" s="103">
        <v>7318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04100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04205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04206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04211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04212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04213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04214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04215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04216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04301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04302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04321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04322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04323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04324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04341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04361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04362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04401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04404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04406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04421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04422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04424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04444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04445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04501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04505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04581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04606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2021-01-29T05:29:19Z</dcterms:modified>
</cp:coreProperties>
</file>