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07_2回目集約結果\03岩手県\環境省災害廃棄物調査集約結果(03岩手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'災害廃棄物事業経費（市町村）'!$2:$18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BW22" i="4"/>
  <c r="BV22" i="4"/>
  <c r="BJ22" i="4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G21" i="4"/>
  <c r="BZ21" i="4"/>
  <c r="BY21" i="4"/>
  <c r="BT21" i="4"/>
  <c r="BS21" i="4"/>
  <c r="BM21" i="4"/>
  <c r="BL21" i="4"/>
  <c r="CH21" i="4"/>
  <c r="BU21" i="4"/>
  <c r="BN21" i="4"/>
  <c r="CE21" i="4"/>
  <c r="CD21" i="4"/>
  <c r="CC21" i="4"/>
  <c r="CA21" i="4"/>
  <c r="BX21" i="4"/>
  <c r="BV21" i="4"/>
  <c r="BK2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BW20" i="4"/>
  <c r="BV20" i="4"/>
  <c r="BJ20" i="4"/>
  <c r="M20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8" i="6"/>
  <c r="D8" i="6"/>
  <c r="CG19" i="4"/>
  <c r="CE19" i="4"/>
  <c r="BZ19" i="4"/>
  <c r="BY19" i="4"/>
  <c r="BT19" i="4"/>
  <c r="BS19" i="4"/>
  <c r="BM19" i="4"/>
  <c r="BL19" i="4"/>
  <c r="CH19" i="4"/>
  <c r="BU19" i="4"/>
  <c r="BN19" i="4"/>
  <c r="CD19" i="4"/>
  <c r="CC19" i="4"/>
  <c r="CB19" i="4"/>
  <c r="BX19" i="4"/>
  <c r="BV19" i="4"/>
  <c r="BR19" i="4"/>
  <c r="BK19" i="4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E8" i="2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I18" i="1"/>
  <c r="DF18" i="1"/>
  <c r="DE18" i="1"/>
  <c r="DD18" i="1"/>
  <c r="BZ18" i="1"/>
  <c r="CZ18" i="1"/>
  <c r="CY18" i="1"/>
  <c r="CX18" i="1"/>
  <c r="CT18" i="1"/>
  <c r="BP18" i="1"/>
  <c r="CN18" i="1"/>
  <c r="CM18" i="1"/>
  <c r="CL18" i="1"/>
  <c r="BH18" i="1"/>
  <c r="DH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N15" i="5"/>
  <c r="G15" i="5"/>
  <c r="D15" i="5"/>
  <c r="K15" i="4" s="1"/>
  <c r="BZ15" i="4"/>
  <c r="BT15" i="4"/>
  <c r="BN15" i="4"/>
  <c r="CG15" i="4"/>
  <c r="BX15" i="4"/>
  <c r="BU15" i="4"/>
  <c r="BL15" i="4"/>
  <c r="CH15" i="4"/>
  <c r="CE15" i="4"/>
  <c r="CD15" i="4"/>
  <c r="CC15" i="4"/>
  <c r="CB15" i="4"/>
  <c r="BY15" i="4"/>
  <c r="BW15" i="4"/>
  <c r="BM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Q13" i="4"/>
  <c r="BM13" i="4"/>
  <c r="BL13" i="4"/>
  <c r="BK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I12" i="1"/>
  <c r="DH12" i="1"/>
  <c r="DC12" i="1"/>
  <c r="CV12" i="1"/>
  <c r="CK12" i="1"/>
  <c r="DF12" i="1"/>
  <c r="DA12" i="1"/>
  <c r="CZ12" i="1"/>
  <c r="BU12" i="1"/>
  <c r="CU12" i="1"/>
  <c r="CT12" i="1"/>
  <c r="CO12" i="1"/>
  <c r="CN12" i="1"/>
  <c r="DE12" i="1"/>
  <c r="AX12" i="1"/>
  <c r="CY12" i="1"/>
  <c r="AS12" i="1"/>
  <c r="CS12" i="1"/>
  <c r="AN12" i="1"/>
  <c r="CM12" i="1"/>
  <c r="AF12" i="1"/>
  <c r="AE12" i="1" s="1"/>
  <c r="N12" i="1"/>
  <c r="BE11" i="5"/>
  <c r="BB11" i="5"/>
  <c r="AW11" i="5"/>
  <c r="AT11" i="5"/>
  <c r="AO11" i="5"/>
  <c r="AL11" i="5"/>
  <c r="AG11" i="5"/>
  <c r="H11" i="5"/>
  <c r="N11" i="5"/>
  <c r="D11" i="5"/>
  <c r="G11" i="5"/>
  <c r="BN11" i="1" s="1"/>
  <c r="CE11" i="4"/>
  <c r="BY11" i="4"/>
  <c r="BS11" i="4"/>
  <c r="BM11" i="4"/>
  <c r="BZ11" i="4"/>
  <c r="BT11" i="4"/>
  <c r="BN11" i="4"/>
  <c r="CH11" i="4"/>
  <c r="CG11" i="4"/>
  <c r="CD11" i="4"/>
  <c r="CC11" i="4"/>
  <c r="CB11" i="4"/>
  <c r="BX11" i="4"/>
  <c r="BW11" i="4"/>
  <c r="BV11" i="4"/>
  <c r="BU11" i="4"/>
  <c r="BL11" i="4"/>
  <c r="BK11" i="4"/>
  <c r="BJ11" i="4"/>
  <c r="BI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F10" i="1"/>
  <c r="DC10" i="1"/>
  <c r="CZ10" i="1"/>
  <c r="CT10" i="1"/>
  <c r="CN10" i="1"/>
  <c r="CK10" i="1"/>
  <c r="DD10" i="1"/>
  <c r="BZ10" i="1"/>
  <c r="DA10" i="1"/>
  <c r="CX10" i="1"/>
  <c r="CU10" i="1"/>
  <c r="BP10" i="1"/>
  <c r="CO10" i="1"/>
  <c r="CL10" i="1"/>
  <c r="BH10" i="1"/>
  <c r="DH10" i="1"/>
  <c r="DE10" i="1"/>
  <c r="AX10" i="1"/>
  <c r="CY10" i="1"/>
  <c r="AS10" i="1"/>
  <c r="CV10" i="1"/>
  <c r="AN10" i="1"/>
  <c r="CM10" i="1"/>
  <c r="AF10" i="1"/>
  <c r="AE10" i="1" s="1"/>
  <c r="N10" i="1"/>
  <c r="E10" i="1"/>
  <c r="BE9" i="5"/>
  <c r="BB9" i="5"/>
  <c r="AW9" i="5"/>
  <c r="AT9" i="5"/>
  <c r="AO9" i="5"/>
  <c r="AL9" i="5"/>
  <c r="AG9" i="5"/>
  <c r="H9" i="5"/>
  <c r="N9" i="5"/>
  <c r="D9" i="5"/>
  <c r="E9" i="5"/>
  <c r="BC9" i="1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R9" i="4"/>
  <c r="BL9" i="4"/>
  <c r="BK9" i="4"/>
  <c r="BJ9" i="4"/>
  <c r="M9" i="3"/>
  <c r="D9" i="3"/>
  <c r="DI9" i="1"/>
  <c r="DH9" i="1"/>
  <c r="DC9" i="1"/>
  <c r="CV9" i="1"/>
  <c r="CK9" i="1"/>
  <c r="BZ9" i="1"/>
  <c r="DA9" i="1"/>
  <c r="CZ9" i="1"/>
  <c r="CU9" i="1"/>
  <c r="CT9" i="1"/>
  <c r="BP9" i="1"/>
  <c r="CO9" i="1"/>
  <c r="BH9" i="1"/>
  <c r="DE9" i="1"/>
  <c r="DD9" i="1"/>
  <c r="AX9" i="1"/>
  <c r="CY9" i="1"/>
  <c r="AS9" i="1"/>
  <c r="CS9" i="1"/>
  <c r="AN9" i="1"/>
  <c r="CM9" i="1"/>
  <c r="CL9" i="1"/>
  <c r="AF9" i="1"/>
  <c r="N9" i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K8" i="4" s="1"/>
  <c r="CD8" i="4"/>
  <c r="BX8" i="4"/>
  <c r="BR8" i="4"/>
  <c r="BL8" i="4"/>
  <c r="CH8" i="4"/>
  <c r="CG8" i="4"/>
  <c r="CE8" i="4"/>
  <c r="CC8" i="4"/>
  <c r="CB8" i="4"/>
  <c r="CA8" i="4"/>
  <c r="BZ8" i="4"/>
  <c r="BY8" i="4"/>
  <c r="BW8" i="4"/>
  <c r="BV8" i="4"/>
  <c r="BU8" i="4"/>
  <c r="BT8" i="4"/>
  <c r="BS8" i="4"/>
  <c r="BN8" i="4"/>
  <c r="BM8" i="4"/>
  <c r="BK8" i="4"/>
  <c r="BJ8" i="4"/>
  <c r="BI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DD8" i="1"/>
  <c r="AS8" i="1"/>
  <c r="AN8" i="1"/>
  <c r="AF8" i="1"/>
  <c r="AE8" i="1" s="1"/>
  <c r="N8" i="1"/>
  <c r="CR10" i="1" l="1"/>
  <c r="J22" i="3"/>
  <c r="J11" i="2"/>
  <c r="S22" i="3"/>
  <c r="S11" i="2"/>
  <c r="BP22" i="4"/>
  <c r="CA22" i="4"/>
  <c r="BH22" i="4"/>
  <c r="BQ22" i="4"/>
  <c r="CI22" i="4"/>
  <c r="BT22" i="4"/>
  <c r="BI22" i="4"/>
  <c r="CB22" i="4"/>
  <c r="M22" i="3"/>
  <c r="D22" i="3"/>
  <c r="D11" i="2"/>
  <c r="CJ11" i="2"/>
  <c r="BG11" i="2"/>
  <c r="CI11" i="2" s="1"/>
  <c r="AM11" i="2"/>
  <c r="BF11" i="2" s="1"/>
  <c r="CW11" i="2"/>
  <c r="M11" i="2"/>
  <c r="CK11" i="2"/>
  <c r="BZ11" i="2"/>
  <c r="DB11" i="2" s="1"/>
  <c r="BP11" i="2"/>
  <c r="J21" i="3"/>
  <c r="J10" i="2"/>
  <c r="S10" i="2"/>
  <c r="S21" i="3"/>
  <c r="BP21" i="4"/>
  <c r="BI21" i="4"/>
  <c r="CB21" i="4"/>
  <c r="BJ21" i="4"/>
  <c r="BW21" i="4"/>
  <c r="BR21" i="4"/>
  <c r="M21" i="3"/>
  <c r="D21" i="3"/>
  <c r="BO10" i="2"/>
  <c r="CR10" i="2"/>
  <c r="AM10" i="2"/>
  <c r="BF10" i="2" s="1"/>
  <c r="CW10" i="2"/>
  <c r="D10" i="2"/>
  <c r="CJ10" i="2"/>
  <c r="DB10" i="2"/>
  <c r="M10" i="2"/>
  <c r="CS10" i="2"/>
  <c r="BG10" i="2"/>
  <c r="CI10" i="2" s="1"/>
  <c r="CU10" i="2"/>
  <c r="J9" i="2"/>
  <c r="J20" i="3"/>
  <c r="S20" i="3"/>
  <c r="S9" i="2"/>
  <c r="CA20" i="4"/>
  <c r="BP20" i="4"/>
  <c r="BH20" i="4"/>
  <c r="BQ20" i="4"/>
  <c r="CI20" i="4"/>
  <c r="BT20" i="4"/>
  <c r="BI20" i="4"/>
  <c r="CB20" i="4"/>
  <c r="D20" i="3"/>
  <c r="CW9" i="2"/>
  <c r="AM9" i="2"/>
  <c r="BF9" i="2" s="1"/>
  <c r="M9" i="2"/>
  <c r="DB9" i="2"/>
  <c r="CR9" i="2"/>
  <c r="BO9" i="2"/>
  <c r="BH9" i="2"/>
  <c r="CU9" i="2"/>
  <c r="E9" i="2"/>
  <c r="J19" i="3"/>
  <c r="J7" i="3" s="1"/>
  <c r="J8" i="2"/>
  <c r="S19" i="3"/>
  <c r="S7" i="3" s="1"/>
  <c r="S8" i="2"/>
  <c r="BI19" i="4"/>
  <c r="CA19" i="4"/>
  <c r="BJ19" i="4"/>
  <c r="BQ19" i="4"/>
  <c r="BW19" i="4"/>
  <c r="D19" i="3"/>
  <c r="M19" i="3"/>
  <c r="M8" i="2"/>
  <c r="CW8" i="2"/>
  <c r="D8" i="2"/>
  <c r="BO8" i="2"/>
  <c r="CR8" i="2"/>
  <c r="AM8" i="2"/>
  <c r="BF8" i="2" s="1"/>
  <c r="DB8" i="2"/>
  <c r="BH8" i="2"/>
  <c r="CU8" i="2"/>
  <c r="BD18" i="4"/>
  <c r="CF18" i="4" s="1"/>
  <c r="CE18" i="1"/>
  <c r="AL18" i="1"/>
  <c r="F18" i="5"/>
  <c r="K18" i="4"/>
  <c r="G18" i="5"/>
  <c r="BC18" i="1"/>
  <c r="BH18" i="4"/>
  <c r="BI18" i="4"/>
  <c r="M18" i="3"/>
  <c r="BG18" i="1"/>
  <c r="CI18" i="1" s="1"/>
  <c r="CJ18" i="1"/>
  <c r="CR18" i="1"/>
  <c r="BO18" i="1"/>
  <c r="AM18" i="1"/>
  <c r="BF18" i="1" s="1"/>
  <c r="DB18" i="1"/>
  <c r="D18" i="1"/>
  <c r="BU18" i="1"/>
  <c r="CW18" i="1" s="1"/>
  <c r="CS18" i="1"/>
  <c r="N18" i="1"/>
  <c r="M18" i="1" s="1"/>
  <c r="CK18" i="1"/>
  <c r="DC18" i="1"/>
  <c r="BD17" i="4"/>
  <c r="CF17" i="4" s="1"/>
  <c r="CE17" i="1"/>
  <c r="F17" i="5"/>
  <c r="AL17" i="1"/>
  <c r="K17" i="4"/>
  <c r="BC17" i="1"/>
  <c r="G17" i="5"/>
  <c r="BH17" i="4"/>
  <c r="BI17" i="4"/>
  <c r="M17" i="3"/>
  <c r="AM17" i="1"/>
  <c r="BF17" i="1" s="1"/>
  <c r="CR17" i="1"/>
  <c r="D17" i="1"/>
  <c r="N17" i="1"/>
  <c r="M17" i="1" s="1"/>
  <c r="BH17" i="1"/>
  <c r="BZ17" i="1"/>
  <c r="DB17" i="1" s="1"/>
  <c r="BU17" i="1"/>
  <c r="CW17" i="1" s="1"/>
  <c r="CS17" i="1"/>
  <c r="CK17" i="1"/>
  <c r="DC17" i="1"/>
  <c r="CE16" i="1"/>
  <c r="DG16" i="1" s="1"/>
  <c r="BD16" i="4"/>
  <c r="K16" i="4"/>
  <c r="F16" i="5"/>
  <c r="AL16" i="1"/>
  <c r="G16" i="5"/>
  <c r="AB16" i="4"/>
  <c r="BH16" i="4"/>
  <c r="BI16" i="4"/>
  <c r="M16" i="3"/>
  <c r="CW16" i="1"/>
  <c r="D16" i="1"/>
  <c r="AN16" i="1"/>
  <c r="AM16" i="1" s="1"/>
  <c r="BF16" i="1" s="1"/>
  <c r="BH16" i="1"/>
  <c r="BZ16" i="1"/>
  <c r="DB16" i="1" s="1"/>
  <c r="CX16" i="1"/>
  <c r="AL15" i="1"/>
  <c r="I15" i="5"/>
  <c r="CE15" i="1"/>
  <c r="BD15" i="4"/>
  <c r="E15" i="5"/>
  <c r="F15" i="5" s="1"/>
  <c r="Q15" i="5"/>
  <c r="BN15" i="1"/>
  <c r="CP15" i="1" s="1"/>
  <c r="AM15" i="4"/>
  <c r="BO15" i="4" s="1"/>
  <c r="BQ15" i="4"/>
  <c r="BV15" i="4"/>
  <c r="BR15" i="4"/>
  <c r="CA15" i="4"/>
  <c r="BS15" i="4"/>
  <c r="D15" i="3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D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D13" i="4"/>
  <c r="CE13" i="1"/>
  <c r="DG13" i="1" s="1"/>
  <c r="K13" i="4"/>
  <c r="AL13" i="1"/>
  <c r="F13" i="5"/>
  <c r="AB13" i="4"/>
  <c r="G13" i="5"/>
  <c r="BI13" i="4"/>
  <c r="CA13" i="4"/>
  <c r="BV13" i="4"/>
  <c r="BJ13" i="4"/>
  <c r="CB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K12" i="4"/>
  <c r="G12" i="5"/>
  <c r="BC12" i="1"/>
  <c r="BH12" i="4"/>
  <c r="BI12" i="4"/>
  <c r="D12" i="3"/>
  <c r="M12" i="3"/>
  <c r="M12" i="1"/>
  <c r="CW12" i="1"/>
  <c r="AM12" i="1"/>
  <c r="BF12" i="1" s="1"/>
  <c r="BH12" i="1"/>
  <c r="CJ12" i="1" s="1"/>
  <c r="BZ12" i="1"/>
  <c r="DB12" i="1" s="1"/>
  <c r="CL12" i="1"/>
  <c r="CX12" i="1"/>
  <c r="DD12" i="1"/>
  <c r="E12" i="1"/>
  <c r="BP12" i="1"/>
  <c r="I11" i="5"/>
  <c r="AL11" i="1"/>
  <c r="CP11" i="1" s="1"/>
  <c r="K11" i="4"/>
  <c r="BO11" i="4" s="1"/>
  <c r="BD11" i="4"/>
  <c r="CE11" i="1"/>
  <c r="E11" i="5"/>
  <c r="Q11" i="5"/>
  <c r="AM11" i="4"/>
  <c r="CA11" i="4"/>
  <c r="BQ11" i="4"/>
  <c r="BP11" i="4"/>
  <c r="BR11" i="4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AL10" i="1"/>
  <c r="F10" i="5"/>
  <c r="K10" i="4"/>
  <c r="G10" i="5"/>
  <c r="BH10" i="4"/>
  <c r="BI10" i="4"/>
  <c r="M10" i="3"/>
  <c r="DB10" i="1"/>
  <c r="M10" i="1"/>
  <c r="BG10" i="1"/>
  <c r="CI10" i="1" s="1"/>
  <c r="CJ10" i="1"/>
  <c r="AM10" i="1"/>
  <c r="BF10" i="1" s="1"/>
  <c r="D10" i="1"/>
  <c r="BU10" i="1"/>
  <c r="CW10" i="1" s="1"/>
  <c r="CS10" i="1"/>
  <c r="BD9" i="4"/>
  <c r="CE9" i="1"/>
  <c r="DG9" i="1" s="1"/>
  <c r="AL9" i="1"/>
  <c r="K9" i="4"/>
  <c r="K7" i="4" s="1"/>
  <c r="F9" i="5"/>
  <c r="Q9" i="5"/>
  <c r="AB9" i="4"/>
  <c r="CF9" i="4" s="1"/>
  <c r="G9" i="5"/>
  <c r="BV9" i="4"/>
  <c r="BQ9" i="4"/>
  <c r="AM9" i="1"/>
  <c r="M9" i="1"/>
  <c r="D9" i="1"/>
  <c r="CJ9" i="1"/>
  <c r="DB9" i="1"/>
  <c r="AE9" i="1"/>
  <c r="CR9" i="1"/>
  <c r="BG9" i="1"/>
  <c r="CX9" i="1"/>
  <c r="BU9" i="1"/>
  <c r="CW9" i="1" s="1"/>
  <c r="CN9" i="1"/>
  <c r="DF9" i="1"/>
  <c r="BC8" i="1"/>
  <c r="CE8" i="1"/>
  <c r="BD8" i="4"/>
  <c r="Q8" i="5"/>
  <c r="AL8" i="1"/>
  <c r="F8" i="5"/>
  <c r="G8" i="5"/>
  <c r="CI8" i="4"/>
  <c r="BQ8" i="4"/>
  <c r="BP8" i="4"/>
  <c r="BH8" i="4"/>
  <c r="M8" i="1"/>
  <c r="CW8" i="1"/>
  <c r="BH8" i="1"/>
  <c r="BZ8" i="1"/>
  <c r="CL8" i="1"/>
  <c r="CX8" i="1"/>
  <c r="E8" i="1"/>
  <c r="AX8" i="1"/>
  <c r="AM8" i="1" s="1"/>
  <c r="BF8" i="1" s="1"/>
  <c r="BP8" i="1"/>
  <c r="J7" i="2" l="1"/>
  <c r="S7" i="2"/>
  <c r="CF8" i="4"/>
  <c r="BD7" i="4"/>
  <c r="DG8" i="1"/>
  <c r="CE7" i="1"/>
  <c r="DG18" i="1"/>
  <c r="AL7" i="1"/>
  <c r="DG10" i="1"/>
  <c r="BF9" i="1"/>
  <c r="AB11" i="2"/>
  <c r="AB22" i="3"/>
  <c r="BO11" i="2"/>
  <c r="CR11" i="2"/>
  <c r="AB21" i="3"/>
  <c r="AB10" i="2"/>
  <c r="CI21" i="4"/>
  <c r="BH21" i="4"/>
  <c r="BQ21" i="4"/>
  <c r="CQ10" i="2"/>
  <c r="CH10" i="2"/>
  <c r="DJ10" i="2" s="1"/>
  <c r="AB20" i="3"/>
  <c r="AB9" i="2"/>
  <c r="CQ9" i="2"/>
  <c r="D9" i="2"/>
  <c r="CJ9" i="2"/>
  <c r="BG9" i="2"/>
  <c r="CI9" i="2" s="1"/>
  <c r="AB8" i="2"/>
  <c r="AB19" i="3"/>
  <c r="BP19" i="4"/>
  <c r="BH19" i="4"/>
  <c r="CQ8" i="2"/>
  <c r="CJ8" i="2"/>
  <c r="BG8" i="2"/>
  <c r="CI8" i="2" s="1"/>
  <c r="I18" i="5"/>
  <c r="BN18" i="1"/>
  <c r="CP18" i="1" s="1"/>
  <c r="AM18" i="4"/>
  <c r="BO18" i="4" s="1"/>
  <c r="BQ18" i="4"/>
  <c r="CQ18" i="1"/>
  <c r="CH18" i="1"/>
  <c r="DJ18" i="1" s="1"/>
  <c r="DG17" i="1"/>
  <c r="BN17" i="1"/>
  <c r="CP17" i="1" s="1"/>
  <c r="I17" i="5"/>
  <c r="AM17" i="4"/>
  <c r="BO17" i="4" s="1"/>
  <c r="BQ17" i="4"/>
  <c r="BO17" i="1"/>
  <c r="BG17" i="1"/>
  <c r="CI17" i="1" s="1"/>
  <c r="CJ17" i="1"/>
  <c r="CF16" i="4"/>
  <c r="I16" i="5"/>
  <c r="BN16" i="1"/>
  <c r="CP16" i="1" s="1"/>
  <c r="AM16" i="4"/>
  <c r="BO16" i="4"/>
  <c r="BQ16" i="4"/>
  <c r="CR16" i="1"/>
  <c r="BG16" i="1"/>
  <c r="CI16" i="1" s="1"/>
  <c r="CJ16" i="1"/>
  <c r="BO16" i="1"/>
  <c r="BC15" i="1"/>
  <c r="DG15" i="1" s="1"/>
  <c r="AB15" i="4"/>
  <c r="CF15" i="4" s="1"/>
  <c r="BP15" i="4"/>
  <c r="BI15" i="4"/>
  <c r="CR15" i="1"/>
  <c r="CQ15" i="1"/>
  <c r="BG15" i="1"/>
  <c r="CI15" i="1" s="1"/>
  <c r="CJ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I13" i="5"/>
  <c r="AM13" i="4"/>
  <c r="BO13" i="4" s="1"/>
  <c r="BN13" i="1"/>
  <c r="CP13" i="1" s="1"/>
  <c r="CF13" i="4"/>
  <c r="BH13" i="4"/>
  <c r="CI13" i="4"/>
  <c r="BP13" i="4"/>
  <c r="BG13" i="1"/>
  <c r="CI13" i="1" s="1"/>
  <c r="CJ13" i="1"/>
  <c r="CR13" i="1"/>
  <c r="BO13" i="1"/>
  <c r="DG12" i="1"/>
  <c r="I12" i="5"/>
  <c r="AM12" i="4"/>
  <c r="BO12" i="4" s="1"/>
  <c r="BN12" i="1"/>
  <c r="CP12" i="1" s="1"/>
  <c r="BQ12" i="4"/>
  <c r="BG12" i="1"/>
  <c r="CI12" i="1" s="1"/>
  <c r="D12" i="1"/>
  <c r="BO12" i="1"/>
  <c r="CR12" i="1"/>
  <c r="BC11" i="1"/>
  <c r="DG11" i="1" s="1"/>
  <c r="AB11" i="4"/>
  <c r="CF11" i="4"/>
  <c r="F11" i="5"/>
  <c r="CI11" i="4"/>
  <c r="BH11" i="4"/>
  <c r="CR11" i="1"/>
  <c r="CQ11" i="1"/>
  <c r="BG11" i="1"/>
  <c r="CI11" i="1" s="1"/>
  <c r="CJ11" i="1"/>
  <c r="BN10" i="1"/>
  <c r="CP10" i="1" s="1"/>
  <c r="I10" i="5"/>
  <c r="AM10" i="4"/>
  <c r="BO10" i="4" s="1"/>
  <c r="BQ10" i="4"/>
  <c r="BO10" i="1"/>
  <c r="I9" i="5"/>
  <c r="BN9" i="1"/>
  <c r="CP9" i="1" s="1"/>
  <c r="AM9" i="4"/>
  <c r="BO9" i="4" s="1"/>
  <c r="CA9" i="4"/>
  <c r="BP9" i="4"/>
  <c r="BI9" i="4"/>
  <c r="CI9" i="1"/>
  <c r="BO9" i="1"/>
  <c r="I8" i="5"/>
  <c r="BN8" i="1"/>
  <c r="AM8" i="4"/>
  <c r="D8" i="3"/>
  <c r="DB8" i="1"/>
  <c r="D8" i="1"/>
  <c r="BO8" i="1"/>
  <c r="CR8" i="1"/>
  <c r="CJ8" i="1"/>
  <c r="BG8" i="1"/>
  <c r="CI8" i="1" s="1"/>
  <c r="AB7" i="3" l="1"/>
  <c r="AB7" i="2"/>
  <c r="CP8" i="1"/>
  <c r="CP7" i="1" s="1"/>
  <c r="BN7" i="1"/>
  <c r="BC7" i="1"/>
  <c r="DG7" i="1"/>
  <c r="AB7" i="4"/>
  <c r="BO8" i="4"/>
  <c r="BO7" i="4" s="1"/>
  <c r="AM7" i="4"/>
  <c r="CF7" i="4"/>
  <c r="CQ11" i="2"/>
  <c r="CH11" i="2"/>
  <c r="DJ11" i="2" s="1"/>
  <c r="CH9" i="2"/>
  <c r="DJ9" i="2" s="1"/>
  <c r="CI19" i="4"/>
  <c r="CH8" i="2"/>
  <c r="DJ8" i="2" s="1"/>
  <c r="BP18" i="4"/>
  <c r="CI18" i="4"/>
  <c r="BP17" i="4"/>
  <c r="CI17" i="4"/>
  <c r="CH17" i="1"/>
  <c r="DJ17" i="1" s="1"/>
  <c r="CQ17" i="1"/>
  <c r="BP16" i="4"/>
  <c r="CI16" i="4"/>
  <c r="CH16" i="1"/>
  <c r="DJ16" i="1" s="1"/>
  <c r="CQ16" i="1"/>
  <c r="CI15" i="4"/>
  <c r="BH15" i="4"/>
  <c r="CH15" i="1"/>
  <c r="DJ15" i="1" s="1"/>
  <c r="BP14" i="4"/>
  <c r="CI14" i="4"/>
  <c r="CH14" i="1"/>
  <c r="DJ14" i="1" s="1"/>
  <c r="CQ13" i="1"/>
  <c r="CH13" i="1"/>
  <c r="DJ13" i="1" s="1"/>
  <c r="BP12" i="4"/>
  <c r="CI12" i="4"/>
  <c r="CH12" i="1"/>
  <c r="DJ12" i="1" s="1"/>
  <c r="CQ12" i="1"/>
  <c r="CH11" i="1"/>
  <c r="DJ11" i="1" s="1"/>
  <c r="BP10" i="4"/>
  <c r="CI10" i="4"/>
  <c r="CQ10" i="1"/>
  <c r="CH10" i="1"/>
  <c r="DJ10" i="1" s="1"/>
  <c r="CI9" i="4"/>
  <c r="BH9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<sst xmlns="http://schemas.openxmlformats.org/spreadsheetml/2006/main" count="1738" uniqueCount="308">
  <si>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</si>
  <si>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</si>
  <si>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</si>
  <si>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</si>
  <si>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</si>
  <si>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</si>
  <si>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</si>
  <si>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</si>
  <si>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</si>
  <si>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</si>
  <si>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</si>
  <si>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</si>
  <si>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</si>
  <si>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</si>
  <si>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</si>
  <si>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</si>
  <si>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</si>
  <si>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</si>
  <si>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</si>
  <si>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</si>
  <si>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</si>
  <si>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</si>
  <si>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</si>
  <si>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</si>
  <si>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</si>
  <si>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</si>
  <si>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</si>
  <si>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</si>
  <si>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</si>
  <si>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</si>
  <si>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</si>
  <si>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</si>
  <si>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</si>
  <si>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</si>
  <si>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</si>
  <si>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</si>
  <si>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</si>
  <si>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</si>
  <si>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</si>
  <si>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</si>
  <si>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</si>
  <si>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</si>
  <si>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</si>
  <si>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</si>
  <si>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</si>
  <si>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</si>
  <si>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</si>
  <si>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</si>
  <si>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</si>
  <si>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</si>
  <si>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</si>
  <si>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</si>
  <si>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</si>
  <si>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</si>
  <si>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</si>
  <si>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</si>
  <si>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</si>
  <si>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</si>
  <si>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</si>
  <si>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</si>
  <si>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</si>
  <si>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</si>
  <si>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</si>
  <si>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</si>
  <si>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</si>
  <si>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</si>
  <si>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</si>
  <si>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</si>
  <si>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</si>
  <si>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</si>
  <si>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</si>
  <si>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</si>
  <si>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</si>
  <si>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</si>
  <si>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</si>
  <si>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</si>
  <si>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</si>
  <si>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</si>
  <si>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</si>
  <si>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</si>
  <si>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</si>
  <si>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</si>
  <si>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</si>
  <si>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</si>
  <si>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</si>
  <si>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</si>
  <si>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</si>
  <si>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</si>
  <si>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</si>
  <si>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</si>
  <si>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</si>
  <si>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</si>
  <si>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</si>
  <si>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</si>
  <si>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</si>
  <si>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</si>
  <si>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</si>
  <si>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</si>
  <si>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</si>
  <si>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</si>
  <si>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</si>
  <si>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</si>
  <si>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</si>
  <si>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</si>
  <si>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</si>
  <si>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</si>
  <si>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</si>
  <si>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</si>
  <si>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</si>
  <si>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</si>
  <si>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</si>
  <si>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</si>
  <si>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</si>
  <si>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</si>
  <si>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</si>
  <si>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</si>
  <si>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</si>
  <si>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</si>
  <si>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</si>
  <si>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</si>
  <si>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</si>
  <si>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</si>
  <si>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</si>
  <si>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</si>
  <si>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</si>
  <si>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</si>
  <si>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</si>
  <si>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</si>
  <si>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</si>
  <si>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</si>
  <si>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</si>
  <si>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</si>
  <si>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</si>
  <si>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</si>
  <si>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</si>
  <si>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</si>
  <si>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</si>
  <si>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</si>
  <si>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</si>
  <si>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</si>
  <si>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</si>
  <si>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</si>
  <si>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</si>
  <si>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</si>
  <si>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</si>
  <si>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</si>
  <si>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</si>
  <si>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</si>
  <si>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</si>
  <si>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</si>
  <si>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</si>
  <si>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</si>
  <si>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</si>
  <si>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</si>
  <si>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</si>
  <si>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</si>
  <si>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</si>
  <si>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</si>
  <si>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</si>
  <si>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</si>
  <si>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</si>
  <si>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</si>
  <si>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</si>
  <si>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</si>
  <si>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</si>
  <si>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</si>
  <si>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</si>
  <si>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</si>
  <si>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</si>
  <si>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</si>
  <si>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</si>
  <si>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</si>
  <si>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</si>
  <si>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</si>
  <si>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</si>
  <si>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</si>
  <si>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</si>
  <si>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</si>
  <si>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</si>
  <si>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</si>
  <si>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</si>
  <si>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</si>
  <si>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</si>
  <si>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</si>
  <si>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</si>
  <si>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</si>
  <si>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</si>
  <si>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</si>
  <si>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</si>
  <si>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</si>
  <si>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</si>
  <si>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</si>
  <si>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</si>
  <si>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</si>
  <si>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</si>
  <si>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</si>
  <si>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</si>
  <si>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</si>
  <si>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</si>
  <si>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</si>
  <si>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岩手県</t>
    <phoneticPr fontId="3"/>
  </si>
  <si>
    <t>03202</t>
    <phoneticPr fontId="3"/>
  </si>
  <si>
    <t/>
  </si>
  <si>
    <t>03202</t>
    <phoneticPr fontId="3"/>
  </si>
  <si>
    <t>宮古市</t>
    <phoneticPr fontId="3"/>
  </si>
  <si>
    <t>岩手県</t>
    <phoneticPr fontId="3"/>
  </si>
  <si>
    <t>03202</t>
    <phoneticPr fontId="3"/>
  </si>
  <si>
    <t>宮古市</t>
    <phoneticPr fontId="3"/>
  </si>
  <si>
    <t>岩手県</t>
    <phoneticPr fontId="3"/>
  </si>
  <si>
    <t>宮古市</t>
    <phoneticPr fontId="3"/>
  </si>
  <si>
    <t>岩手県</t>
    <phoneticPr fontId="3"/>
  </si>
  <si>
    <t>宮古市</t>
    <phoneticPr fontId="3"/>
  </si>
  <si>
    <t>03207</t>
    <phoneticPr fontId="3"/>
  </si>
  <si>
    <t>久慈市</t>
    <phoneticPr fontId="3"/>
  </si>
  <si>
    <t>03207</t>
    <phoneticPr fontId="3"/>
  </si>
  <si>
    <t>久慈市</t>
    <phoneticPr fontId="3"/>
  </si>
  <si>
    <t>久慈市</t>
    <phoneticPr fontId="3"/>
  </si>
  <si>
    <t>岩手県</t>
    <phoneticPr fontId="3"/>
  </si>
  <si>
    <t>03207</t>
    <phoneticPr fontId="3"/>
  </si>
  <si>
    <t>久慈市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</si>
  <si>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</si>
  <si>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</si>
  <si>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</si>
  <si>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</si>
  <si>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03209</t>
    <phoneticPr fontId="3"/>
  </si>
  <si>
    <t>03209</t>
    <phoneticPr fontId="3"/>
  </si>
  <si>
    <t>一関市</t>
    <phoneticPr fontId="3"/>
  </si>
  <si>
    <t>03211</t>
  </si>
  <si>
    <t>03211</t>
    <phoneticPr fontId="3"/>
  </si>
  <si>
    <t>釜石市</t>
  </si>
  <si>
    <t>釜石市</t>
    <phoneticPr fontId="3"/>
  </si>
  <si>
    <t>03211</t>
    <phoneticPr fontId="3"/>
  </si>
  <si>
    <t>03211</t>
    <phoneticPr fontId="3"/>
  </si>
  <si>
    <t>03883</t>
  </si>
  <si>
    <t>岩手沿岸南部広域環境組合</t>
  </si>
  <si>
    <t>釜石市</t>
    <phoneticPr fontId="3"/>
  </si>
  <si>
    <t>03215</t>
    <phoneticPr fontId="3"/>
  </si>
  <si>
    <t>奥州市</t>
    <phoneticPr fontId="3"/>
  </si>
  <si>
    <t>03215</t>
    <phoneticPr fontId="3"/>
  </si>
  <si>
    <t>奥州市</t>
    <phoneticPr fontId="3"/>
  </si>
  <si>
    <t>03482</t>
  </si>
  <si>
    <t>03482</t>
    <phoneticPr fontId="3"/>
  </si>
  <si>
    <t>山田町</t>
  </si>
  <si>
    <t>山田町</t>
    <phoneticPr fontId="3"/>
  </si>
  <si>
    <t>山田町</t>
    <phoneticPr fontId="3"/>
  </si>
  <si>
    <t>03867</t>
  </si>
  <si>
    <t>宮古地区広域行政組合</t>
  </si>
  <si>
    <t>03482</t>
    <phoneticPr fontId="3"/>
  </si>
  <si>
    <t>山田町</t>
    <phoneticPr fontId="3"/>
  </si>
  <si>
    <t>03483</t>
  </si>
  <si>
    <t>03483</t>
    <phoneticPr fontId="3"/>
  </si>
  <si>
    <t>岩泉町</t>
  </si>
  <si>
    <t>岩泉町</t>
    <phoneticPr fontId="3"/>
  </si>
  <si>
    <t>岩泉町</t>
    <phoneticPr fontId="3"/>
  </si>
  <si>
    <t>03483</t>
    <phoneticPr fontId="3"/>
  </si>
  <si>
    <t>岩泉町</t>
    <phoneticPr fontId="3"/>
  </si>
  <si>
    <t>03484</t>
  </si>
  <si>
    <t>03484</t>
    <phoneticPr fontId="3"/>
  </si>
  <si>
    <t>田野畑村</t>
  </si>
  <si>
    <t>田野畑村</t>
    <phoneticPr fontId="3"/>
  </si>
  <si>
    <t>田野畑村</t>
    <phoneticPr fontId="3"/>
  </si>
  <si>
    <t>田野畑村</t>
    <phoneticPr fontId="3"/>
  </si>
  <si>
    <t>03484</t>
    <phoneticPr fontId="3"/>
  </si>
  <si>
    <t>03485</t>
    <phoneticPr fontId="3"/>
  </si>
  <si>
    <t>普代村</t>
    <phoneticPr fontId="3"/>
  </si>
  <si>
    <t>03485</t>
    <phoneticPr fontId="3"/>
  </si>
  <si>
    <t>普代村</t>
    <phoneticPr fontId="3"/>
  </si>
  <si>
    <t>03485</t>
    <phoneticPr fontId="3"/>
  </si>
  <si>
    <t>普代村</t>
    <phoneticPr fontId="3"/>
  </si>
  <si>
    <t>03503</t>
    <phoneticPr fontId="3"/>
  </si>
  <si>
    <t>野田村</t>
    <phoneticPr fontId="3"/>
  </si>
  <si>
    <t>03503</t>
    <phoneticPr fontId="3"/>
  </si>
  <si>
    <t>03503</t>
    <phoneticPr fontId="3"/>
  </si>
  <si>
    <t>野田村</t>
    <phoneticPr fontId="3"/>
  </si>
  <si>
    <t>03507</t>
  </si>
  <si>
    <t>03507</t>
    <phoneticPr fontId="3"/>
  </si>
  <si>
    <t>洋野町</t>
  </si>
  <si>
    <t>洋野町</t>
    <phoneticPr fontId="3"/>
  </si>
  <si>
    <t>03507</t>
    <phoneticPr fontId="3"/>
  </si>
  <si>
    <t>03507</t>
    <phoneticPr fontId="3"/>
  </si>
  <si>
    <t>洋野町</t>
    <phoneticPr fontId="3"/>
  </si>
  <si>
    <t>03835</t>
  </si>
  <si>
    <t>久慈広域連合</t>
  </si>
  <si>
    <t>03507</t>
    <phoneticPr fontId="3"/>
  </si>
  <si>
    <t>03835</t>
    <phoneticPr fontId="3"/>
  </si>
  <si>
    <t>久慈広域連合</t>
    <phoneticPr fontId="3"/>
  </si>
  <si>
    <t>久慈広域連合</t>
    <phoneticPr fontId="3"/>
  </si>
  <si>
    <t>03835</t>
    <phoneticPr fontId="3"/>
  </si>
  <si>
    <t>久慈広域連合</t>
    <phoneticPr fontId="3"/>
  </si>
  <si>
    <t>03835</t>
    <phoneticPr fontId="3"/>
  </si>
  <si>
    <t>岩手県</t>
    <phoneticPr fontId="3"/>
  </si>
  <si>
    <t>03851</t>
    <phoneticPr fontId="3"/>
  </si>
  <si>
    <t>一関地区広域行政組合</t>
    <phoneticPr fontId="3"/>
  </si>
  <si>
    <t>03851</t>
    <phoneticPr fontId="3"/>
  </si>
  <si>
    <t>一関地区広域行政組合</t>
    <phoneticPr fontId="3"/>
  </si>
  <si>
    <t>03851</t>
    <phoneticPr fontId="3"/>
  </si>
  <si>
    <t>一関地区広域行政組合</t>
    <phoneticPr fontId="3"/>
  </si>
  <si>
    <t>03867</t>
    <phoneticPr fontId="3"/>
  </si>
  <si>
    <t>宮古地区広域行政組合</t>
    <phoneticPr fontId="3"/>
  </si>
  <si>
    <t>宮古地区広域行政組合</t>
    <phoneticPr fontId="3"/>
  </si>
  <si>
    <t>03867</t>
    <phoneticPr fontId="3"/>
  </si>
  <si>
    <t>03883</t>
    <phoneticPr fontId="3"/>
  </si>
  <si>
    <t>岩手沿岸南部広域環境組合</t>
    <phoneticPr fontId="3"/>
  </si>
  <si>
    <t>03883</t>
    <phoneticPr fontId="3"/>
  </si>
  <si>
    <t>岩手沿岸南部広域環境組合</t>
    <phoneticPr fontId="3"/>
  </si>
  <si>
    <t>03000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</si>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</sst>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217</v>
      </c>
      <c r="B7" s="92" t="s">
        <v>305</v>
      </c>
      <c r="C7" s="78" t="s">
        <v>306</v>
      </c>
      <c r="D7" s="79">
        <f>SUM($D$8:$D$18)</f>
        <v>720322</v>
      </c>
      <c r="E7" s="79">
        <f>SUM($E$8:$E$18)</f>
        <v>436972</v>
      </c>
      <c r="F7" s="79">
        <f>SUM($F$8:$F$18)</f>
        <v>345157</v>
      </c>
      <c r="G7" s="79">
        <f>SUM($G$8:$G$18)</f>
        <v>0</v>
      </c>
      <c r="H7" s="79">
        <f>SUM($H$8:$H$18)</f>
        <v>85811</v>
      </c>
      <c r="I7" s="79">
        <f>SUM($I$8:$I$18)</f>
        <v>0</v>
      </c>
      <c r="J7" s="93" t="s">
        <v>307</v>
      </c>
      <c r="K7" s="79">
        <f>SUM($K$8:$K$18)</f>
        <v>6004</v>
      </c>
      <c r="L7" s="79">
        <f>SUM($L$8:$L$18)</f>
        <v>283350</v>
      </c>
      <c r="M7" s="79">
        <f>SUM($M$8:$M$18)</f>
        <v>3297</v>
      </c>
      <c r="N7" s="79">
        <f>SUM($N$8:$N$18)</f>
        <v>2814</v>
      </c>
      <c r="O7" s="79">
        <f>SUM($O$8:$O$18)</f>
        <v>1625</v>
      </c>
      <c r="P7" s="79">
        <f>SUM($P$8:$P$18)</f>
        <v>0</v>
      </c>
      <c r="Q7" s="79">
        <f>SUM($Q$8:$Q$18)</f>
        <v>1189</v>
      </c>
      <c r="R7" s="79">
        <f>SUM($R$8:$R$18)</f>
        <v>0</v>
      </c>
      <c r="S7" s="93" t="s">
        <v>307</v>
      </c>
      <c r="T7" s="79">
        <f>SUM($T$8:$T$18)</f>
        <v>0</v>
      </c>
      <c r="U7" s="79">
        <f>SUM($U$8:$U$18)</f>
        <v>483</v>
      </c>
      <c r="V7" s="79">
        <f>SUM($V$8:$V$18)</f>
        <v>723619</v>
      </c>
      <c r="W7" s="79">
        <f>SUM($W$8:$W$18)</f>
        <v>439786</v>
      </c>
      <c r="X7" s="79">
        <f>SUM($X$8:$X$18)</f>
        <v>346782</v>
      </c>
      <c r="Y7" s="79">
        <f>SUM($Y$8:$Y$18)</f>
        <v>0</v>
      </c>
      <c r="Z7" s="79">
        <f>SUM($Z$8:$Z$18)</f>
        <v>87000</v>
      </c>
      <c r="AA7" s="79">
        <f>SUM($AA$8:$AA$18)</f>
        <v>0</v>
      </c>
      <c r="AB7" s="93" t="s">
        <v>307</v>
      </c>
      <c r="AC7" s="79">
        <f>SUM($AC$8:$AC$18)</f>
        <v>6004</v>
      </c>
      <c r="AD7" s="79">
        <f>SUM($AD$8:$AD$18)</f>
        <v>283833</v>
      </c>
      <c r="AE7" s="79">
        <f>SUM($AE$8:$AE$18)</f>
        <v>21257</v>
      </c>
      <c r="AF7" s="79">
        <f>SUM($AF$8:$AF$18)</f>
        <v>21257</v>
      </c>
      <c r="AG7" s="79">
        <f>SUM($AG$8:$AG$18)</f>
        <v>21257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687569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3214</v>
      </c>
      <c r="AT7" s="79">
        <f>SUM($AT$8:$AT$18)</f>
        <v>236</v>
      </c>
      <c r="AU7" s="79">
        <f>SUM($AU$8:$AU$18)</f>
        <v>2610</v>
      </c>
      <c r="AV7" s="79">
        <f>SUM($AV$8:$AV$18)</f>
        <v>368</v>
      </c>
      <c r="AW7" s="79">
        <f>SUM($AW$8:$AW$18)</f>
        <v>0</v>
      </c>
      <c r="AX7" s="79">
        <f>SUM($AX$8:$AX$18)</f>
        <v>684355</v>
      </c>
      <c r="AY7" s="79">
        <f>SUM($AY$8:$AY$18)</f>
        <v>221191</v>
      </c>
      <c r="AZ7" s="79">
        <f>SUM($AZ$8:$AZ$18)</f>
        <v>263990</v>
      </c>
      <c r="BA7" s="79">
        <f>SUM($BA$8:$BA$18)</f>
        <v>57658</v>
      </c>
      <c r="BB7" s="79">
        <f>SUM($BB$8:$BB$18)</f>
        <v>141516</v>
      </c>
      <c r="BC7" s="79">
        <f>SUM($BC$8:$BC$18)</f>
        <v>6265</v>
      </c>
      <c r="BD7" s="79">
        <f>SUM($BD$8:$BD$18)</f>
        <v>0</v>
      </c>
      <c r="BE7" s="79">
        <f>SUM($BE$8:$BE$18)</f>
        <v>5231</v>
      </c>
      <c r="BF7" s="79">
        <f>SUM($BF$8:$BF$18)</f>
        <v>714057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3168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2311</v>
      </c>
      <c r="BV7" s="79">
        <f>SUM($BV$8:$BV$18)</f>
        <v>2311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857</v>
      </c>
      <c r="CA7" s="79">
        <f>SUM($CA$8:$CA$18)</f>
        <v>857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129</v>
      </c>
      <c r="CF7" s="79">
        <f>SUM($CF$8:$CF$18)</f>
        <v>0</v>
      </c>
      <c r="CG7" s="79">
        <f>SUM($CG$8:$CG$18)</f>
        <v>0</v>
      </c>
      <c r="CH7" s="79">
        <f>SUM($CH$8:$CH$18)</f>
        <v>3168</v>
      </c>
      <c r="CI7" s="79">
        <f>SUM($CI$8:$CI$18)</f>
        <v>21257</v>
      </c>
      <c r="CJ7" s="79">
        <f>SUM($CJ$8:$CJ$18)</f>
        <v>21257</v>
      </c>
      <c r="CK7" s="79">
        <f>SUM($CK$8:$CK$18)</f>
        <v>21257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79">
        <f>SUM($CP$8:$CP$18)</f>
        <v>0</v>
      </c>
      <c r="CQ7" s="79">
        <f>SUM($CQ$8:$CQ$18)</f>
        <v>690737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5525</v>
      </c>
      <c r="CX7" s="79">
        <f>SUM($CX$8:$CX$18)</f>
        <v>2547</v>
      </c>
      <c r="CY7" s="79">
        <f>SUM($CY$8:$CY$18)</f>
        <v>2610</v>
      </c>
      <c r="CZ7" s="79">
        <f>SUM($CZ$8:$CZ$18)</f>
        <v>368</v>
      </c>
      <c r="DA7" s="79">
        <f>SUM($DA$8:$DA$18)</f>
        <v>0</v>
      </c>
      <c r="DB7" s="79">
        <f>SUM($DB$8:$DB$18)</f>
        <v>685212</v>
      </c>
      <c r="DC7" s="79">
        <f>SUM($DC$8:$DC$18)</f>
        <v>222048</v>
      </c>
      <c r="DD7" s="79">
        <f>SUM($DD$8:$DD$18)</f>
        <v>263990</v>
      </c>
      <c r="DE7" s="79">
        <f>SUM($DE$8:$DE$18)</f>
        <v>57658</v>
      </c>
      <c r="DF7" s="79">
        <f>SUM($DF$8:$DF$18)</f>
        <v>141516</v>
      </c>
      <c r="DG7" s="79">
        <f>SUM($DG$8:$DG$18)</f>
        <v>6394</v>
      </c>
      <c r="DH7" s="79">
        <f>SUM($DH$8:$DH$18)</f>
        <v>0</v>
      </c>
      <c r="DI7" s="79">
        <f>SUM($DI$8:$DI$18)</f>
        <v>5231</v>
      </c>
      <c r="DJ7" s="79">
        <f>SUM($DJ$8:$DJ$18)</f>
        <v>717225</v>
      </c>
    </row>
    <row r="8" spans="1:114" s="8" customFormat="1" ht="12" customHeight="1">
      <c r="A8" s="80" t="s">
        <v>205</v>
      </c>
      <c r="B8" s="83" t="s">
        <v>206</v>
      </c>
      <c r="C8" s="80" t="s">
        <v>207</v>
      </c>
      <c r="D8" s="84">
        <f t="shared" ref="D8:D18" si="0">SUM(E8,+L8)</f>
        <v>186566</v>
      </c>
      <c r="E8" s="84">
        <f t="shared" ref="E8:E18" si="1">SUM(F8:I8)+K8</f>
        <v>72377</v>
      </c>
      <c r="F8" s="84">
        <v>72377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114189</v>
      </c>
      <c r="M8" s="84">
        <f t="shared" ref="M8:M18" si="2">SUM(N8,+U8)</f>
        <v>0</v>
      </c>
      <c r="N8" s="84">
        <f t="shared" ref="N8:N18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186566</v>
      </c>
      <c r="W8" s="84">
        <v>72377</v>
      </c>
      <c r="X8" s="84">
        <v>72377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114189</v>
      </c>
      <c r="AE8" s="84">
        <f t="shared" ref="AE8:AE18" si="4">SUM(AF8,+AK8)</f>
        <v>0</v>
      </c>
      <c r="AF8" s="84">
        <f t="shared" ref="AF8:AF18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 t="shared" ref="AM8:AM18" si="6">SUM(AN8,AS8,AW8,AX8,BD8)</f>
        <v>186566</v>
      </c>
      <c r="AN8" s="84">
        <f t="shared" ref="AN8:AN18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18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18" si="9">SUM(AY8:BB8)</f>
        <v>186566</v>
      </c>
      <c r="AY8" s="84">
        <v>0</v>
      </c>
      <c r="AZ8" s="84">
        <v>186566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 t="shared" ref="BF8:BF18" si="10">SUM(AE8,+AM8,+BE8)</f>
        <v>186566</v>
      </c>
      <c r="BG8" s="84">
        <f t="shared" ref="BG8:BG18" si="11">SUM(BH8,+BM8)</f>
        <v>0</v>
      </c>
      <c r="BH8" s="84">
        <f t="shared" ref="BH8:BH18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 t="shared" ref="BO8:BO18" si="13">SUM(BP8,BU8,BY8,BZ8,CF8)</f>
        <v>0</v>
      </c>
      <c r="BP8" s="84">
        <f t="shared" ref="BP8:BP18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18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18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 t="shared" ref="CH8:CH18" si="17">SUM(BG8,+BO8,+CG8)</f>
        <v>0</v>
      </c>
      <c r="CI8" s="84">
        <f t="shared" ref="CI8:CI18" si="18">SUM(AE8,+BG8)</f>
        <v>0</v>
      </c>
      <c r="CJ8" s="84">
        <f t="shared" ref="CJ8:CJ18" si="19">SUM(AF8,+BH8)</f>
        <v>0</v>
      </c>
      <c r="CK8" s="84">
        <f t="shared" ref="CK8:CK18" si="20">SUM(AG8,+BI8)</f>
        <v>0</v>
      </c>
      <c r="CL8" s="84">
        <f t="shared" ref="CL8:CL18" si="21">SUM(AH8,+BJ8)</f>
        <v>0</v>
      </c>
      <c r="CM8" s="84">
        <f t="shared" ref="CM8:CM18" si="22">SUM(AI8,+BK8)</f>
        <v>0</v>
      </c>
      <c r="CN8" s="84">
        <f t="shared" ref="CN8:CN18" si="23">SUM(AJ8,+BL8)</f>
        <v>0</v>
      </c>
      <c r="CO8" s="84">
        <f t="shared" ref="CO8:CO18" si="24">SUM(AK8,+BM8)</f>
        <v>0</v>
      </c>
      <c r="CP8" s="84">
        <f t="shared" ref="CP8:CP18" si="25">SUM(AL8,+BN8)</f>
        <v>0</v>
      </c>
      <c r="CQ8" s="84">
        <f t="shared" ref="CQ8:CQ18" si="26">SUM(AM8,+BO8)</f>
        <v>186566</v>
      </c>
      <c r="CR8" s="84">
        <f t="shared" ref="CR8:CR18" si="27">SUM(AN8,+BP8)</f>
        <v>0</v>
      </c>
      <c r="CS8" s="84">
        <f t="shared" ref="CS8:CS18" si="28">SUM(AO8,+BQ8)</f>
        <v>0</v>
      </c>
      <c r="CT8" s="84">
        <f t="shared" ref="CT8:CT18" si="29">SUM(AP8,+BR8)</f>
        <v>0</v>
      </c>
      <c r="CU8" s="84">
        <f t="shared" ref="CU8:CU18" si="30">SUM(AQ8,+BS8)</f>
        <v>0</v>
      </c>
      <c r="CV8" s="84">
        <f t="shared" ref="CV8:CV18" si="31">SUM(AR8,+BT8)</f>
        <v>0</v>
      </c>
      <c r="CW8" s="84">
        <f t="shared" ref="CW8:CW18" si="32">SUM(AS8,+BU8)</f>
        <v>0</v>
      </c>
      <c r="CX8" s="84">
        <f t="shared" ref="CX8:CX18" si="33">SUM(AT8,+BV8)</f>
        <v>0</v>
      </c>
      <c r="CY8" s="84">
        <f t="shared" ref="CY8:CY18" si="34">SUM(AU8,+BW8)</f>
        <v>0</v>
      </c>
      <c r="CZ8" s="84">
        <f t="shared" ref="CZ8:CZ18" si="35">SUM(AV8,+BX8)</f>
        <v>0</v>
      </c>
      <c r="DA8" s="84">
        <f t="shared" ref="DA8:DA18" si="36">SUM(AW8,+BY8)</f>
        <v>0</v>
      </c>
      <c r="DB8" s="84">
        <f t="shared" ref="DB8:DB18" si="37">SUM(AX8,+BZ8)</f>
        <v>186566</v>
      </c>
      <c r="DC8" s="84">
        <f t="shared" ref="DC8:DC18" si="38">SUM(AY8,+CA8)</f>
        <v>0</v>
      </c>
      <c r="DD8" s="84">
        <f t="shared" ref="DD8:DD18" si="39">SUM(AZ8,+CB8)</f>
        <v>186566</v>
      </c>
      <c r="DE8" s="84">
        <f t="shared" ref="DE8:DE18" si="40">SUM(BA8,+CC8)</f>
        <v>0</v>
      </c>
      <c r="DF8" s="84">
        <f t="shared" ref="DF8:DF18" si="41">SUM(BB8,+CD8)</f>
        <v>0</v>
      </c>
      <c r="DG8" s="84">
        <f t="shared" ref="DG8:DG18" si="42">SUM(BC8,+CE8)</f>
        <v>0</v>
      </c>
      <c r="DH8" s="84">
        <f t="shared" ref="DH8:DH18" si="43">SUM(BD8,+CF8)</f>
        <v>0</v>
      </c>
      <c r="DI8" s="84">
        <f t="shared" ref="DI8:DI18" si="44">SUM(BE8,+CG8)</f>
        <v>0</v>
      </c>
      <c r="DJ8" s="84">
        <f t="shared" ref="DJ8:DJ18" si="45">SUM(BF8,+CH8)</f>
        <v>186566</v>
      </c>
    </row>
    <row r="9" spans="1:114" s="8" customFormat="1" ht="12" customHeight="1">
      <c r="A9" s="80" t="s">
        <v>205</v>
      </c>
      <c r="B9" s="83" t="s">
        <v>212</v>
      </c>
      <c r="C9" s="80" t="s">
        <v>213</v>
      </c>
      <c r="D9" s="84">
        <f t="shared" si="0"/>
        <v>75407</v>
      </c>
      <c r="E9" s="84">
        <f t="shared" si="1"/>
        <v>75393</v>
      </c>
      <c r="F9" s="84">
        <v>39203</v>
      </c>
      <c r="G9" s="84">
        <v>0</v>
      </c>
      <c r="H9" s="84">
        <v>34900</v>
      </c>
      <c r="I9" s="84">
        <v>0</v>
      </c>
      <c r="J9" s="94" t="s">
        <v>193</v>
      </c>
      <c r="K9" s="84">
        <v>1290</v>
      </c>
      <c r="L9" s="84">
        <v>14</v>
      </c>
      <c r="M9" s="84">
        <f t="shared" si="2"/>
        <v>2311</v>
      </c>
      <c r="N9" s="84">
        <f t="shared" si="3"/>
        <v>2255</v>
      </c>
      <c r="O9" s="84">
        <v>1155</v>
      </c>
      <c r="P9" s="84">
        <v>0</v>
      </c>
      <c r="Q9" s="84">
        <v>1100</v>
      </c>
      <c r="R9" s="84">
        <v>0</v>
      </c>
      <c r="S9" s="94" t="s">
        <v>193</v>
      </c>
      <c r="T9" s="84">
        <v>0</v>
      </c>
      <c r="U9" s="84">
        <v>56</v>
      </c>
      <c r="V9" s="84">
        <v>77718</v>
      </c>
      <c r="W9" s="84">
        <v>77648</v>
      </c>
      <c r="X9" s="84">
        <v>40358</v>
      </c>
      <c r="Y9" s="84">
        <v>0</v>
      </c>
      <c r="Z9" s="84">
        <v>36000</v>
      </c>
      <c r="AA9" s="84">
        <v>0</v>
      </c>
      <c r="AB9" s="94" t="s">
        <v>193</v>
      </c>
      <c r="AC9" s="84">
        <v>1290</v>
      </c>
      <c r="AD9" s="84">
        <v>70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 t="shared" si="6"/>
        <v>75299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2933</v>
      </c>
      <c r="AT9" s="84">
        <v>0</v>
      </c>
      <c r="AU9" s="84">
        <v>2565</v>
      </c>
      <c r="AV9" s="84">
        <v>368</v>
      </c>
      <c r="AW9" s="84">
        <v>0</v>
      </c>
      <c r="AX9" s="84">
        <f t="shared" si="9"/>
        <v>72366</v>
      </c>
      <c r="AY9" s="84">
        <v>10218</v>
      </c>
      <c r="AZ9" s="84">
        <v>9030</v>
      </c>
      <c r="BA9" s="84">
        <v>0</v>
      </c>
      <c r="BB9" s="84">
        <v>53118</v>
      </c>
      <c r="BC9" s="84">
        <f>組合分担金内訳!E9</f>
        <v>0</v>
      </c>
      <c r="BD9" s="84">
        <v>0</v>
      </c>
      <c r="BE9" s="84">
        <v>108</v>
      </c>
      <c r="BF9" s="84">
        <f t="shared" si="10"/>
        <v>75407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 t="shared" si="13"/>
        <v>2311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2311</v>
      </c>
      <c r="BV9" s="84">
        <v>2311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 t="shared" si="17"/>
        <v>2311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77610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5244</v>
      </c>
      <c r="CX9" s="84">
        <f t="shared" si="33"/>
        <v>2311</v>
      </c>
      <c r="CY9" s="84">
        <f t="shared" si="34"/>
        <v>2565</v>
      </c>
      <c r="CZ9" s="84">
        <f t="shared" si="35"/>
        <v>368</v>
      </c>
      <c r="DA9" s="84">
        <f t="shared" si="36"/>
        <v>0</v>
      </c>
      <c r="DB9" s="84">
        <f t="shared" si="37"/>
        <v>72366</v>
      </c>
      <c r="DC9" s="84">
        <f t="shared" si="38"/>
        <v>10218</v>
      </c>
      <c r="DD9" s="84">
        <f t="shared" si="39"/>
        <v>9030</v>
      </c>
      <c r="DE9" s="84">
        <f t="shared" si="40"/>
        <v>0</v>
      </c>
      <c r="DF9" s="84">
        <f t="shared" si="41"/>
        <v>53118</v>
      </c>
      <c r="DG9" s="84">
        <f t="shared" si="42"/>
        <v>0</v>
      </c>
      <c r="DH9" s="84">
        <f t="shared" si="43"/>
        <v>0</v>
      </c>
      <c r="DI9" s="84">
        <f t="shared" si="44"/>
        <v>108</v>
      </c>
      <c r="DJ9" s="84">
        <f t="shared" si="45"/>
        <v>77718</v>
      </c>
    </row>
    <row r="10" spans="1:114" s="8" customFormat="1" ht="12" customHeight="1">
      <c r="A10" s="80" t="s">
        <v>205</v>
      </c>
      <c r="B10" s="83" t="s">
        <v>220</v>
      </c>
      <c r="C10" s="80" t="s">
        <v>221</v>
      </c>
      <c r="D10" s="84">
        <f t="shared" si="0"/>
        <v>247770</v>
      </c>
      <c r="E10" s="84">
        <f t="shared" si="1"/>
        <v>122531</v>
      </c>
      <c r="F10" s="84">
        <v>122531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125239</v>
      </c>
      <c r="M10" s="84">
        <f t="shared" si="2"/>
        <v>65</v>
      </c>
      <c r="N10" s="84">
        <f t="shared" si="3"/>
        <v>16</v>
      </c>
      <c r="O10" s="84">
        <v>16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49</v>
      </c>
      <c r="V10" s="84">
        <v>247835</v>
      </c>
      <c r="W10" s="84">
        <v>122547</v>
      </c>
      <c r="X10" s="84">
        <v>122547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125288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 t="shared" si="6"/>
        <v>247696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247696</v>
      </c>
      <c r="AY10" s="84">
        <v>142642</v>
      </c>
      <c r="AZ10" s="84">
        <v>50179</v>
      </c>
      <c r="BA10" s="84">
        <v>3175</v>
      </c>
      <c r="BB10" s="84">
        <v>51700</v>
      </c>
      <c r="BC10" s="84">
        <f>組合分担金内訳!E10</f>
        <v>0</v>
      </c>
      <c r="BD10" s="84">
        <v>0</v>
      </c>
      <c r="BE10" s="84">
        <v>74</v>
      </c>
      <c r="BF10" s="84">
        <f t="shared" si="10"/>
        <v>247770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 t="shared" si="13"/>
        <v>65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65</v>
      </c>
      <c r="CA10" s="84">
        <v>65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 t="shared" si="17"/>
        <v>65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247761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247761</v>
      </c>
      <c r="DC10" s="84">
        <f t="shared" si="38"/>
        <v>142707</v>
      </c>
      <c r="DD10" s="84">
        <f t="shared" si="39"/>
        <v>50179</v>
      </c>
      <c r="DE10" s="84">
        <f t="shared" si="40"/>
        <v>3175</v>
      </c>
      <c r="DF10" s="84">
        <f t="shared" si="41"/>
        <v>51700</v>
      </c>
      <c r="DG10" s="84">
        <f t="shared" si="42"/>
        <v>0</v>
      </c>
      <c r="DH10" s="84">
        <f t="shared" si="43"/>
        <v>0</v>
      </c>
      <c r="DI10" s="84">
        <f t="shared" si="44"/>
        <v>74</v>
      </c>
      <c r="DJ10" s="84">
        <f t="shared" si="45"/>
        <v>247835</v>
      </c>
    </row>
    <row r="11" spans="1:114" s="8" customFormat="1" ht="12" customHeight="1">
      <c r="A11" s="80" t="s">
        <v>200</v>
      </c>
      <c r="B11" s="83" t="s">
        <v>228</v>
      </c>
      <c r="C11" s="80" t="s">
        <v>230</v>
      </c>
      <c r="D11" s="84">
        <f t="shared" si="0"/>
        <v>66154</v>
      </c>
      <c r="E11" s="84">
        <f t="shared" si="1"/>
        <v>44653</v>
      </c>
      <c r="F11" s="84">
        <v>40011</v>
      </c>
      <c r="G11" s="84">
        <v>0</v>
      </c>
      <c r="H11" s="84">
        <v>0</v>
      </c>
      <c r="I11" s="84">
        <v>0</v>
      </c>
      <c r="J11" s="94" t="s">
        <v>193</v>
      </c>
      <c r="K11" s="84">
        <v>4642</v>
      </c>
      <c r="L11" s="84">
        <v>21501</v>
      </c>
      <c r="M11" s="84">
        <f t="shared" si="2"/>
        <v>218</v>
      </c>
      <c r="N11" s="84">
        <f t="shared" si="3"/>
        <v>104</v>
      </c>
      <c r="O11" s="84">
        <v>104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114</v>
      </c>
      <c r="V11" s="84">
        <v>66372</v>
      </c>
      <c r="W11" s="84">
        <v>44757</v>
      </c>
      <c r="X11" s="84">
        <v>40115</v>
      </c>
      <c r="Y11" s="84">
        <v>0</v>
      </c>
      <c r="Z11" s="84">
        <v>0</v>
      </c>
      <c r="AA11" s="84">
        <v>0</v>
      </c>
      <c r="AB11" s="94" t="s">
        <v>193</v>
      </c>
      <c r="AC11" s="84">
        <v>4642</v>
      </c>
      <c r="AD11" s="84">
        <v>21615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 t="shared" si="6"/>
        <v>57664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57664</v>
      </c>
      <c r="AY11" s="84">
        <v>20459</v>
      </c>
      <c r="AZ11" s="84">
        <v>9382</v>
      </c>
      <c r="BA11" s="84">
        <v>639</v>
      </c>
      <c r="BB11" s="84">
        <v>27184</v>
      </c>
      <c r="BC11" s="84">
        <f>組合分担金内訳!E11</f>
        <v>4642</v>
      </c>
      <c r="BD11" s="84">
        <v>0</v>
      </c>
      <c r="BE11" s="84">
        <v>3848</v>
      </c>
      <c r="BF11" s="84">
        <f t="shared" si="10"/>
        <v>61512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 t="shared" si="13"/>
        <v>218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218</v>
      </c>
      <c r="CA11" s="84">
        <v>218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 t="shared" si="17"/>
        <v>218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57882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57882</v>
      </c>
      <c r="DC11" s="84">
        <f t="shared" si="38"/>
        <v>20677</v>
      </c>
      <c r="DD11" s="84">
        <f t="shared" si="39"/>
        <v>9382</v>
      </c>
      <c r="DE11" s="84">
        <f t="shared" si="40"/>
        <v>639</v>
      </c>
      <c r="DF11" s="84">
        <f t="shared" si="41"/>
        <v>27184</v>
      </c>
      <c r="DG11" s="84">
        <f t="shared" si="42"/>
        <v>4642</v>
      </c>
      <c r="DH11" s="84">
        <f t="shared" si="43"/>
        <v>0</v>
      </c>
      <c r="DI11" s="84">
        <f t="shared" si="44"/>
        <v>3848</v>
      </c>
      <c r="DJ11" s="84">
        <f t="shared" si="45"/>
        <v>61730</v>
      </c>
    </row>
    <row r="12" spans="1:114" s="8" customFormat="1" ht="12" customHeight="1">
      <c r="A12" s="80" t="s">
        <v>217</v>
      </c>
      <c r="B12" s="83" t="s">
        <v>236</v>
      </c>
      <c r="C12" s="80" t="s">
        <v>237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217</v>
      </c>
      <c r="B13" s="83" t="s">
        <v>241</v>
      </c>
      <c r="C13" s="80" t="s">
        <v>243</v>
      </c>
      <c r="D13" s="84">
        <f t="shared" si="0"/>
        <v>29299</v>
      </c>
      <c r="E13" s="84">
        <f t="shared" si="1"/>
        <v>23239</v>
      </c>
      <c r="F13" s="84">
        <v>23239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6060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29299</v>
      </c>
      <c r="W13" s="84">
        <v>23239</v>
      </c>
      <c r="X13" s="84">
        <v>23239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6060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 t="shared" si="6"/>
        <v>28592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28592</v>
      </c>
      <c r="AY13" s="84">
        <v>26901</v>
      </c>
      <c r="AZ13" s="84">
        <v>0</v>
      </c>
      <c r="BA13" s="84">
        <v>0</v>
      </c>
      <c r="BB13" s="84">
        <v>1691</v>
      </c>
      <c r="BC13" s="84">
        <f>組合分担金内訳!E13</f>
        <v>707</v>
      </c>
      <c r="BD13" s="84">
        <v>0</v>
      </c>
      <c r="BE13" s="84">
        <v>0</v>
      </c>
      <c r="BF13" s="84">
        <f t="shared" si="10"/>
        <v>28592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28592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28592</v>
      </c>
      <c r="DC13" s="84">
        <f t="shared" si="38"/>
        <v>26901</v>
      </c>
      <c r="DD13" s="84">
        <f t="shared" si="39"/>
        <v>0</v>
      </c>
      <c r="DE13" s="84">
        <f t="shared" si="40"/>
        <v>0</v>
      </c>
      <c r="DF13" s="84">
        <f t="shared" si="41"/>
        <v>1691</v>
      </c>
      <c r="DG13" s="84">
        <f t="shared" si="42"/>
        <v>707</v>
      </c>
      <c r="DH13" s="84">
        <f t="shared" si="43"/>
        <v>0</v>
      </c>
      <c r="DI13" s="84">
        <f t="shared" si="44"/>
        <v>0</v>
      </c>
      <c r="DJ13" s="84">
        <f t="shared" si="45"/>
        <v>28592</v>
      </c>
    </row>
    <row r="14" spans="1:114" s="8" customFormat="1" ht="12" customHeight="1">
      <c r="A14" s="80" t="s">
        <v>200</v>
      </c>
      <c r="B14" s="83" t="s">
        <v>250</v>
      </c>
      <c r="C14" s="80" t="s">
        <v>252</v>
      </c>
      <c r="D14" s="84">
        <f t="shared" si="0"/>
        <v>4552</v>
      </c>
      <c r="E14" s="84">
        <f t="shared" si="1"/>
        <v>2276</v>
      </c>
      <c r="F14" s="84">
        <v>2276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2276</v>
      </c>
      <c r="M14" s="84">
        <f t="shared" si="2"/>
        <v>193</v>
      </c>
      <c r="N14" s="84">
        <f t="shared" si="3"/>
        <v>96</v>
      </c>
      <c r="O14" s="84">
        <v>96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97</v>
      </c>
      <c r="V14" s="84">
        <v>4745</v>
      </c>
      <c r="W14" s="84">
        <v>2372</v>
      </c>
      <c r="X14" s="84">
        <v>2372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2373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 t="shared" si="6"/>
        <v>4497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236</v>
      </c>
      <c r="AT14" s="84">
        <v>236</v>
      </c>
      <c r="AU14" s="84">
        <v>0</v>
      </c>
      <c r="AV14" s="84">
        <v>0</v>
      </c>
      <c r="AW14" s="84">
        <v>0</v>
      </c>
      <c r="AX14" s="84">
        <f t="shared" si="9"/>
        <v>4261</v>
      </c>
      <c r="AY14" s="84">
        <v>4261</v>
      </c>
      <c r="AZ14" s="84">
        <v>0</v>
      </c>
      <c r="BA14" s="84">
        <v>0</v>
      </c>
      <c r="BB14" s="84">
        <v>0</v>
      </c>
      <c r="BC14" s="84">
        <f>組合分担金内訳!E14</f>
        <v>55</v>
      </c>
      <c r="BD14" s="84">
        <v>0</v>
      </c>
      <c r="BE14" s="84">
        <v>0</v>
      </c>
      <c r="BF14" s="84">
        <f t="shared" si="10"/>
        <v>4497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 t="shared" si="13"/>
        <v>193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193</v>
      </c>
      <c r="CA14" s="84">
        <v>193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 t="shared" si="17"/>
        <v>193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4690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236</v>
      </c>
      <c r="CX14" s="84">
        <f t="shared" si="33"/>
        <v>236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4454</v>
      </c>
      <c r="DC14" s="84">
        <f t="shared" si="38"/>
        <v>4454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55</v>
      </c>
      <c r="DH14" s="84">
        <f t="shared" si="43"/>
        <v>0</v>
      </c>
      <c r="DI14" s="84">
        <f t="shared" si="44"/>
        <v>0</v>
      </c>
      <c r="DJ14" s="84">
        <f t="shared" si="45"/>
        <v>4690</v>
      </c>
    </row>
    <row r="15" spans="1:114" s="8" customFormat="1" ht="12" customHeight="1">
      <c r="A15" s="80" t="s">
        <v>217</v>
      </c>
      <c r="B15" s="83" t="s">
        <v>257</v>
      </c>
      <c r="C15" s="80" t="s">
        <v>259</v>
      </c>
      <c r="D15" s="84">
        <f t="shared" si="0"/>
        <v>19358</v>
      </c>
      <c r="E15" s="84">
        <f t="shared" si="1"/>
        <v>8400</v>
      </c>
      <c r="F15" s="84">
        <v>0</v>
      </c>
      <c r="G15" s="84">
        <v>0</v>
      </c>
      <c r="H15" s="84">
        <v>8400</v>
      </c>
      <c r="I15" s="84">
        <v>0</v>
      </c>
      <c r="J15" s="94" t="s">
        <v>193</v>
      </c>
      <c r="K15" s="84">
        <v>0</v>
      </c>
      <c r="L15" s="84">
        <v>10958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19358</v>
      </c>
      <c r="W15" s="84">
        <v>8400</v>
      </c>
      <c r="X15" s="84">
        <v>0</v>
      </c>
      <c r="Y15" s="84">
        <v>0</v>
      </c>
      <c r="Z15" s="84">
        <v>8400</v>
      </c>
      <c r="AA15" s="84">
        <v>0</v>
      </c>
      <c r="AB15" s="94" t="s">
        <v>193</v>
      </c>
      <c r="AC15" s="84">
        <v>0</v>
      </c>
      <c r="AD15" s="84">
        <v>10958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 t="shared" si="6"/>
        <v>18560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18560</v>
      </c>
      <c r="AY15" s="84">
        <v>3937</v>
      </c>
      <c r="AZ15" s="84">
        <v>6800</v>
      </c>
      <c r="BA15" s="84">
        <v>0</v>
      </c>
      <c r="BB15" s="84">
        <v>7823</v>
      </c>
      <c r="BC15" s="84">
        <f>組合分担金内訳!E15</f>
        <v>798</v>
      </c>
      <c r="BD15" s="84">
        <v>0</v>
      </c>
      <c r="BE15" s="84">
        <v>0</v>
      </c>
      <c r="BF15" s="84">
        <f t="shared" si="10"/>
        <v>18560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18560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18560</v>
      </c>
      <c r="DC15" s="84">
        <f t="shared" si="38"/>
        <v>3937</v>
      </c>
      <c r="DD15" s="84">
        <f t="shared" si="39"/>
        <v>6800</v>
      </c>
      <c r="DE15" s="84">
        <f t="shared" si="40"/>
        <v>0</v>
      </c>
      <c r="DF15" s="84">
        <f t="shared" si="41"/>
        <v>7823</v>
      </c>
      <c r="DG15" s="84">
        <f t="shared" si="42"/>
        <v>798</v>
      </c>
      <c r="DH15" s="84">
        <f t="shared" si="43"/>
        <v>0</v>
      </c>
      <c r="DI15" s="84">
        <f t="shared" si="44"/>
        <v>0</v>
      </c>
      <c r="DJ15" s="84">
        <f t="shared" si="45"/>
        <v>18560</v>
      </c>
    </row>
    <row r="16" spans="1:114" s="8" customFormat="1" ht="12" customHeight="1">
      <c r="A16" s="80" t="s">
        <v>217</v>
      </c>
      <c r="B16" s="83" t="s">
        <v>263</v>
      </c>
      <c r="C16" s="80" t="s">
        <v>264</v>
      </c>
      <c r="D16" s="84">
        <f t="shared" si="0"/>
        <v>85211</v>
      </c>
      <c r="E16" s="84">
        <f t="shared" si="1"/>
        <v>85146</v>
      </c>
      <c r="F16" s="84">
        <v>42575</v>
      </c>
      <c r="G16" s="84">
        <v>0</v>
      </c>
      <c r="H16" s="84">
        <v>42511</v>
      </c>
      <c r="I16" s="84">
        <v>0</v>
      </c>
      <c r="J16" s="94" t="s">
        <v>193</v>
      </c>
      <c r="K16" s="84">
        <v>60</v>
      </c>
      <c r="L16" s="84">
        <v>65</v>
      </c>
      <c r="M16" s="84">
        <f t="shared" si="2"/>
        <v>179</v>
      </c>
      <c r="N16" s="84">
        <f t="shared" si="3"/>
        <v>178</v>
      </c>
      <c r="O16" s="84">
        <v>89</v>
      </c>
      <c r="P16" s="84">
        <v>0</v>
      </c>
      <c r="Q16" s="84">
        <v>89</v>
      </c>
      <c r="R16" s="84">
        <v>0</v>
      </c>
      <c r="S16" s="94" t="s">
        <v>193</v>
      </c>
      <c r="T16" s="84">
        <v>0</v>
      </c>
      <c r="U16" s="84">
        <v>1</v>
      </c>
      <c r="V16" s="84">
        <v>85390</v>
      </c>
      <c r="W16" s="84">
        <v>85324</v>
      </c>
      <c r="X16" s="84">
        <v>42664</v>
      </c>
      <c r="Y16" s="84">
        <v>0</v>
      </c>
      <c r="Z16" s="84">
        <v>42600</v>
      </c>
      <c r="AA16" s="84">
        <v>0</v>
      </c>
      <c r="AB16" s="94" t="s">
        <v>193</v>
      </c>
      <c r="AC16" s="84">
        <v>60</v>
      </c>
      <c r="AD16" s="84">
        <v>66</v>
      </c>
      <c r="AE16" s="84">
        <f t="shared" si="4"/>
        <v>21257</v>
      </c>
      <c r="AF16" s="84">
        <f t="shared" si="5"/>
        <v>21257</v>
      </c>
      <c r="AG16" s="84">
        <v>21257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 t="shared" si="6"/>
        <v>62772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62772</v>
      </c>
      <c r="AY16" s="84">
        <v>8928</v>
      </c>
      <c r="AZ16" s="84">
        <v>0</v>
      </c>
      <c r="BA16" s="84">
        <v>53844</v>
      </c>
      <c r="BB16" s="84">
        <v>0</v>
      </c>
      <c r="BC16" s="84">
        <f>組合分担金内訳!E16</f>
        <v>0</v>
      </c>
      <c r="BD16" s="84">
        <v>0</v>
      </c>
      <c r="BE16" s="84">
        <v>1182</v>
      </c>
      <c r="BF16" s="84">
        <f t="shared" si="10"/>
        <v>85211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 t="shared" si="13"/>
        <v>179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179</v>
      </c>
      <c r="CA16" s="84">
        <v>179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 t="shared" si="17"/>
        <v>179</v>
      </c>
      <c r="CI16" s="84">
        <f t="shared" si="18"/>
        <v>21257</v>
      </c>
      <c r="CJ16" s="84">
        <f t="shared" si="19"/>
        <v>21257</v>
      </c>
      <c r="CK16" s="84">
        <f t="shared" si="20"/>
        <v>21257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62951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62951</v>
      </c>
      <c r="DC16" s="84">
        <f t="shared" si="38"/>
        <v>9107</v>
      </c>
      <c r="DD16" s="84">
        <f t="shared" si="39"/>
        <v>0</v>
      </c>
      <c r="DE16" s="84">
        <f t="shared" si="40"/>
        <v>53844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1182</v>
      </c>
      <c r="DJ16" s="84">
        <f t="shared" si="45"/>
        <v>85390</v>
      </c>
    </row>
    <row r="17" spans="1:114" s="8" customFormat="1" ht="12" customHeight="1">
      <c r="A17" s="80" t="s">
        <v>200</v>
      </c>
      <c r="B17" s="83" t="s">
        <v>269</v>
      </c>
      <c r="C17" s="80" t="s">
        <v>270</v>
      </c>
      <c r="D17" s="84">
        <f t="shared" si="0"/>
        <v>2876</v>
      </c>
      <c r="E17" s="84">
        <f t="shared" si="1"/>
        <v>1393</v>
      </c>
      <c r="F17" s="84">
        <v>1381</v>
      </c>
      <c r="G17" s="84">
        <v>0</v>
      </c>
      <c r="H17" s="84">
        <v>0</v>
      </c>
      <c r="I17" s="84">
        <v>0</v>
      </c>
      <c r="J17" s="94" t="s">
        <v>193</v>
      </c>
      <c r="K17" s="84">
        <v>12</v>
      </c>
      <c r="L17" s="84">
        <v>1483</v>
      </c>
      <c r="M17" s="84">
        <f t="shared" si="2"/>
        <v>202</v>
      </c>
      <c r="N17" s="84">
        <f t="shared" si="3"/>
        <v>101</v>
      </c>
      <c r="O17" s="84">
        <v>101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101</v>
      </c>
      <c r="V17" s="84">
        <v>3078</v>
      </c>
      <c r="W17" s="84">
        <v>1494</v>
      </c>
      <c r="X17" s="84">
        <v>1482</v>
      </c>
      <c r="Y17" s="84">
        <v>0</v>
      </c>
      <c r="Z17" s="84">
        <v>0</v>
      </c>
      <c r="AA17" s="84">
        <v>0</v>
      </c>
      <c r="AB17" s="94" t="s">
        <v>193</v>
      </c>
      <c r="AC17" s="84">
        <v>12</v>
      </c>
      <c r="AD17" s="84">
        <v>1584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 t="shared" si="6"/>
        <v>2857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2857</v>
      </c>
      <c r="AY17" s="84">
        <v>2115</v>
      </c>
      <c r="AZ17" s="84">
        <v>742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19</v>
      </c>
      <c r="BF17" s="84">
        <f t="shared" si="10"/>
        <v>2876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 t="shared" si="13"/>
        <v>202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202</v>
      </c>
      <c r="CA17" s="84">
        <v>202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 t="shared" si="17"/>
        <v>202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3059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3059</v>
      </c>
      <c r="DC17" s="84">
        <f t="shared" si="38"/>
        <v>2317</v>
      </c>
      <c r="DD17" s="84">
        <f t="shared" si="39"/>
        <v>742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19</v>
      </c>
      <c r="DJ17" s="84">
        <f t="shared" si="45"/>
        <v>3078</v>
      </c>
    </row>
    <row r="18" spans="1:114" s="8" customFormat="1" ht="12" customHeight="1">
      <c r="A18" s="80" t="s">
        <v>217</v>
      </c>
      <c r="B18" s="83" t="s">
        <v>275</v>
      </c>
      <c r="C18" s="80" t="s">
        <v>277</v>
      </c>
      <c r="D18" s="84">
        <f t="shared" si="0"/>
        <v>3129</v>
      </c>
      <c r="E18" s="84">
        <f t="shared" si="1"/>
        <v>1564</v>
      </c>
      <c r="F18" s="84">
        <v>1564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1565</v>
      </c>
      <c r="M18" s="84">
        <f t="shared" si="2"/>
        <v>129</v>
      </c>
      <c r="N18" s="84">
        <f t="shared" si="3"/>
        <v>64</v>
      </c>
      <c r="O18" s="84">
        <v>64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65</v>
      </c>
      <c r="V18" s="84">
        <v>3258</v>
      </c>
      <c r="W18" s="84">
        <v>1628</v>
      </c>
      <c r="X18" s="84">
        <v>1628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1630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 t="shared" si="6"/>
        <v>3066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45</v>
      </c>
      <c r="AT18" s="84">
        <v>0</v>
      </c>
      <c r="AU18" s="84">
        <v>45</v>
      </c>
      <c r="AV18" s="84">
        <v>0</v>
      </c>
      <c r="AW18" s="84">
        <v>0</v>
      </c>
      <c r="AX18" s="84">
        <f t="shared" si="9"/>
        <v>3021</v>
      </c>
      <c r="AY18" s="84">
        <v>1730</v>
      </c>
      <c r="AZ18" s="84">
        <v>1291</v>
      </c>
      <c r="BA18" s="84">
        <v>0</v>
      </c>
      <c r="BB18" s="84">
        <v>0</v>
      </c>
      <c r="BC18" s="84">
        <f>組合分担金内訳!E18</f>
        <v>63</v>
      </c>
      <c r="BD18" s="84">
        <v>0</v>
      </c>
      <c r="BE18" s="84">
        <v>0</v>
      </c>
      <c r="BF18" s="84">
        <f t="shared" si="10"/>
        <v>3066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129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3066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45</v>
      </c>
      <c r="CX18" s="84">
        <f t="shared" si="33"/>
        <v>0</v>
      </c>
      <c r="CY18" s="84">
        <f t="shared" si="34"/>
        <v>45</v>
      </c>
      <c r="CZ18" s="84">
        <f t="shared" si="35"/>
        <v>0</v>
      </c>
      <c r="DA18" s="84">
        <f t="shared" si="36"/>
        <v>0</v>
      </c>
      <c r="DB18" s="84">
        <f t="shared" si="37"/>
        <v>3021</v>
      </c>
      <c r="DC18" s="84">
        <f t="shared" si="38"/>
        <v>1730</v>
      </c>
      <c r="DD18" s="84">
        <f t="shared" si="39"/>
        <v>1291</v>
      </c>
      <c r="DE18" s="84">
        <f t="shared" si="40"/>
        <v>0</v>
      </c>
      <c r="DF18" s="84">
        <f t="shared" si="41"/>
        <v>0</v>
      </c>
      <c r="DG18" s="84">
        <f t="shared" si="42"/>
        <v>192</v>
      </c>
      <c r="DH18" s="84">
        <f t="shared" si="43"/>
        <v>0</v>
      </c>
      <c r="DI18" s="84">
        <f t="shared" si="44"/>
        <v>0</v>
      </c>
      <c r="DJ18" s="84">
        <f t="shared" si="45"/>
        <v>3066</v>
      </c>
    </row>
    <row r="19" spans="1:114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3:DJ995">
    <cfRule type="expression" dxfId="196" priority="19" stopIfTrue="1">
      <formula>$A23&lt;&gt;""</formula>
    </cfRule>
  </conditionalFormatting>
  <conditionalFormatting sqref="A7:DJ7">
    <cfRule type="expression" dxfId="195" priority="1" stopIfTrue="1">
      <formula>$A7&lt;&gt;""</formula>
    </cfRule>
  </conditionalFormatting>
  <conditionalFormatting sqref="A8:DJ8">
    <cfRule type="expression" dxfId="194" priority="17" stopIfTrue="1">
      <formula>$A8&lt;&gt;""</formula>
    </cfRule>
  </conditionalFormatting>
  <conditionalFormatting sqref="A9:DJ9">
    <cfRule type="expression" dxfId="193" priority="16" stopIfTrue="1">
      <formula>$A9&lt;&gt;""</formula>
    </cfRule>
  </conditionalFormatting>
  <conditionalFormatting sqref="A10:DJ10">
    <cfRule type="expression" dxfId="192" priority="15" stopIfTrue="1">
      <formula>$A10&lt;&gt;""</formula>
    </cfRule>
  </conditionalFormatting>
  <conditionalFormatting sqref="A11:DJ11">
    <cfRule type="expression" dxfId="191" priority="14" stopIfTrue="1">
      <formula>$A11&lt;&gt;""</formula>
    </cfRule>
  </conditionalFormatting>
  <conditionalFormatting sqref="A12:DJ12">
    <cfRule type="expression" dxfId="190" priority="13" stopIfTrue="1">
      <formula>$A12&lt;&gt;""</formula>
    </cfRule>
  </conditionalFormatting>
  <conditionalFormatting sqref="A13:DJ13">
    <cfRule type="expression" dxfId="189" priority="12" stopIfTrue="1">
      <formula>$A13&lt;&gt;""</formula>
    </cfRule>
  </conditionalFormatting>
  <conditionalFormatting sqref="A14:DJ14">
    <cfRule type="expression" dxfId="188" priority="11" stopIfTrue="1">
      <formula>$A14&lt;&gt;""</formula>
    </cfRule>
  </conditionalFormatting>
  <conditionalFormatting sqref="A15:DJ15">
    <cfRule type="expression" dxfId="187" priority="10" stopIfTrue="1">
      <formula>$A15&lt;&gt;""</formula>
    </cfRule>
  </conditionalFormatting>
  <conditionalFormatting sqref="A16:DJ16">
    <cfRule type="expression" dxfId="186" priority="9" stopIfTrue="1">
      <formula>$A16&lt;&gt;""</formula>
    </cfRule>
  </conditionalFormatting>
  <conditionalFormatting sqref="A17:DJ17">
    <cfRule type="expression" dxfId="185" priority="8" stopIfTrue="1">
      <formula>$A17&lt;&gt;""</formula>
    </cfRule>
  </conditionalFormatting>
  <conditionalFormatting sqref="A18:DJ18">
    <cfRule type="expression" dxfId="184" priority="7" stopIfTrue="1">
      <formula>$A18&lt;&gt;""</formula>
    </cfRule>
  </conditionalFormatting>
  <conditionalFormatting sqref="A19:DJ19">
    <cfRule type="expression" dxfId="183" priority="5" stopIfTrue="1">
      <formula>$A19&lt;&gt;""</formula>
    </cfRule>
  </conditionalFormatting>
  <conditionalFormatting sqref="A20:DJ20">
    <cfRule type="expression" dxfId="182" priority="4" stopIfTrue="1">
      <formula>$A20&lt;&gt;""</formula>
    </cfRule>
  </conditionalFormatting>
  <conditionalFormatting sqref="A21:DJ21">
    <cfRule type="expression" dxfId="181" priority="3" stopIfTrue="1">
      <formula>$A21&lt;&gt;""</formula>
    </cfRule>
  </conditionalFormatting>
  <conditionalFormatting sqref="A22:DJ22">
    <cfRule type="expression" dxfId="180" priority="2" stopIfTrue="1">
      <formula>$A22&lt;&gt;""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217</v>
      </c>
      <c r="B7" s="92" t="s">
        <v>305</v>
      </c>
      <c r="C7" s="78" t="s">
        <v>306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6265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129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6394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307</v>
      </c>
      <c r="AM7" s="79">
        <f>SUM($AM$8:$AM$11)</f>
        <v>6265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1623</v>
      </c>
      <c r="AT7" s="79">
        <f>SUM($AT$8:$AT$11)</f>
        <v>0</v>
      </c>
      <c r="AU7" s="79">
        <f>SUM($AU$8:$AU$11)</f>
        <v>1623</v>
      </c>
      <c r="AV7" s="79">
        <f>SUM($AV$8:$AV$11)</f>
        <v>0</v>
      </c>
      <c r="AW7" s="79">
        <f>SUM($AW$8:$AW$11)</f>
        <v>0</v>
      </c>
      <c r="AX7" s="79">
        <f>SUM($AX$8:$AX$11)</f>
        <v>4642</v>
      </c>
      <c r="AY7" s="79">
        <f>SUM($AY$8:$AY$11)</f>
        <v>0</v>
      </c>
      <c r="AZ7" s="79">
        <f>SUM($AZ$8:$AZ$11)</f>
        <v>4642</v>
      </c>
      <c r="BA7" s="79">
        <f>SUM($BA$8:$BA$11)</f>
        <v>0</v>
      </c>
      <c r="BB7" s="79">
        <f>SUM($BB$8:$BB$11)</f>
        <v>0</v>
      </c>
      <c r="BC7" s="93" t="s">
        <v>307</v>
      </c>
      <c r="BD7" s="79">
        <f>SUM($BD$8:$BD$11)</f>
        <v>0</v>
      </c>
      <c r="BE7" s="79">
        <f>SUM($BE$8:$BE$11)</f>
        <v>0</v>
      </c>
      <c r="BF7" s="79">
        <f>SUM($BF$8:$BF$11)</f>
        <v>6265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307</v>
      </c>
      <c r="BO7" s="79">
        <f>SUM($BO$8:$BO$11)</f>
        <v>129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129</v>
      </c>
      <c r="BV7" s="79">
        <f>SUM($BV$8:$BV$11)</f>
        <v>0</v>
      </c>
      <c r="BW7" s="79">
        <f>SUM($BW$8:$BW$11)</f>
        <v>129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307</v>
      </c>
      <c r="CF7" s="79">
        <f>SUM($CF$8:$CF$11)</f>
        <v>0</v>
      </c>
      <c r="CG7" s="79">
        <f>SUM($CG$8:$CG$11)</f>
        <v>0</v>
      </c>
      <c r="CH7" s="79">
        <f>SUM($CH$8:$CH$11)</f>
        <v>129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307</v>
      </c>
      <c r="CQ7" s="79">
        <f>SUM($CQ$8:$CQ$11)</f>
        <v>6394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1752</v>
      </c>
      <c r="CX7" s="79">
        <f>SUM($CX$8:$CX$11)</f>
        <v>0</v>
      </c>
      <c r="CY7" s="79">
        <f>SUM($CY$8:$CY$11)</f>
        <v>1752</v>
      </c>
      <c r="CZ7" s="79">
        <f>SUM($CZ$8:$CZ$11)</f>
        <v>0</v>
      </c>
      <c r="DA7" s="79">
        <f>SUM($DA$8:$DA$11)</f>
        <v>0</v>
      </c>
      <c r="DB7" s="79">
        <f>SUM($DB$8:$DB$11)</f>
        <v>4642</v>
      </c>
      <c r="DC7" s="79">
        <f>SUM($DC$8:$DC$11)</f>
        <v>0</v>
      </c>
      <c r="DD7" s="79">
        <f>SUM($DD$8:$DD$11)</f>
        <v>4642</v>
      </c>
      <c r="DE7" s="79">
        <f>SUM($DE$8:$DE$11)</f>
        <v>0</v>
      </c>
      <c r="DF7" s="79">
        <f>SUM($DF$8:$DF$11)</f>
        <v>0</v>
      </c>
      <c r="DG7" s="93" t="s">
        <v>307</v>
      </c>
      <c r="DH7" s="79">
        <f>SUM($DH$8:$DH$11)</f>
        <v>0</v>
      </c>
      <c r="DI7" s="79">
        <f>SUM($DI$8:$DI$11)</f>
        <v>0</v>
      </c>
      <c r="DJ7" s="79">
        <f>SUM($DJ$8:$DJ$11)</f>
        <v>6394</v>
      </c>
    </row>
    <row r="8" spans="1:114" s="8" customFormat="1" ht="12" customHeight="1">
      <c r="A8" s="80" t="s">
        <v>200</v>
      </c>
      <c r="B8" s="83" t="s">
        <v>287</v>
      </c>
      <c r="C8" s="80" t="s">
        <v>288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63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129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63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63</v>
      </c>
      <c r="AT8" s="84">
        <v>0</v>
      </c>
      <c r="AU8" s="84">
        <v>63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63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129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129</v>
      </c>
      <c r="BV8" s="84">
        <v>0</v>
      </c>
      <c r="BW8" s="84">
        <v>129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129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192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192</v>
      </c>
      <c r="CX8" s="84">
        <f t="shared" ref="CX8:CX11" si="14">SUM(AT8,+BV8)</f>
        <v>0</v>
      </c>
      <c r="CY8" s="84">
        <f t="shared" ref="CY8:CY11" si="15">SUM(AU8,+BW8)</f>
        <v>192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192</v>
      </c>
    </row>
    <row r="9" spans="1:114" s="8" customFormat="1" ht="12" customHeight="1">
      <c r="A9" s="80" t="s">
        <v>217</v>
      </c>
      <c r="B9" s="83" t="s">
        <v>291</v>
      </c>
      <c r="C9" s="80" t="s">
        <v>292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217</v>
      </c>
      <c r="B10" s="83" t="s">
        <v>297</v>
      </c>
      <c r="C10" s="80" t="s">
        <v>298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1560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1560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1560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1560</v>
      </c>
      <c r="AT10" s="84">
        <v>0</v>
      </c>
      <c r="AU10" s="84">
        <v>1560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1560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1560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1560</v>
      </c>
      <c r="CX10" s="84">
        <f t="shared" si="14"/>
        <v>0</v>
      </c>
      <c r="CY10" s="84">
        <f t="shared" si="15"/>
        <v>1560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1560</v>
      </c>
    </row>
    <row r="11" spans="1:114" s="8" customFormat="1" ht="12" customHeight="1">
      <c r="A11" s="80" t="s">
        <v>200</v>
      </c>
      <c r="B11" s="83" t="s">
        <v>301</v>
      </c>
      <c r="C11" s="80" t="s">
        <v>302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4642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4642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4642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4642</v>
      </c>
      <c r="AY11" s="84">
        <v>0</v>
      </c>
      <c r="AZ11" s="84">
        <v>4642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4642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4642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4642</v>
      </c>
      <c r="DC11" s="84">
        <f t="shared" si="19"/>
        <v>0</v>
      </c>
      <c r="DD11" s="84">
        <f t="shared" si="20"/>
        <v>4642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4642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4">
    <cfRule type="expression" dxfId="179" priority="19" stopIfTrue="1">
      <formula>$A12&lt;&gt;""</formula>
    </cfRule>
  </conditionalFormatting>
  <conditionalFormatting sqref="A11:DJ11">
    <cfRule type="expression" dxfId="178" priority="2" stopIfTrue="1">
      <formula>$A11&lt;&gt;""</formula>
    </cfRule>
  </conditionalFormatting>
  <conditionalFormatting sqref="A7:DJ7">
    <cfRule type="expression" dxfId="177" priority="1" stopIfTrue="1">
      <formula>$A7&lt;&gt;""</formula>
    </cfRule>
  </conditionalFormatting>
  <conditionalFormatting sqref="A8:DJ8">
    <cfRule type="expression" dxfId="176" priority="5" stopIfTrue="1">
      <formula>$A8&lt;&gt;""</formula>
    </cfRule>
  </conditionalFormatting>
  <conditionalFormatting sqref="A9:DJ9">
    <cfRule type="expression" dxfId="175" priority="4" stopIfTrue="1">
      <formula>$A9&lt;&gt;""</formula>
    </cfRule>
  </conditionalFormatting>
  <conditionalFormatting sqref="A10:DJ10">
    <cfRule type="expression" dxfId="174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217</v>
      </c>
      <c r="B7" s="92" t="s">
        <v>305</v>
      </c>
      <c r="C7" s="78" t="s">
        <v>306</v>
      </c>
      <c r="D7" s="79">
        <f>SUM($D$8:$D$22)</f>
        <v>720322</v>
      </c>
      <c r="E7" s="79">
        <f>SUM($E$8:$E$22)</f>
        <v>436972</v>
      </c>
      <c r="F7" s="79">
        <f>SUM($F$8:$F$22)</f>
        <v>345157</v>
      </c>
      <c r="G7" s="79">
        <f>SUM($G$8:$G$22)</f>
        <v>0</v>
      </c>
      <c r="H7" s="79">
        <f>SUM($H$8:$H$22)</f>
        <v>85811</v>
      </c>
      <c r="I7" s="79">
        <f>SUM($I$8:$I$22)</f>
        <v>0</v>
      </c>
      <c r="J7" s="79">
        <f>SUM($J$8:$J$22)</f>
        <v>6265</v>
      </c>
      <c r="K7" s="79">
        <f>SUM($K$8:$K$22)</f>
        <v>6004</v>
      </c>
      <c r="L7" s="79">
        <f>SUM($L$8:$L$22)</f>
        <v>283350</v>
      </c>
      <c r="M7" s="79">
        <f>SUM($M$8:$M$22)</f>
        <v>3297</v>
      </c>
      <c r="N7" s="79">
        <f>SUM($N$8:$N$22)</f>
        <v>2814</v>
      </c>
      <c r="O7" s="79">
        <f>SUM($O$8:$O$22)</f>
        <v>1625</v>
      </c>
      <c r="P7" s="79">
        <f>SUM($P$8:$P$22)</f>
        <v>0</v>
      </c>
      <c r="Q7" s="79">
        <f>SUM($Q$8:$Q$22)</f>
        <v>1189</v>
      </c>
      <c r="R7" s="79">
        <f>SUM($R$8:$R$22)</f>
        <v>0</v>
      </c>
      <c r="S7" s="79">
        <f>SUM($S$8:$S$22)</f>
        <v>129</v>
      </c>
      <c r="T7" s="79">
        <f>SUM($T$8:$T$22)</f>
        <v>0</v>
      </c>
      <c r="U7" s="79">
        <f>SUM($U$8:$U$22)</f>
        <v>483</v>
      </c>
      <c r="V7" s="79">
        <f>SUM($V$8:$V$22)</f>
        <v>723619</v>
      </c>
      <c r="W7" s="79">
        <f>SUM($W$8:$W$22)</f>
        <v>439786</v>
      </c>
      <c r="X7" s="79">
        <f>SUM($X$8:$X$22)</f>
        <v>346782</v>
      </c>
      <c r="Y7" s="79">
        <f>SUM($Y$8:$Y$22)</f>
        <v>0</v>
      </c>
      <c r="Z7" s="79">
        <f>SUM($Z$8:$Z$22)</f>
        <v>87000</v>
      </c>
      <c r="AA7" s="79">
        <f>SUM($AA$8:$AA$22)</f>
        <v>0</v>
      </c>
      <c r="AB7" s="79">
        <f>SUM($AB$8:$AB$22)</f>
        <v>6394</v>
      </c>
      <c r="AC7" s="79">
        <f>SUM($AC$8:$AC$22)</f>
        <v>6004</v>
      </c>
      <c r="AD7" s="79">
        <f>SUM($AD$8:$AD$22)</f>
        <v>283833</v>
      </c>
    </row>
    <row r="8" spans="1:30" s="8" customFormat="1" ht="12" customHeight="1">
      <c r="A8" s="80" t="s">
        <v>208</v>
      </c>
      <c r="B8" s="83" t="s">
        <v>203</v>
      </c>
      <c r="C8" s="80" t="s">
        <v>204</v>
      </c>
      <c r="D8" s="84">
        <f t="shared" ref="D8:D22" si="0">SUM(E8,+L8)</f>
        <v>186566</v>
      </c>
      <c r="E8" s="84">
        <v>72377</v>
      </c>
      <c r="F8" s="84">
        <v>72377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114189</v>
      </c>
      <c r="M8" s="84">
        <f t="shared" ref="M8:M22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186566</v>
      </c>
      <c r="W8" s="84">
        <v>72377</v>
      </c>
      <c r="X8" s="84">
        <v>72377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114189</v>
      </c>
    </row>
    <row r="9" spans="1:30" s="8" customFormat="1" ht="12" customHeight="1">
      <c r="A9" s="80" t="s">
        <v>200</v>
      </c>
      <c r="B9" s="83" t="s">
        <v>214</v>
      </c>
      <c r="C9" s="80" t="s">
        <v>215</v>
      </c>
      <c r="D9" s="84">
        <f t="shared" si="0"/>
        <v>75407</v>
      </c>
      <c r="E9" s="84">
        <v>75393</v>
      </c>
      <c r="F9" s="84">
        <v>39203</v>
      </c>
      <c r="G9" s="84">
        <v>0</v>
      </c>
      <c r="H9" s="84">
        <v>34900</v>
      </c>
      <c r="I9" s="84">
        <v>0</v>
      </c>
      <c r="J9" s="94">
        <v>0</v>
      </c>
      <c r="K9" s="84">
        <v>1290</v>
      </c>
      <c r="L9" s="84">
        <v>14</v>
      </c>
      <c r="M9" s="84">
        <f t="shared" si="1"/>
        <v>2311</v>
      </c>
      <c r="N9" s="84">
        <v>2255</v>
      </c>
      <c r="O9" s="84">
        <v>1155</v>
      </c>
      <c r="P9" s="84">
        <v>0</v>
      </c>
      <c r="Q9" s="84">
        <v>1100</v>
      </c>
      <c r="R9" s="84">
        <v>0</v>
      </c>
      <c r="S9" s="94">
        <v>0</v>
      </c>
      <c r="T9" s="84">
        <v>0</v>
      </c>
      <c r="U9" s="84">
        <v>56</v>
      </c>
      <c r="V9" s="84">
        <v>77718</v>
      </c>
      <c r="W9" s="84">
        <v>77648</v>
      </c>
      <c r="X9" s="84">
        <v>40358</v>
      </c>
      <c r="Y9" s="84">
        <v>0</v>
      </c>
      <c r="Z9" s="84">
        <v>36000</v>
      </c>
      <c r="AA9" s="84">
        <v>0</v>
      </c>
      <c r="AB9" s="94">
        <v>0</v>
      </c>
      <c r="AC9" s="84">
        <v>1290</v>
      </c>
      <c r="AD9" s="84">
        <v>70</v>
      </c>
    </row>
    <row r="10" spans="1:30" s="8" customFormat="1" ht="12" customHeight="1">
      <c r="A10" s="80" t="s">
        <v>200</v>
      </c>
      <c r="B10" s="83" t="s">
        <v>222</v>
      </c>
      <c r="C10" s="80" t="s">
        <v>223</v>
      </c>
      <c r="D10" s="84">
        <f t="shared" si="0"/>
        <v>247770</v>
      </c>
      <c r="E10" s="84">
        <v>122531</v>
      </c>
      <c r="F10" s="84">
        <v>122531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125239</v>
      </c>
      <c r="M10" s="84">
        <f t="shared" si="1"/>
        <v>65</v>
      </c>
      <c r="N10" s="84">
        <v>16</v>
      </c>
      <c r="O10" s="84">
        <v>16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49</v>
      </c>
      <c r="V10" s="84">
        <v>247835</v>
      </c>
      <c r="W10" s="84">
        <v>122547</v>
      </c>
      <c r="X10" s="84">
        <v>122547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125288</v>
      </c>
    </row>
    <row r="11" spans="1:30" s="8" customFormat="1" ht="12" customHeight="1">
      <c r="A11" s="80" t="s">
        <v>200</v>
      </c>
      <c r="B11" s="83" t="s">
        <v>231</v>
      </c>
      <c r="C11" s="80" t="s">
        <v>230</v>
      </c>
      <c r="D11" s="84">
        <f t="shared" si="0"/>
        <v>66154</v>
      </c>
      <c r="E11" s="84">
        <v>44653</v>
      </c>
      <c r="F11" s="84">
        <v>40011</v>
      </c>
      <c r="G11" s="84">
        <v>0</v>
      </c>
      <c r="H11" s="84">
        <v>0</v>
      </c>
      <c r="I11" s="84">
        <v>0</v>
      </c>
      <c r="J11" s="94">
        <v>0</v>
      </c>
      <c r="K11" s="84">
        <v>4642</v>
      </c>
      <c r="L11" s="84">
        <v>21501</v>
      </c>
      <c r="M11" s="84">
        <f t="shared" si="1"/>
        <v>218</v>
      </c>
      <c r="N11" s="84">
        <v>104</v>
      </c>
      <c r="O11" s="84">
        <v>104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114</v>
      </c>
      <c r="V11" s="84">
        <v>66372</v>
      </c>
      <c r="W11" s="84">
        <v>44757</v>
      </c>
      <c r="X11" s="84">
        <v>40115</v>
      </c>
      <c r="Y11" s="84">
        <v>0</v>
      </c>
      <c r="Z11" s="84">
        <v>0</v>
      </c>
      <c r="AA11" s="84">
        <v>0</v>
      </c>
      <c r="AB11" s="94">
        <v>0</v>
      </c>
      <c r="AC11" s="84">
        <v>4642</v>
      </c>
      <c r="AD11" s="84">
        <v>21615</v>
      </c>
    </row>
    <row r="12" spans="1:30" s="8" customFormat="1" ht="12" customHeight="1">
      <c r="A12" s="80" t="s">
        <v>200</v>
      </c>
      <c r="B12" s="83" t="s">
        <v>236</v>
      </c>
      <c r="C12" s="80" t="s">
        <v>237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241</v>
      </c>
      <c r="C13" s="80" t="s">
        <v>244</v>
      </c>
      <c r="D13" s="84">
        <f t="shared" si="0"/>
        <v>29299</v>
      </c>
      <c r="E13" s="84">
        <v>23239</v>
      </c>
      <c r="F13" s="84">
        <v>23239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6060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29299</v>
      </c>
      <c r="W13" s="84">
        <v>23239</v>
      </c>
      <c r="X13" s="84">
        <v>23239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6060</v>
      </c>
    </row>
    <row r="14" spans="1:30" s="8" customFormat="1" ht="12" customHeight="1">
      <c r="A14" s="80" t="s">
        <v>200</v>
      </c>
      <c r="B14" s="83" t="s">
        <v>250</v>
      </c>
      <c r="C14" s="80" t="s">
        <v>253</v>
      </c>
      <c r="D14" s="84">
        <f t="shared" si="0"/>
        <v>4552</v>
      </c>
      <c r="E14" s="84">
        <v>2276</v>
      </c>
      <c r="F14" s="84">
        <v>2276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2276</v>
      </c>
      <c r="M14" s="84">
        <f t="shared" si="1"/>
        <v>193</v>
      </c>
      <c r="N14" s="84">
        <v>96</v>
      </c>
      <c r="O14" s="84">
        <v>96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97</v>
      </c>
      <c r="V14" s="84">
        <v>4745</v>
      </c>
      <c r="W14" s="84">
        <v>2372</v>
      </c>
      <c r="X14" s="84">
        <v>2372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2373</v>
      </c>
    </row>
    <row r="15" spans="1:30" s="8" customFormat="1" ht="12" customHeight="1">
      <c r="A15" s="80" t="s">
        <v>200</v>
      </c>
      <c r="B15" s="83" t="s">
        <v>257</v>
      </c>
      <c r="C15" s="80" t="s">
        <v>260</v>
      </c>
      <c r="D15" s="84">
        <f t="shared" si="0"/>
        <v>19358</v>
      </c>
      <c r="E15" s="84">
        <v>8400</v>
      </c>
      <c r="F15" s="84">
        <v>0</v>
      </c>
      <c r="G15" s="84">
        <v>0</v>
      </c>
      <c r="H15" s="84">
        <v>8400</v>
      </c>
      <c r="I15" s="84">
        <v>0</v>
      </c>
      <c r="J15" s="94">
        <v>0</v>
      </c>
      <c r="K15" s="84">
        <v>0</v>
      </c>
      <c r="L15" s="84">
        <v>10958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19358</v>
      </c>
      <c r="W15" s="84">
        <v>8400</v>
      </c>
      <c r="X15" s="84">
        <v>0</v>
      </c>
      <c r="Y15" s="84">
        <v>0</v>
      </c>
      <c r="Z15" s="84">
        <v>8400</v>
      </c>
      <c r="AA15" s="84">
        <v>0</v>
      </c>
      <c r="AB15" s="94">
        <v>0</v>
      </c>
      <c r="AC15" s="84">
        <v>0</v>
      </c>
      <c r="AD15" s="84">
        <v>10958</v>
      </c>
    </row>
    <row r="16" spans="1:30" s="8" customFormat="1" ht="12" customHeight="1">
      <c r="A16" s="80" t="s">
        <v>200</v>
      </c>
      <c r="B16" s="83" t="s">
        <v>265</v>
      </c>
      <c r="C16" s="80" t="s">
        <v>266</v>
      </c>
      <c r="D16" s="84">
        <f t="shared" si="0"/>
        <v>85211</v>
      </c>
      <c r="E16" s="84">
        <v>85146</v>
      </c>
      <c r="F16" s="84">
        <v>42575</v>
      </c>
      <c r="G16" s="84">
        <v>0</v>
      </c>
      <c r="H16" s="84">
        <v>42511</v>
      </c>
      <c r="I16" s="84">
        <v>0</v>
      </c>
      <c r="J16" s="94">
        <v>0</v>
      </c>
      <c r="K16" s="84">
        <v>60</v>
      </c>
      <c r="L16" s="84">
        <v>65</v>
      </c>
      <c r="M16" s="84">
        <f t="shared" si="1"/>
        <v>179</v>
      </c>
      <c r="N16" s="84">
        <v>178</v>
      </c>
      <c r="O16" s="84">
        <v>89</v>
      </c>
      <c r="P16" s="84">
        <v>0</v>
      </c>
      <c r="Q16" s="84">
        <v>89</v>
      </c>
      <c r="R16" s="84">
        <v>0</v>
      </c>
      <c r="S16" s="94">
        <v>0</v>
      </c>
      <c r="T16" s="84">
        <v>0</v>
      </c>
      <c r="U16" s="84">
        <v>1</v>
      </c>
      <c r="V16" s="84">
        <v>85390</v>
      </c>
      <c r="W16" s="84">
        <v>85324</v>
      </c>
      <c r="X16" s="84">
        <v>42664</v>
      </c>
      <c r="Y16" s="84">
        <v>0</v>
      </c>
      <c r="Z16" s="84">
        <v>42600</v>
      </c>
      <c r="AA16" s="84">
        <v>0</v>
      </c>
      <c r="AB16" s="94">
        <v>0</v>
      </c>
      <c r="AC16" s="84">
        <v>60</v>
      </c>
      <c r="AD16" s="84">
        <v>66</v>
      </c>
    </row>
    <row r="17" spans="1:30" s="8" customFormat="1" ht="12" customHeight="1">
      <c r="A17" s="80" t="s">
        <v>200</v>
      </c>
      <c r="B17" s="83" t="s">
        <v>271</v>
      </c>
      <c r="C17" s="80" t="s">
        <v>270</v>
      </c>
      <c r="D17" s="84">
        <f t="shared" si="0"/>
        <v>2876</v>
      </c>
      <c r="E17" s="84">
        <v>1393</v>
      </c>
      <c r="F17" s="84">
        <v>1381</v>
      </c>
      <c r="G17" s="84">
        <v>0</v>
      </c>
      <c r="H17" s="84">
        <v>0</v>
      </c>
      <c r="I17" s="84">
        <v>0</v>
      </c>
      <c r="J17" s="94">
        <v>0</v>
      </c>
      <c r="K17" s="84">
        <v>12</v>
      </c>
      <c r="L17" s="84">
        <v>1483</v>
      </c>
      <c r="M17" s="84">
        <f t="shared" si="1"/>
        <v>202</v>
      </c>
      <c r="N17" s="84">
        <v>101</v>
      </c>
      <c r="O17" s="84">
        <v>101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101</v>
      </c>
      <c r="V17" s="84">
        <v>3078</v>
      </c>
      <c r="W17" s="84">
        <v>1494</v>
      </c>
      <c r="X17" s="84">
        <v>1482</v>
      </c>
      <c r="Y17" s="84">
        <v>0</v>
      </c>
      <c r="Z17" s="84">
        <v>0</v>
      </c>
      <c r="AA17" s="84">
        <v>0</v>
      </c>
      <c r="AB17" s="94">
        <v>0</v>
      </c>
      <c r="AC17" s="84">
        <v>12</v>
      </c>
      <c r="AD17" s="84">
        <v>1584</v>
      </c>
    </row>
    <row r="18" spans="1:30" s="8" customFormat="1" ht="12" customHeight="1">
      <c r="A18" s="80" t="s">
        <v>217</v>
      </c>
      <c r="B18" s="83" t="s">
        <v>278</v>
      </c>
      <c r="C18" s="80" t="s">
        <v>277</v>
      </c>
      <c r="D18" s="84">
        <f t="shared" si="0"/>
        <v>3129</v>
      </c>
      <c r="E18" s="84">
        <v>1564</v>
      </c>
      <c r="F18" s="84">
        <v>1564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1565</v>
      </c>
      <c r="M18" s="84">
        <f t="shared" si="1"/>
        <v>129</v>
      </c>
      <c r="N18" s="84">
        <v>64</v>
      </c>
      <c r="O18" s="84">
        <v>64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65</v>
      </c>
      <c r="V18" s="84">
        <v>3258</v>
      </c>
      <c r="W18" s="84">
        <v>1628</v>
      </c>
      <c r="X18" s="84">
        <v>1628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1630</v>
      </c>
    </row>
    <row r="19" spans="1:30" s="8" customFormat="1" ht="12" customHeight="1">
      <c r="A19" s="80" t="s">
        <v>210</v>
      </c>
      <c r="B19" s="83" t="s">
        <v>289</v>
      </c>
      <c r="C19" s="80" t="s">
        <v>286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市町村分担金内訳!D8</f>
        <v>63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市町村分担金内訳!E8</f>
        <v>129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SUM(J19,S19)</f>
        <v>192</v>
      </c>
      <c r="AC19" s="84">
        <v>0</v>
      </c>
      <c r="AD19" s="84">
        <v>0</v>
      </c>
    </row>
    <row r="20" spans="1:30" s="8" customFormat="1" ht="12" customHeight="1">
      <c r="A20" s="80" t="s">
        <v>217</v>
      </c>
      <c r="B20" s="83" t="s">
        <v>293</v>
      </c>
      <c r="C20" s="80" t="s">
        <v>294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f>市町村分担金内訳!D9</f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f>市町村分担金内訳!E9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SUM(J20,S20)</f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297</v>
      </c>
      <c r="C21" s="80" t="s">
        <v>299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市町村分担金内訳!D10</f>
        <v>1560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市町村分担金内訳!E10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1560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303</v>
      </c>
      <c r="C22" s="80" t="s">
        <v>302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市町村分担金内訳!D11</f>
        <v>4642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市町村分担金内訳!E11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4642</v>
      </c>
      <c r="AC22" s="84">
        <v>0</v>
      </c>
      <c r="AD22" s="84">
        <v>0</v>
      </c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3:AD995">
    <cfRule type="expression" dxfId="173" priority="19" stopIfTrue="1">
      <formula>$A23&lt;&gt;""</formula>
    </cfRule>
  </conditionalFormatting>
  <conditionalFormatting sqref="A22:AD22">
    <cfRule type="expression" dxfId="172" priority="2" stopIfTrue="1">
      <formula>$A22&lt;&gt;""</formula>
    </cfRule>
  </conditionalFormatting>
  <conditionalFormatting sqref="A8:AD8">
    <cfRule type="expression" dxfId="171" priority="17" stopIfTrue="1">
      <formula>$A8&lt;&gt;""</formula>
    </cfRule>
  </conditionalFormatting>
  <conditionalFormatting sqref="A9:AD9">
    <cfRule type="expression" dxfId="170" priority="16" stopIfTrue="1">
      <formula>$A9&lt;&gt;""</formula>
    </cfRule>
  </conditionalFormatting>
  <conditionalFormatting sqref="A10:AD10">
    <cfRule type="expression" dxfId="169" priority="15" stopIfTrue="1">
      <formula>$A10&lt;&gt;""</formula>
    </cfRule>
  </conditionalFormatting>
  <conditionalFormatting sqref="A11:AD11">
    <cfRule type="expression" dxfId="168" priority="14" stopIfTrue="1">
      <formula>$A11&lt;&gt;""</formula>
    </cfRule>
  </conditionalFormatting>
  <conditionalFormatting sqref="A12:AD12">
    <cfRule type="expression" dxfId="167" priority="13" stopIfTrue="1">
      <formula>$A12&lt;&gt;""</formula>
    </cfRule>
  </conditionalFormatting>
  <conditionalFormatting sqref="A13:AD13">
    <cfRule type="expression" dxfId="166" priority="12" stopIfTrue="1">
      <formula>$A13&lt;&gt;""</formula>
    </cfRule>
  </conditionalFormatting>
  <conditionalFormatting sqref="A14:AD14">
    <cfRule type="expression" dxfId="165" priority="11" stopIfTrue="1">
      <formula>$A14&lt;&gt;""</formula>
    </cfRule>
  </conditionalFormatting>
  <conditionalFormatting sqref="A15:AD15">
    <cfRule type="expression" dxfId="164" priority="10" stopIfTrue="1">
      <formula>$A15&lt;&gt;""</formula>
    </cfRule>
  </conditionalFormatting>
  <conditionalFormatting sqref="A16:AD16">
    <cfRule type="expression" dxfId="163" priority="9" stopIfTrue="1">
      <formula>$A16&lt;&gt;""</formula>
    </cfRule>
  </conditionalFormatting>
  <conditionalFormatting sqref="A17:AD17">
    <cfRule type="expression" dxfId="162" priority="8" stopIfTrue="1">
      <formula>$A17&lt;&gt;""</formula>
    </cfRule>
  </conditionalFormatting>
  <conditionalFormatting sqref="A18:AD18">
    <cfRule type="expression" dxfId="161" priority="7" stopIfTrue="1">
      <formula>$A18&lt;&gt;""</formula>
    </cfRule>
  </conditionalFormatting>
  <conditionalFormatting sqref="A7:AD7">
    <cfRule type="expression" dxfId="160" priority="1" stopIfTrue="1">
      <formula>$A7&lt;&gt;""</formula>
    </cfRule>
  </conditionalFormatting>
  <conditionalFormatting sqref="A19:AD19">
    <cfRule type="expression" dxfId="159" priority="5" stopIfTrue="1">
      <formula>$A19&lt;&gt;""</formula>
    </cfRule>
  </conditionalFormatting>
  <conditionalFormatting sqref="A20:AD20">
    <cfRule type="expression" dxfId="158" priority="4" stopIfTrue="1">
      <formula>$A20&lt;&gt;""</formula>
    </cfRule>
  </conditionalFormatting>
  <conditionalFormatting sqref="A21:AD21">
    <cfRule type="expression" dxfId="157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217</v>
      </c>
      <c r="B7" s="92" t="s">
        <v>305</v>
      </c>
      <c r="C7" s="78" t="s">
        <v>306</v>
      </c>
      <c r="D7" s="79">
        <f>SUM($D$8:$D$22)</f>
        <v>21257</v>
      </c>
      <c r="E7" s="79">
        <f>SUM($E$8:$E$22)</f>
        <v>21257</v>
      </c>
      <c r="F7" s="79">
        <f>SUM($F$8:$F$22)</f>
        <v>21257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693834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4837</v>
      </c>
      <c r="S7" s="79">
        <f>SUM($S$8:$S$22)</f>
        <v>236</v>
      </c>
      <c r="T7" s="79">
        <f>SUM($T$8:$T$22)</f>
        <v>4233</v>
      </c>
      <c r="U7" s="79">
        <f>SUM($U$8:$U$22)</f>
        <v>368</v>
      </c>
      <c r="V7" s="79">
        <f>SUM($V$8:$V$22)</f>
        <v>0</v>
      </c>
      <c r="W7" s="79">
        <f>SUM($W$8:$W$22)</f>
        <v>688997</v>
      </c>
      <c r="X7" s="79">
        <f>SUM($X$8:$X$22)</f>
        <v>221191</v>
      </c>
      <c r="Y7" s="79">
        <f>SUM($Y$8:$Y$22)</f>
        <v>268632</v>
      </c>
      <c r="Z7" s="79">
        <f>SUM($Z$8:$Z$22)</f>
        <v>57658</v>
      </c>
      <c r="AA7" s="79">
        <f>SUM($AA$8:$AA$22)</f>
        <v>141516</v>
      </c>
      <c r="AB7" s="79">
        <f>SUM($AB$8:$AB$22)</f>
        <v>6265</v>
      </c>
      <c r="AC7" s="79">
        <f>SUM($AC$8:$AC$22)</f>
        <v>0</v>
      </c>
      <c r="AD7" s="79">
        <f>SUM($AD$8:$AD$22)</f>
        <v>5231</v>
      </c>
      <c r="AE7" s="79">
        <f>SUM($AE$8:$AE$22)</f>
        <v>720322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3297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2440</v>
      </c>
      <c r="AU7" s="79">
        <f>SUM($AU$8:$AU$22)</f>
        <v>2311</v>
      </c>
      <c r="AV7" s="79">
        <f>SUM($AV$8:$AV$22)</f>
        <v>129</v>
      </c>
      <c r="AW7" s="79">
        <f>SUM($AW$8:$AW$22)</f>
        <v>0</v>
      </c>
      <c r="AX7" s="79">
        <f>SUM($AX$8:$AX$22)</f>
        <v>0</v>
      </c>
      <c r="AY7" s="79">
        <f>SUM($AY$8:$AY$22)</f>
        <v>857</v>
      </c>
      <c r="AZ7" s="79">
        <f>SUM($AZ$8:$AZ$22)</f>
        <v>857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129</v>
      </c>
      <c r="BE7" s="79">
        <f>SUM($BE$8:$BE$22)</f>
        <v>0</v>
      </c>
      <c r="BF7" s="79">
        <f>SUM($BF$8:$BF$22)</f>
        <v>0</v>
      </c>
      <c r="BG7" s="79">
        <f>SUM($BG$8:$BG$22)</f>
        <v>3297</v>
      </c>
      <c r="BH7" s="79">
        <f>SUM($BH$8:$BH$22)</f>
        <v>21257</v>
      </c>
      <c r="BI7" s="79">
        <f>SUM($BI$8:$BI$22)</f>
        <v>21257</v>
      </c>
      <c r="BJ7" s="79">
        <f>SUM($BJ$8:$BJ$22)</f>
        <v>21257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697131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7277</v>
      </c>
      <c r="BW7" s="79">
        <f>SUM($BW$8:$BW$22)</f>
        <v>2547</v>
      </c>
      <c r="BX7" s="79">
        <f>SUM($BX$8:$BX$22)</f>
        <v>4362</v>
      </c>
      <c r="BY7" s="79">
        <f>SUM($BY$8:$BY$22)</f>
        <v>368</v>
      </c>
      <c r="BZ7" s="79">
        <f>SUM($BZ$8:$BZ$22)</f>
        <v>0</v>
      </c>
      <c r="CA7" s="79">
        <f>SUM($CA$8:$CA$22)</f>
        <v>689854</v>
      </c>
      <c r="CB7" s="79">
        <f>SUM($CB$8:$CB$22)</f>
        <v>222048</v>
      </c>
      <c r="CC7" s="79">
        <f>SUM($CC$8:$CC$22)</f>
        <v>268632</v>
      </c>
      <c r="CD7" s="79">
        <f>SUM($CD$8:$CD$22)</f>
        <v>57658</v>
      </c>
      <c r="CE7" s="79">
        <f>SUM($CE$8:$CE$22)</f>
        <v>141516</v>
      </c>
      <c r="CF7" s="79">
        <f>SUM($CF$8:$CF$22)</f>
        <v>6394</v>
      </c>
      <c r="CG7" s="79">
        <f>SUM($CG$8:$CG$22)</f>
        <v>0</v>
      </c>
      <c r="CH7" s="79">
        <f>SUM($CH$8:$CH$22)</f>
        <v>5231</v>
      </c>
      <c r="CI7" s="79">
        <f>SUM($CI$8:$CI$22)</f>
        <v>723619</v>
      </c>
    </row>
    <row r="8" spans="1:87" s="8" customFormat="1" ht="12" customHeight="1">
      <c r="A8" s="80" t="s">
        <v>205</v>
      </c>
      <c r="B8" s="83" t="s">
        <v>203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186566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186566</v>
      </c>
      <c r="X8" s="84">
        <v>0</v>
      </c>
      <c r="Y8" s="84">
        <v>186566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186566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2" si="0">SUM(D8,AF8)</f>
        <v>0</v>
      </c>
      <c r="BI8" s="84">
        <f t="shared" ref="BI8:BI22" si="1">SUM(E8,AG8)</f>
        <v>0</v>
      </c>
      <c r="BJ8" s="84">
        <f t="shared" ref="BJ8:BJ22" si="2">SUM(F8,AH8)</f>
        <v>0</v>
      </c>
      <c r="BK8" s="84">
        <f t="shared" ref="BK8:BK22" si="3">SUM(G8,AI8)</f>
        <v>0</v>
      </c>
      <c r="BL8" s="84">
        <f t="shared" ref="BL8:BL22" si="4">SUM(H8,AJ8)</f>
        <v>0</v>
      </c>
      <c r="BM8" s="84">
        <f t="shared" ref="BM8:BM22" si="5">SUM(I8,AK8)</f>
        <v>0</v>
      </c>
      <c r="BN8" s="84">
        <f t="shared" ref="BN8:BN22" si="6">SUM(J8,AL8)</f>
        <v>0</v>
      </c>
      <c r="BO8" s="94">
        <f t="shared" ref="BO8:BO18" si="7">SUM(K8,AM8)</f>
        <v>0</v>
      </c>
      <c r="BP8" s="84">
        <f t="shared" ref="BP8:BP22" si="8">SUM(L8,AN8)</f>
        <v>186566</v>
      </c>
      <c r="BQ8" s="84">
        <f t="shared" ref="BQ8:BQ22" si="9">SUM(M8,AO8)</f>
        <v>0</v>
      </c>
      <c r="BR8" s="84">
        <f t="shared" ref="BR8:BR22" si="10">SUM(N8,AP8)</f>
        <v>0</v>
      </c>
      <c r="BS8" s="84">
        <f t="shared" ref="BS8:BS22" si="11">SUM(O8,AQ8)</f>
        <v>0</v>
      </c>
      <c r="BT8" s="84">
        <f t="shared" ref="BT8:BT22" si="12">SUM(P8,AR8)</f>
        <v>0</v>
      </c>
      <c r="BU8" s="84">
        <f t="shared" ref="BU8:BU22" si="13">SUM(Q8,AS8)</f>
        <v>0</v>
      </c>
      <c r="BV8" s="84">
        <f t="shared" ref="BV8:BV22" si="14">SUM(R8,AT8)</f>
        <v>0</v>
      </c>
      <c r="BW8" s="84">
        <f t="shared" ref="BW8:BW22" si="15">SUM(S8,AU8)</f>
        <v>0</v>
      </c>
      <c r="BX8" s="84">
        <f t="shared" ref="BX8:BX22" si="16">SUM(T8,AV8)</f>
        <v>0</v>
      </c>
      <c r="BY8" s="84">
        <f t="shared" ref="BY8:BY22" si="17">SUM(U8,AW8)</f>
        <v>0</v>
      </c>
      <c r="BZ8" s="84">
        <f t="shared" ref="BZ8:BZ22" si="18">SUM(V8,AX8)</f>
        <v>0</v>
      </c>
      <c r="CA8" s="84">
        <f t="shared" ref="CA8:CA22" si="19">SUM(W8,AY8)</f>
        <v>186566</v>
      </c>
      <c r="CB8" s="84">
        <f t="shared" ref="CB8:CB22" si="20">SUM(X8,AZ8)</f>
        <v>0</v>
      </c>
      <c r="CC8" s="84">
        <f t="shared" ref="CC8:CC22" si="21">SUM(Y8,BA8)</f>
        <v>186566</v>
      </c>
      <c r="CD8" s="84">
        <f t="shared" ref="CD8:CD22" si="22">SUM(Z8,BB8)</f>
        <v>0</v>
      </c>
      <c r="CE8" s="84">
        <f t="shared" ref="CE8:CE22" si="23">SUM(AA8,BC8)</f>
        <v>0</v>
      </c>
      <c r="CF8" s="94">
        <f t="shared" ref="CF8:CF18" si="24">SUM(AB8,BD8)</f>
        <v>0</v>
      </c>
      <c r="CG8" s="84">
        <f t="shared" ref="CG8:CG22" si="25">SUM(AC8,BE8)</f>
        <v>0</v>
      </c>
      <c r="CH8" s="84">
        <f t="shared" ref="CH8:CH22" si="26">SUM(AD8,BF8)</f>
        <v>0</v>
      </c>
      <c r="CI8" s="84">
        <f t="shared" ref="CI8:CI22" si="27">SUM(AE8,BG8)</f>
        <v>186566</v>
      </c>
    </row>
    <row r="9" spans="1:87" s="8" customFormat="1" ht="12" customHeight="1">
      <c r="A9" s="80" t="s">
        <v>200</v>
      </c>
      <c r="B9" s="83" t="s">
        <v>212</v>
      </c>
      <c r="C9" s="80" t="s">
        <v>216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75299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2933</v>
      </c>
      <c r="S9" s="84">
        <v>0</v>
      </c>
      <c r="T9" s="84">
        <v>2565</v>
      </c>
      <c r="U9" s="84">
        <v>368</v>
      </c>
      <c r="V9" s="84">
        <v>0</v>
      </c>
      <c r="W9" s="84">
        <v>72366</v>
      </c>
      <c r="X9" s="84">
        <v>10218</v>
      </c>
      <c r="Y9" s="84">
        <v>9030</v>
      </c>
      <c r="Z9" s="84">
        <v>0</v>
      </c>
      <c r="AA9" s="84">
        <v>53118</v>
      </c>
      <c r="AB9" s="94">
        <f>組合分担金内訳!E9</f>
        <v>0</v>
      </c>
      <c r="AC9" s="84">
        <v>0</v>
      </c>
      <c r="AD9" s="84">
        <v>108</v>
      </c>
      <c r="AE9" s="84">
        <v>75407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2311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2311</v>
      </c>
      <c r="AU9" s="84">
        <v>2311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2311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77610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5244</v>
      </c>
      <c r="BW9" s="84">
        <f t="shared" si="15"/>
        <v>2311</v>
      </c>
      <c r="BX9" s="84">
        <f t="shared" si="16"/>
        <v>2565</v>
      </c>
      <c r="BY9" s="84">
        <f t="shared" si="17"/>
        <v>368</v>
      </c>
      <c r="BZ9" s="84">
        <f t="shared" si="18"/>
        <v>0</v>
      </c>
      <c r="CA9" s="84">
        <f t="shared" si="19"/>
        <v>72366</v>
      </c>
      <c r="CB9" s="84">
        <f t="shared" si="20"/>
        <v>10218</v>
      </c>
      <c r="CC9" s="84">
        <f t="shared" si="21"/>
        <v>9030</v>
      </c>
      <c r="CD9" s="84">
        <f t="shared" si="22"/>
        <v>0</v>
      </c>
      <c r="CE9" s="84">
        <f t="shared" si="23"/>
        <v>53118</v>
      </c>
      <c r="CF9" s="94">
        <f t="shared" si="24"/>
        <v>0</v>
      </c>
      <c r="CG9" s="84">
        <f t="shared" si="25"/>
        <v>0</v>
      </c>
      <c r="CH9" s="84">
        <f t="shared" si="26"/>
        <v>108</v>
      </c>
      <c r="CI9" s="84">
        <f t="shared" si="27"/>
        <v>77718</v>
      </c>
    </row>
    <row r="10" spans="1:87" s="8" customFormat="1" ht="12" customHeight="1">
      <c r="A10" s="80" t="s">
        <v>200</v>
      </c>
      <c r="B10" s="83" t="s">
        <v>224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247696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247696</v>
      </c>
      <c r="X10" s="84">
        <v>142642</v>
      </c>
      <c r="Y10" s="84">
        <v>50179</v>
      </c>
      <c r="Z10" s="84">
        <v>3175</v>
      </c>
      <c r="AA10" s="84">
        <v>51700</v>
      </c>
      <c r="AB10" s="94">
        <f>組合分担金内訳!E10</f>
        <v>0</v>
      </c>
      <c r="AC10" s="84">
        <v>0</v>
      </c>
      <c r="AD10" s="84">
        <v>74</v>
      </c>
      <c r="AE10" s="84">
        <v>247770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65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65</v>
      </c>
      <c r="AZ10" s="84">
        <v>65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65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247761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247761</v>
      </c>
      <c r="CB10" s="84">
        <f t="shared" si="20"/>
        <v>142707</v>
      </c>
      <c r="CC10" s="84">
        <f t="shared" si="21"/>
        <v>50179</v>
      </c>
      <c r="CD10" s="84">
        <f t="shared" si="22"/>
        <v>3175</v>
      </c>
      <c r="CE10" s="84">
        <f t="shared" si="23"/>
        <v>51700</v>
      </c>
      <c r="CF10" s="94">
        <f t="shared" si="24"/>
        <v>0</v>
      </c>
      <c r="CG10" s="84">
        <f t="shared" si="25"/>
        <v>0</v>
      </c>
      <c r="CH10" s="84">
        <f t="shared" si="26"/>
        <v>74</v>
      </c>
      <c r="CI10" s="84">
        <f t="shared" si="27"/>
        <v>247835</v>
      </c>
    </row>
    <row r="11" spans="1:87" s="8" customFormat="1" ht="12" customHeight="1">
      <c r="A11" s="80" t="s">
        <v>217</v>
      </c>
      <c r="B11" s="83" t="s">
        <v>232</v>
      </c>
      <c r="C11" s="80" t="s">
        <v>230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57664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57664</v>
      </c>
      <c r="X11" s="84">
        <v>20459</v>
      </c>
      <c r="Y11" s="84">
        <v>9382</v>
      </c>
      <c r="Z11" s="84">
        <v>639</v>
      </c>
      <c r="AA11" s="84">
        <v>27184</v>
      </c>
      <c r="AB11" s="94">
        <f>組合分担金内訳!E11</f>
        <v>4642</v>
      </c>
      <c r="AC11" s="84">
        <v>0</v>
      </c>
      <c r="AD11" s="84">
        <v>3848</v>
      </c>
      <c r="AE11" s="84">
        <v>61512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218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218</v>
      </c>
      <c r="AZ11" s="84">
        <v>218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218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57882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57882</v>
      </c>
      <c r="CB11" s="84">
        <f t="shared" si="20"/>
        <v>20677</v>
      </c>
      <c r="CC11" s="84">
        <f t="shared" si="21"/>
        <v>9382</v>
      </c>
      <c r="CD11" s="84">
        <f t="shared" si="22"/>
        <v>639</v>
      </c>
      <c r="CE11" s="84">
        <f t="shared" si="23"/>
        <v>27184</v>
      </c>
      <c r="CF11" s="94">
        <f t="shared" si="24"/>
        <v>4642</v>
      </c>
      <c r="CG11" s="84">
        <f t="shared" si="25"/>
        <v>0</v>
      </c>
      <c r="CH11" s="84">
        <f t="shared" si="26"/>
        <v>3848</v>
      </c>
      <c r="CI11" s="84">
        <f t="shared" si="27"/>
        <v>61730</v>
      </c>
    </row>
    <row r="12" spans="1:87" s="8" customFormat="1" ht="12" customHeight="1">
      <c r="A12" s="80" t="s">
        <v>217</v>
      </c>
      <c r="B12" s="83" t="s">
        <v>236</v>
      </c>
      <c r="C12" s="80" t="s">
        <v>237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217</v>
      </c>
      <c r="B13" s="83" t="s">
        <v>241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28592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28592</v>
      </c>
      <c r="X13" s="84">
        <v>26901</v>
      </c>
      <c r="Y13" s="84">
        <v>0</v>
      </c>
      <c r="Z13" s="84">
        <v>0</v>
      </c>
      <c r="AA13" s="84">
        <v>1691</v>
      </c>
      <c r="AB13" s="94">
        <f>組合分担金内訳!E13</f>
        <v>707</v>
      </c>
      <c r="AC13" s="84">
        <v>0</v>
      </c>
      <c r="AD13" s="84">
        <v>0</v>
      </c>
      <c r="AE13" s="84">
        <v>28592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28592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28592</v>
      </c>
      <c r="CB13" s="84">
        <f t="shared" si="20"/>
        <v>26901</v>
      </c>
      <c r="CC13" s="84">
        <f t="shared" si="21"/>
        <v>0</v>
      </c>
      <c r="CD13" s="84">
        <f t="shared" si="22"/>
        <v>0</v>
      </c>
      <c r="CE13" s="84">
        <f t="shared" si="23"/>
        <v>1691</v>
      </c>
      <c r="CF13" s="94">
        <f t="shared" si="24"/>
        <v>707</v>
      </c>
      <c r="CG13" s="84">
        <f t="shared" si="25"/>
        <v>0</v>
      </c>
      <c r="CH13" s="84">
        <f t="shared" si="26"/>
        <v>0</v>
      </c>
      <c r="CI13" s="84">
        <f t="shared" si="27"/>
        <v>28592</v>
      </c>
    </row>
    <row r="14" spans="1:87" s="8" customFormat="1" ht="12" customHeight="1">
      <c r="A14" s="80" t="s">
        <v>200</v>
      </c>
      <c r="B14" s="83" t="s">
        <v>250</v>
      </c>
      <c r="C14" s="80" t="s">
        <v>253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4497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236</v>
      </c>
      <c r="S14" s="84">
        <v>236</v>
      </c>
      <c r="T14" s="84">
        <v>0</v>
      </c>
      <c r="U14" s="84">
        <v>0</v>
      </c>
      <c r="V14" s="84">
        <v>0</v>
      </c>
      <c r="W14" s="84">
        <v>4261</v>
      </c>
      <c r="X14" s="84">
        <v>4261</v>
      </c>
      <c r="Y14" s="84">
        <v>0</v>
      </c>
      <c r="Z14" s="84">
        <v>0</v>
      </c>
      <c r="AA14" s="84">
        <v>0</v>
      </c>
      <c r="AB14" s="94">
        <f>組合分担金内訳!E14</f>
        <v>55</v>
      </c>
      <c r="AC14" s="84">
        <v>0</v>
      </c>
      <c r="AD14" s="84">
        <v>0</v>
      </c>
      <c r="AE14" s="84">
        <v>4497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193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193</v>
      </c>
      <c r="AZ14" s="84">
        <v>193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193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4690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236</v>
      </c>
      <c r="BW14" s="84">
        <f t="shared" si="15"/>
        <v>236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4454</v>
      </c>
      <c r="CB14" s="84">
        <f t="shared" si="20"/>
        <v>4454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55</v>
      </c>
      <c r="CG14" s="84">
        <f t="shared" si="25"/>
        <v>0</v>
      </c>
      <c r="CH14" s="84">
        <f t="shared" si="26"/>
        <v>0</v>
      </c>
      <c r="CI14" s="84">
        <f t="shared" si="27"/>
        <v>4690</v>
      </c>
    </row>
    <row r="15" spans="1:87" s="8" customFormat="1" ht="12" customHeight="1">
      <c r="A15" s="80" t="s">
        <v>205</v>
      </c>
      <c r="B15" s="83" t="s">
        <v>257</v>
      </c>
      <c r="C15" s="80" t="s">
        <v>261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18560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18560</v>
      </c>
      <c r="X15" s="84">
        <v>3937</v>
      </c>
      <c r="Y15" s="84">
        <v>6800</v>
      </c>
      <c r="Z15" s="84">
        <v>0</v>
      </c>
      <c r="AA15" s="84">
        <v>7823</v>
      </c>
      <c r="AB15" s="94">
        <f>組合分担金内訳!E15</f>
        <v>798</v>
      </c>
      <c r="AC15" s="84">
        <v>0</v>
      </c>
      <c r="AD15" s="84">
        <v>0</v>
      </c>
      <c r="AE15" s="84">
        <v>18560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18560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18560</v>
      </c>
      <c r="CB15" s="84">
        <f t="shared" si="20"/>
        <v>3937</v>
      </c>
      <c r="CC15" s="84">
        <f t="shared" si="21"/>
        <v>6800</v>
      </c>
      <c r="CD15" s="84">
        <f t="shared" si="22"/>
        <v>0</v>
      </c>
      <c r="CE15" s="84">
        <f t="shared" si="23"/>
        <v>7823</v>
      </c>
      <c r="CF15" s="94">
        <f t="shared" si="24"/>
        <v>798</v>
      </c>
      <c r="CG15" s="84">
        <f t="shared" si="25"/>
        <v>0</v>
      </c>
      <c r="CH15" s="84">
        <f t="shared" si="26"/>
        <v>0</v>
      </c>
      <c r="CI15" s="84">
        <f t="shared" si="27"/>
        <v>18560</v>
      </c>
    </row>
    <row r="16" spans="1:87" s="8" customFormat="1" ht="12" customHeight="1">
      <c r="A16" s="80" t="s">
        <v>200</v>
      </c>
      <c r="B16" s="83" t="s">
        <v>265</v>
      </c>
      <c r="C16" s="80" t="s">
        <v>266</v>
      </c>
      <c r="D16" s="84">
        <v>21257</v>
      </c>
      <c r="E16" s="84">
        <v>21257</v>
      </c>
      <c r="F16" s="84">
        <v>21257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62772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62772</v>
      </c>
      <c r="X16" s="84">
        <v>8928</v>
      </c>
      <c r="Y16" s="84">
        <v>0</v>
      </c>
      <c r="Z16" s="84">
        <v>53844</v>
      </c>
      <c r="AA16" s="84">
        <v>0</v>
      </c>
      <c r="AB16" s="94">
        <f>組合分担金内訳!E16</f>
        <v>0</v>
      </c>
      <c r="AC16" s="84">
        <v>0</v>
      </c>
      <c r="AD16" s="84">
        <v>1182</v>
      </c>
      <c r="AE16" s="84">
        <v>85211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179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179</v>
      </c>
      <c r="AZ16" s="84">
        <v>179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179</v>
      </c>
      <c r="BH16" s="84">
        <f t="shared" si="0"/>
        <v>21257</v>
      </c>
      <c r="BI16" s="84">
        <f t="shared" si="1"/>
        <v>21257</v>
      </c>
      <c r="BJ16" s="84">
        <f t="shared" si="2"/>
        <v>21257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62951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62951</v>
      </c>
      <c r="CB16" s="84">
        <f t="shared" si="20"/>
        <v>9107</v>
      </c>
      <c r="CC16" s="84">
        <f t="shared" si="21"/>
        <v>0</v>
      </c>
      <c r="CD16" s="84">
        <f t="shared" si="22"/>
        <v>53844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1182</v>
      </c>
      <c r="CI16" s="84">
        <f t="shared" si="27"/>
        <v>85390</v>
      </c>
    </row>
    <row r="17" spans="1:87" s="8" customFormat="1" ht="12" customHeight="1">
      <c r="A17" s="80" t="s">
        <v>205</v>
      </c>
      <c r="B17" s="83" t="s">
        <v>269</v>
      </c>
      <c r="C17" s="80" t="s">
        <v>270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2857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2857</v>
      </c>
      <c r="X17" s="84">
        <v>2115</v>
      </c>
      <c r="Y17" s="84">
        <v>742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19</v>
      </c>
      <c r="AE17" s="84">
        <v>2876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202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202</v>
      </c>
      <c r="AZ17" s="84">
        <v>202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202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3059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3059</v>
      </c>
      <c r="CB17" s="84">
        <f t="shared" si="20"/>
        <v>2317</v>
      </c>
      <c r="CC17" s="84">
        <f t="shared" si="21"/>
        <v>742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19</v>
      </c>
      <c r="CI17" s="84">
        <f t="shared" si="27"/>
        <v>3078</v>
      </c>
    </row>
    <row r="18" spans="1:87" s="8" customFormat="1" ht="12" customHeight="1">
      <c r="A18" s="80" t="s">
        <v>200</v>
      </c>
      <c r="B18" s="83" t="s">
        <v>279</v>
      </c>
      <c r="C18" s="80" t="s">
        <v>280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3066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45</v>
      </c>
      <c r="S18" s="84">
        <v>0</v>
      </c>
      <c r="T18" s="84">
        <v>45</v>
      </c>
      <c r="U18" s="84">
        <v>0</v>
      </c>
      <c r="V18" s="84">
        <v>0</v>
      </c>
      <c r="W18" s="84">
        <v>3021</v>
      </c>
      <c r="X18" s="84">
        <v>1730</v>
      </c>
      <c r="Y18" s="84">
        <v>1291</v>
      </c>
      <c r="Z18" s="84">
        <v>0</v>
      </c>
      <c r="AA18" s="84">
        <v>0</v>
      </c>
      <c r="AB18" s="94">
        <f>組合分担金内訳!E18</f>
        <v>63</v>
      </c>
      <c r="AC18" s="84">
        <v>0</v>
      </c>
      <c r="AD18" s="84">
        <v>0</v>
      </c>
      <c r="AE18" s="84">
        <v>3066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129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3066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45</v>
      </c>
      <c r="BW18" s="84">
        <f t="shared" si="15"/>
        <v>0</v>
      </c>
      <c r="BX18" s="84">
        <f t="shared" si="16"/>
        <v>45</v>
      </c>
      <c r="BY18" s="84">
        <f t="shared" si="17"/>
        <v>0</v>
      </c>
      <c r="BZ18" s="84">
        <f t="shared" si="18"/>
        <v>0</v>
      </c>
      <c r="CA18" s="84">
        <f t="shared" si="19"/>
        <v>3021</v>
      </c>
      <c r="CB18" s="84">
        <f t="shared" si="20"/>
        <v>1730</v>
      </c>
      <c r="CC18" s="84">
        <f t="shared" si="21"/>
        <v>1291</v>
      </c>
      <c r="CD18" s="84">
        <f t="shared" si="22"/>
        <v>0</v>
      </c>
      <c r="CE18" s="84">
        <f t="shared" si="23"/>
        <v>0</v>
      </c>
      <c r="CF18" s="94">
        <f t="shared" si="24"/>
        <v>192</v>
      </c>
      <c r="CG18" s="84">
        <f t="shared" si="25"/>
        <v>0</v>
      </c>
      <c r="CH18" s="84">
        <f t="shared" si="26"/>
        <v>0</v>
      </c>
      <c r="CI18" s="84">
        <f t="shared" si="27"/>
        <v>3066</v>
      </c>
    </row>
    <row r="19" spans="1:87" s="8" customFormat="1" ht="12" customHeight="1">
      <c r="A19" s="80" t="s">
        <v>290</v>
      </c>
      <c r="B19" s="83" t="s">
        <v>284</v>
      </c>
      <c r="C19" s="80" t="s">
        <v>285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63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63</v>
      </c>
      <c r="S19" s="84">
        <v>0</v>
      </c>
      <c r="T19" s="84">
        <v>63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63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129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129</v>
      </c>
      <c r="AU19" s="84">
        <v>0</v>
      </c>
      <c r="AV19" s="84">
        <v>129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129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192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192</v>
      </c>
      <c r="BW19" s="84">
        <f t="shared" si="15"/>
        <v>0</v>
      </c>
      <c r="BX19" s="84">
        <f t="shared" si="16"/>
        <v>192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192</v>
      </c>
    </row>
    <row r="20" spans="1:87" s="8" customFormat="1" ht="12" customHeight="1">
      <c r="A20" s="80" t="s">
        <v>200</v>
      </c>
      <c r="B20" s="83" t="s">
        <v>293</v>
      </c>
      <c r="C20" s="80" t="s">
        <v>294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297</v>
      </c>
      <c r="C21" s="80" t="s">
        <v>298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1560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1560</v>
      </c>
      <c r="S21" s="84">
        <v>0</v>
      </c>
      <c r="T21" s="84">
        <v>1560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1560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1560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1560</v>
      </c>
      <c r="BW21" s="84">
        <f t="shared" si="15"/>
        <v>0</v>
      </c>
      <c r="BX21" s="84">
        <f t="shared" si="16"/>
        <v>1560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1560</v>
      </c>
    </row>
    <row r="22" spans="1:87" s="8" customFormat="1" ht="12" customHeight="1">
      <c r="A22" s="80" t="s">
        <v>217</v>
      </c>
      <c r="B22" s="83" t="s">
        <v>303</v>
      </c>
      <c r="C22" s="80" t="s">
        <v>304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4642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4642</v>
      </c>
      <c r="X22" s="84">
        <v>0</v>
      </c>
      <c r="Y22" s="84">
        <v>4642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4642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4642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4642</v>
      </c>
      <c r="CB22" s="84">
        <f t="shared" si="20"/>
        <v>0</v>
      </c>
      <c r="CC22" s="84">
        <f t="shared" si="21"/>
        <v>4642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4642</v>
      </c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3:CI995">
    <cfRule type="expression" dxfId="156" priority="19" stopIfTrue="1">
      <formula>$A23&lt;&gt;""</formula>
    </cfRule>
  </conditionalFormatting>
  <conditionalFormatting sqref="A22:CI22">
    <cfRule type="expression" dxfId="155" priority="2" stopIfTrue="1">
      <formula>$A22&lt;&gt;""</formula>
    </cfRule>
  </conditionalFormatting>
  <conditionalFormatting sqref="A8:CI8">
    <cfRule type="expression" dxfId="154" priority="17" stopIfTrue="1">
      <formula>$A8&lt;&gt;""</formula>
    </cfRule>
  </conditionalFormatting>
  <conditionalFormatting sqref="A9:CI9">
    <cfRule type="expression" dxfId="153" priority="16" stopIfTrue="1">
      <formula>$A9&lt;&gt;""</formula>
    </cfRule>
  </conditionalFormatting>
  <conditionalFormatting sqref="A10:CI10">
    <cfRule type="expression" dxfId="152" priority="15" stopIfTrue="1">
      <formula>$A10&lt;&gt;""</formula>
    </cfRule>
  </conditionalFormatting>
  <conditionalFormatting sqref="A11:CI11">
    <cfRule type="expression" dxfId="151" priority="14" stopIfTrue="1">
      <formula>$A11&lt;&gt;""</formula>
    </cfRule>
  </conditionalFormatting>
  <conditionalFormatting sqref="A12:CI12">
    <cfRule type="expression" dxfId="150" priority="13" stopIfTrue="1">
      <formula>$A12&lt;&gt;""</formula>
    </cfRule>
  </conditionalFormatting>
  <conditionalFormatting sqref="A13:CI13">
    <cfRule type="expression" dxfId="149" priority="12" stopIfTrue="1">
      <formula>$A13&lt;&gt;""</formula>
    </cfRule>
  </conditionalFormatting>
  <conditionalFormatting sqref="A14:CI14">
    <cfRule type="expression" dxfId="148" priority="11" stopIfTrue="1">
      <formula>$A14&lt;&gt;""</formula>
    </cfRule>
  </conditionalFormatting>
  <conditionalFormatting sqref="A15:CI15">
    <cfRule type="expression" dxfId="147" priority="10" stopIfTrue="1">
      <formula>$A15&lt;&gt;""</formula>
    </cfRule>
  </conditionalFormatting>
  <conditionalFormatting sqref="A16:CI16">
    <cfRule type="expression" dxfId="146" priority="9" stopIfTrue="1">
      <formula>$A16&lt;&gt;""</formula>
    </cfRule>
  </conditionalFormatting>
  <conditionalFormatting sqref="A17:CI17">
    <cfRule type="expression" dxfId="145" priority="8" stopIfTrue="1">
      <formula>$A17&lt;&gt;""</formula>
    </cfRule>
  </conditionalFormatting>
  <conditionalFormatting sqref="A18:CI18">
    <cfRule type="expression" dxfId="144" priority="7" stopIfTrue="1">
      <formula>$A18&lt;&gt;""</formula>
    </cfRule>
  </conditionalFormatting>
  <conditionalFormatting sqref="A7:CI7">
    <cfRule type="expression" dxfId="143" priority="1" stopIfTrue="1">
      <formula>$A7&lt;&gt;""</formula>
    </cfRule>
  </conditionalFormatting>
  <conditionalFormatting sqref="A19:CI19">
    <cfRule type="expression" dxfId="142" priority="5" stopIfTrue="1">
      <formula>$A19&lt;&gt;""</formula>
    </cfRule>
  </conditionalFormatting>
  <conditionalFormatting sqref="A20:CI20">
    <cfRule type="expression" dxfId="141" priority="4" stopIfTrue="1">
      <formula>$A20&lt;&gt;""</formula>
    </cfRule>
  </conditionalFormatting>
  <conditionalFormatting sqref="A21:CI21">
    <cfRule type="expression" dxfId="140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217</v>
      </c>
      <c r="B7" s="92" t="s">
        <v>305</v>
      </c>
      <c r="C7" s="78" t="s">
        <v>306</v>
      </c>
      <c r="D7" s="101">
        <f>SUM($D$8:$D$18)</f>
        <v>0</v>
      </c>
      <c r="E7" s="101">
        <f>SUM($E$8:$E$18)</f>
        <v>6265</v>
      </c>
      <c r="F7" s="101">
        <f>SUM($F$8:$F$18)</f>
        <v>6265</v>
      </c>
      <c r="G7" s="101">
        <f>SUM($G$8:$G$18)</f>
        <v>0</v>
      </c>
      <c r="H7" s="101">
        <f>SUM($H$8:$H$18)</f>
        <v>129</v>
      </c>
      <c r="I7" s="101">
        <f>SUM($I$8:$I$18)</f>
        <v>129</v>
      </c>
      <c r="J7" s="101">
        <f>COUNTIF($J$8:$J$18,"&lt;&gt;") - COUNTIF($J$8:$J$18,"&lt; &gt;")</f>
        <v>5</v>
      </c>
      <c r="K7" s="101">
        <f>COUNTIF($K$8:$K$18,"&lt;&gt;") - COUNTIF($K$8:$K$18,"&lt; &gt;")</f>
        <v>5</v>
      </c>
      <c r="L7" s="101">
        <f>SUM($L$8:$L$18)</f>
        <v>0</v>
      </c>
      <c r="M7" s="101">
        <f>SUM($M$8:$M$18)</f>
        <v>6265</v>
      </c>
      <c r="N7" s="101">
        <f>SUM($N$8:$N$18)</f>
        <v>6265</v>
      </c>
      <c r="O7" s="101">
        <f>SUM($O$8:$O$18)</f>
        <v>0</v>
      </c>
      <c r="P7" s="101">
        <f>SUM($P$8:$P$18)</f>
        <v>129</v>
      </c>
      <c r="Q7" s="101">
        <f>SUM($Q$8:$Q$18)</f>
        <v>129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SUM($V$8:$V$18)</f>
        <v>0</v>
      </c>
      <c r="W7" s="101">
        <f>SUM($W$8:$W$18)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SUM($AD$8:$AD$18)</f>
        <v>0</v>
      </c>
      <c r="AE7" s="101">
        <f>SUM($AE$8:$AE$18)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SUM($AL$8:$AL$18)</f>
        <v>0</v>
      </c>
      <c r="AM7" s="101">
        <f>SUM($AM$8:$AM$18)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SUM($AT$8:$AT$18)</f>
        <v>0</v>
      </c>
      <c r="AU7" s="101">
        <f>SUM($AU$8:$AU$18)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SUM($BB$8:$BB$18)</f>
        <v>0</v>
      </c>
      <c r="BC7" s="101">
        <f>SUM($BC$8:$BC$18)</f>
        <v>0</v>
      </c>
      <c r="BD7" s="101">
        <f>SUM($BD$8:$BD$18)</f>
        <v>0</v>
      </c>
      <c r="BE7" s="101">
        <f>SUM($BE$8:$BE$18)</f>
        <v>0</v>
      </c>
    </row>
    <row r="8" spans="1:57" s="8" customFormat="1" ht="12" customHeight="1">
      <c r="A8" s="80" t="s">
        <v>210</v>
      </c>
      <c r="B8" s="83" t="s">
        <v>201</v>
      </c>
      <c r="C8" s="80" t="s">
        <v>211</v>
      </c>
      <c r="D8" s="81">
        <f t="shared" ref="D8:D18" si="0">SUM(L8,T8,AB8,AJ8,AR8,AZ8)</f>
        <v>0</v>
      </c>
      <c r="E8" s="81">
        <f t="shared" ref="E8:E18" si="1">SUM(M8,U8,AC8,AK8,AS8,BA8)</f>
        <v>0</v>
      </c>
      <c r="F8" s="81">
        <f t="shared" ref="F8:F18" si="2">SUM(D8:E8)</f>
        <v>0</v>
      </c>
      <c r="G8" s="81">
        <f t="shared" ref="G8:G18" si="3">SUM(O8,W8,AE8,AM8,AU8,BC8)</f>
        <v>0</v>
      </c>
      <c r="H8" s="81">
        <f t="shared" ref="H8:H18" si="4">SUM(P8,X8,AF8,AN8,AV8,BD8)</f>
        <v>0</v>
      </c>
      <c r="I8" s="81">
        <f t="shared" ref="I8:I18" si="5"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 t="shared" ref="N8:N18" si="6">SUM(L8,+M8)</f>
        <v>0</v>
      </c>
      <c r="O8" s="81">
        <v>0</v>
      </c>
      <c r="P8" s="81">
        <v>0</v>
      </c>
      <c r="Q8" s="81">
        <f t="shared" ref="Q8:Q18" si="7"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18" si="8"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 t="shared" ref="AL8:AL18" si="9">SUM(AJ8,+AK8)</f>
        <v>0</v>
      </c>
      <c r="AM8" s="81">
        <v>0</v>
      </c>
      <c r="AN8" s="81">
        <v>0</v>
      </c>
      <c r="AO8" s="81">
        <f t="shared" ref="AO8:AO18" si="10"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 t="shared" ref="AT8:AT18" si="11">SUM(AR8,+AS8)</f>
        <v>0</v>
      </c>
      <c r="AU8" s="81">
        <v>0</v>
      </c>
      <c r="AV8" s="81">
        <v>0</v>
      </c>
      <c r="AW8" s="81">
        <f t="shared" ref="AW8:AW18" si="12"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 t="shared" ref="BB8:BB18" si="13">SUM(AZ8,BA8)</f>
        <v>0</v>
      </c>
      <c r="BC8" s="81">
        <v>0</v>
      </c>
      <c r="BD8" s="81">
        <v>0</v>
      </c>
      <c r="BE8" s="81">
        <f t="shared" ref="BE8:BE18" si="14">SUM(BC8,+BD8)</f>
        <v>0</v>
      </c>
    </row>
    <row r="9" spans="1:57" s="8" customFormat="1" ht="12" customHeight="1">
      <c r="A9" s="80" t="s">
        <v>217</v>
      </c>
      <c r="B9" s="83" t="s">
        <v>218</v>
      </c>
      <c r="C9" s="80" t="s">
        <v>219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205</v>
      </c>
      <c r="B10" s="83" t="s">
        <v>225</v>
      </c>
      <c r="C10" s="80" t="s">
        <v>226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205</v>
      </c>
      <c r="B11" s="83" t="s">
        <v>228</v>
      </c>
      <c r="C11" s="80" t="s">
        <v>235</v>
      </c>
      <c r="D11" s="81">
        <f t="shared" si="0"/>
        <v>0</v>
      </c>
      <c r="E11" s="81">
        <f t="shared" si="1"/>
        <v>4642</v>
      </c>
      <c r="F11" s="81">
        <f t="shared" si="2"/>
        <v>4642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233</v>
      </c>
      <c r="K11" s="82" t="s">
        <v>234</v>
      </c>
      <c r="L11" s="81">
        <v>0</v>
      </c>
      <c r="M11" s="81">
        <v>4642</v>
      </c>
      <c r="N11" s="81">
        <f t="shared" si="6"/>
        <v>4642</v>
      </c>
      <c r="O11" s="81">
        <v>0</v>
      </c>
      <c r="P11" s="81">
        <v>0</v>
      </c>
      <c r="Q11" s="81">
        <f t="shared" si="7"/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205</v>
      </c>
      <c r="B12" s="83" t="s">
        <v>238</v>
      </c>
      <c r="C12" s="80" t="s">
        <v>239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205</v>
      </c>
      <c r="B13" s="83" t="s">
        <v>247</v>
      </c>
      <c r="C13" s="80" t="s">
        <v>248</v>
      </c>
      <c r="D13" s="81">
        <f t="shared" si="0"/>
        <v>0</v>
      </c>
      <c r="E13" s="81">
        <f t="shared" si="1"/>
        <v>707</v>
      </c>
      <c r="F13" s="81">
        <f t="shared" si="2"/>
        <v>707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245</v>
      </c>
      <c r="K13" s="82" t="s">
        <v>246</v>
      </c>
      <c r="L13" s="81">
        <v>0</v>
      </c>
      <c r="M13" s="81">
        <v>707</v>
      </c>
      <c r="N13" s="81">
        <f t="shared" si="6"/>
        <v>707</v>
      </c>
      <c r="O13" s="81">
        <v>0</v>
      </c>
      <c r="P13" s="81">
        <v>0</v>
      </c>
      <c r="Q13" s="81">
        <f t="shared" si="7"/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217</v>
      </c>
      <c r="B14" s="83" t="s">
        <v>254</v>
      </c>
      <c r="C14" s="80" t="s">
        <v>255</v>
      </c>
      <c r="D14" s="81">
        <f t="shared" si="0"/>
        <v>0</v>
      </c>
      <c r="E14" s="81">
        <f t="shared" si="1"/>
        <v>55</v>
      </c>
      <c r="F14" s="81">
        <f t="shared" si="2"/>
        <v>55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245</v>
      </c>
      <c r="K14" s="82" t="s">
        <v>246</v>
      </c>
      <c r="L14" s="81">
        <v>0</v>
      </c>
      <c r="M14" s="81">
        <v>55</v>
      </c>
      <c r="N14" s="81">
        <f t="shared" si="6"/>
        <v>55</v>
      </c>
      <c r="O14" s="81">
        <v>0</v>
      </c>
      <c r="P14" s="81">
        <v>0</v>
      </c>
      <c r="Q14" s="81">
        <f t="shared" si="7"/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205</v>
      </c>
      <c r="B15" s="83" t="s">
        <v>262</v>
      </c>
      <c r="C15" s="80" t="s">
        <v>261</v>
      </c>
      <c r="D15" s="81">
        <f t="shared" si="0"/>
        <v>0</v>
      </c>
      <c r="E15" s="81">
        <f t="shared" si="1"/>
        <v>798</v>
      </c>
      <c r="F15" s="81">
        <f t="shared" si="2"/>
        <v>798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245</v>
      </c>
      <c r="K15" s="82" t="s">
        <v>246</v>
      </c>
      <c r="L15" s="81">
        <v>0</v>
      </c>
      <c r="M15" s="81">
        <v>798</v>
      </c>
      <c r="N15" s="81">
        <f t="shared" si="6"/>
        <v>798</v>
      </c>
      <c r="O15" s="81">
        <v>0</v>
      </c>
      <c r="P15" s="81">
        <v>0</v>
      </c>
      <c r="Q15" s="81">
        <f t="shared" si="7"/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217</v>
      </c>
      <c r="B16" s="83" t="s">
        <v>267</v>
      </c>
      <c r="C16" s="80" t="s">
        <v>268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217</v>
      </c>
      <c r="B17" s="83" t="s">
        <v>272</v>
      </c>
      <c r="C17" s="80" t="s">
        <v>273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217</v>
      </c>
      <c r="B18" s="83" t="s">
        <v>283</v>
      </c>
      <c r="C18" s="80" t="s">
        <v>277</v>
      </c>
      <c r="D18" s="81">
        <f t="shared" si="0"/>
        <v>0</v>
      </c>
      <c r="E18" s="81">
        <f t="shared" si="1"/>
        <v>63</v>
      </c>
      <c r="F18" s="81">
        <f t="shared" si="2"/>
        <v>63</v>
      </c>
      <c r="G18" s="81">
        <f t="shared" si="3"/>
        <v>0</v>
      </c>
      <c r="H18" s="81">
        <f t="shared" si="4"/>
        <v>129</v>
      </c>
      <c r="I18" s="81">
        <f t="shared" si="5"/>
        <v>129</v>
      </c>
      <c r="J18" s="82" t="s">
        <v>281</v>
      </c>
      <c r="K18" s="82" t="s">
        <v>282</v>
      </c>
      <c r="L18" s="81">
        <v>0</v>
      </c>
      <c r="M18" s="81">
        <v>63</v>
      </c>
      <c r="N18" s="81">
        <f t="shared" si="6"/>
        <v>63</v>
      </c>
      <c r="O18" s="81">
        <v>0</v>
      </c>
      <c r="P18" s="81">
        <v>129</v>
      </c>
      <c r="Q18" s="81">
        <f t="shared" si="7"/>
        <v>129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/>
      <c r="B19" s="83" t="s">
        <v>202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 t="s">
        <v>202</v>
      </c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3:BE995">
    <cfRule type="expression" dxfId="139" priority="19" stopIfTrue="1">
      <formula>$A23&lt;&gt;""</formula>
    </cfRule>
  </conditionalFormatting>
  <conditionalFormatting sqref="A22:BE22">
    <cfRule type="expression" dxfId="138" priority="2" stopIfTrue="1">
      <formula>$A22&lt;&gt;""</formula>
    </cfRule>
  </conditionalFormatting>
  <conditionalFormatting sqref="A8:BE8">
    <cfRule type="expression" dxfId="137" priority="17" stopIfTrue="1">
      <formula>$A8&lt;&gt;""</formula>
    </cfRule>
  </conditionalFormatting>
  <conditionalFormatting sqref="A9:BE9">
    <cfRule type="expression" dxfId="136" priority="16" stopIfTrue="1">
      <formula>$A9&lt;&gt;""</formula>
    </cfRule>
  </conditionalFormatting>
  <conditionalFormatting sqref="A10:BE10">
    <cfRule type="expression" dxfId="135" priority="15" stopIfTrue="1">
      <formula>$A10&lt;&gt;""</formula>
    </cfRule>
  </conditionalFormatting>
  <conditionalFormatting sqref="A11:BE11">
    <cfRule type="expression" dxfId="134" priority="14" stopIfTrue="1">
      <formula>$A11&lt;&gt;""</formula>
    </cfRule>
  </conditionalFormatting>
  <conditionalFormatting sqref="A12:BE12">
    <cfRule type="expression" dxfId="133" priority="13" stopIfTrue="1">
      <formula>$A12&lt;&gt;""</formula>
    </cfRule>
  </conditionalFormatting>
  <conditionalFormatting sqref="A13:BE13">
    <cfRule type="expression" dxfId="132" priority="12" stopIfTrue="1">
      <formula>$A13&lt;&gt;""</formula>
    </cfRule>
  </conditionalFormatting>
  <conditionalFormatting sqref="A14:BE14 J15">
    <cfRule type="expression" dxfId="131" priority="11" stopIfTrue="1">
      <formula>$A14&lt;&gt;""</formula>
    </cfRule>
  </conditionalFormatting>
  <conditionalFormatting sqref="A15:I15 K15:BE15">
    <cfRule type="expression" dxfId="130" priority="10" stopIfTrue="1">
      <formula>$A15&lt;&gt;""</formula>
    </cfRule>
  </conditionalFormatting>
  <conditionalFormatting sqref="A16:BE16">
    <cfRule type="expression" dxfId="129" priority="9" stopIfTrue="1">
      <formula>$A16&lt;&gt;""</formula>
    </cfRule>
  </conditionalFormatting>
  <conditionalFormatting sqref="A17:BE17">
    <cfRule type="expression" dxfId="128" priority="8" stopIfTrue="1">
      <formula>$A17&lt;&gt;""</formula>
    </cfRule>
  </conditionalFormatting>
  <conditionalFormatting sqref="A18:BE18">
    <cfRule type="expression" dxfId="127" priority="7" stopIfTrue="1">
      <formula>$A18&lt;&gt;""</formula>
    </cfRule>
  </conditionalFormatting>
  <conditionalFormatting sqref="A7:BE7">
    <cfRule type="expression" dxfId="126" priority="1" stopIfTrue="1">
      <formula>$A7&lt;&gt;""</formula>
    </cfRule>
  </conditionalFormatting>
  <conditionalFormatting sqref="A19:BE19">
    <cfRule type="expression" dxfId="125" priority="5" stopIfTrue="1">
      <formula>$A19&lt;&gt;""</formula>
    </cfRule>
  </conditionalFormatting>
  <conditionalFormatting sqref="A20:BE20">
    <cfRule type="expression" dxfId="124" priority="4" stopIfTrue="1">
      <formula>$A20&lt;&gt;""</formula>
    </cfRule>
  </conditionalFormatting>
  <conditionalFormatting sqref="A21:BE21">
    <cfRule type="expression" dxfId="123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217</v>
      </c>
      <c r="B7" s="92" t="s">
        <v>305</v>
      </c>
      <c r="C7" s="78" t="s">
        <v>306</v>
      </c>
      <c r="D7" s="101">
        <f>SUM($D$8:$D$11)</f>
        <v>6265</v>
      </c>
      <c r="E7" s="101">
        <f>SUM($E$8:$E$11)</f>
        <v>129</v>
      </c>
      <c r="F7" s="101">
        <f>COUNTIF($F$8:$F$11,"&lt;&gt;") - COUNTIF($F$8:$F$11,"&lt; &gt;")</f>
        <v>3</v>
      </c>
      <c r="G7" s="101">
        <f>COUNTIF($G$8:$G$11,"&lt;&gt;") - COUNTIF($G$8:$G$11,"&lt; &gt;")</f>
        <v>3</v>
      </c>
      <c r="H7" s="101">
        <f>SUM($H$8:$H$11)</f>
        <v>5412</v>
      </c>
      <c r="I7" s="101">
        <f>SUM($I$8:$I$11)</f>
        <v>129</v>
      </c>
      <c r="J7" s="101">
        <f>COUNTIF($J$8:$J$11,"&lt;&gt;") - COUNTIF($J$8:$J$11,"&lt; &gt;")</f>
        <v>1</v>
      </c>
      <c r="K7" s="101">
        <f>COUNTIF($K$8:$K$11,"&lt;&gt;") - COUNTIF($K$8:$K$11,"&lt; &gt;")</f>
        <v>1</v>
      </c>
      <c r="L7" s="101">
        <f>SUM($L$8:$L$11)</f>
        <v>55</v>
      </c>
      <c r="M7" s="101">
        <f>SUM($M$8:$M$11)</f>
        <v>0</v>
      </c>
      <c r="N7" s="101">
        <f>COUNTIF($N$8:$N$11,"&lt;&gt;") - COUNTIF($N$8:$N$11,"&lt; &gt;")</f>
        <v>1</v>
      </c>
      <c r="O7" s="101">
        <f>COUNTIF($O$8:$O$11,"&lt;&gt;") - COUNTIF($O$8:$O$11,"&lt; &gt;")</f>
        <v>1</v>
      </c>
      <c r="P7" s="101">
        <f>SUM($P$8:$P$11)</f>
        <v>798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217</v>
      </c>
      <c r="B8" s="83" t="s">
        <v>284</v>
      </c>
      <c r="C8" s="80" t="s">
        <v>285</v>
      </c>
      <c r="D8" s="81">
        <f t="shared" ref="D8:E11" si="0">SUM(H8,L8,P8,T8,X8,AB8,AF8,AJ8,AN8,AR8,AV8,AZ8,BD8,BH8,BL8,BP8,BT8,BX8,CB8,CF8,CJ8,CN8,CR8,CV8,CZ8,DD8,DH8,DL8,DP8,DT8)</f>
        <v>63</v>
      </c>
      <c r="E8" s="81">
        <f t="shared" si="0"/>
        <v>129</v>
      </c>
      <c r="F8" s="97" t="s">
        <v>274</v>
      </c>
      <c r="G8" s="82" t="s">
        <v>276</v>
      </c>
      <c r="H8" s="81">
        <v>63</v>
      </c>
      <c r="I8" s="81">
        <v>129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217</v>
      </c>
      <c r="B9" s="83" t="s">
        <v>295</v>
      </c>
      <c r="C9" s="80" t="s">
        <v>296</v>
      </c>
      <c r="D9" s="81">
        <f t="shared" si="0"/>
        <v>0</v>
      </c>
      <c r="E9" s="81">
        <f t="shared" si="0"/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217</v>
      </c>
      <c r="B10" s="83" t="s">
        <v>300</v>
      </c>
      <c r="C10" s="80" t="s">
        <v>298</v>
      </c>
      <c r="D10" s="81">
        <f t="shared" si="0"/>
        <v>1560</v>
      </c>
      <c r="E10" s="81">
        <f t="shared" si="0"/>
        <v>0</v>
      </c>
      <c r="F10" s="97" t="s">
        <v>240</v>
      </c>
      <c r="G10" s="82" t="s">
        <v>242</v>
      </c>
      <c r="H10" s="81">
        <v>707</v>
      </c>
      <c r="I10" s="81">
        <v>0</v>
      </c>
      <c r="J10" s="103" t="s">
        <v>249</v>
      </c>
      <c r="K10" s="104" t="s">
        <v>251</v>
      </c>
      <c r="L10" s="102">
        <v>55</v>
      </c>
      <c r="M10" s="102">
        <v>0</v>
      </c>
      <c r="N10" s="103" t="s">
        <v>256</v>
      </c>
      <c r="O10" s="104" t="s">
        <v>258</v>
      </c>
      <c r="P10" s="102">
        <v>798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217</v>
      </c>
      <c r="B11" s="83" t="s">
        <v>301</v>
      </c>
      <c r="C11" s="80" t="s">
        <v>304</v>
      </c>
      <c r="D11" s="81">
        <f t="shared" si="0"/>
        <v>4642</v>
      </c>
      <c r="E11" s="81">
        <f t="shared" si="0"/>
        <v>0</v>
      </c>
      <c r="F11" s="97" t="s">
        <v>227</v>
      </c>
      <c r="G11" s="82" t="s">
        <v>229</v>
      </c>
      <c r="H11" s="81">
        <v>4642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2:DU984">
    <cfRule type="expression" dxfId="122" priority="180" stopIfTrue="1">
      <formula>$A12&lt;&gt;""</formula>
    </cfRule>
  </conditionalFormatting>
  <conditionalFormatting sqref="A7:DU7">
    <cfRule type="expression" dxfId="121" priority="1" stopIfTrue="1">
      <formula>$A7&lt;&gt;""</formula>
    </cfRule>
  </conditionalFormatting>
  <conditionalFormatting sqref="A11:I11 BN11:BQ11">
    <cfRule type="expression" dxfId="120" priority="17" stopIfTrue="1">
      <formula>$A11&lt;&gt;""</formula>
    </cfRule>
  </conditionalFormatting>
  <conditionalFormatting sqref="J11:M11 BR11:BU11">
    <cfRule type="expression" dxfId="119" priority="18" stopIfTrue="1">
      <formula>$A12&lt;&gt;""</formula>
    </cfRule>
  </conditionalFormatting>
  <conditionalFormatting sqref="N11:Q11 BV11:BY11">
    <cfRule type="expression" dxfId="118" priority="19" stopIfTrue="1">
      <formula>$A13&lt;&gt;""</formula>
    </cfRule>
  </conditionalFormatting>
  <conditionalFormatting sqref="R11:U11 BZ11:CC11">
    <cfRule type="expression" dxfId="117" priority="20" stopIfTrue="1">
      <formula>$A14&lt;&gt;""</formula>
    </cfRule>
  </conditionalFormatting>
  <conditionalFormatting sqref="V11:Y11 CD11:CG11">
    <cfRule type="expression" dxfId="116" priority="21" stopIfTrue="1">
      <formula>$A15&lt;&gt;""</formula>
    </cfRule>
  </conditionalFormatting>
  <conditionalFormatting sqref="Z11:AC11 CH11:CK11">
    <cfRule type="expression" dxfId="115" priority="22" stopIfTrue="1">
      <formula>$A16&lt;&gt;""</formula>
    </cfRule>
  </conditionalFormatting>
  <conditionalFormatting sqref="AD11:AG11 CL11:CO11">
    <cfRule type="expression" dxfId="114" priority="23" stopIfTrue="1">
      <formula>$A17&lt;&gt;""</formula>
    </cfRule>
  </conditionalFormatting>
  <conditionalFormatting sqref="AH11:AK11 CP11:CS11">
    <cfRule type="expression" dxfId="113" priority="24" stopIfTrue="1">
      <formula>$A18&lt;&gt;""</formula>
    </cfRule>
  </conditionalFormatting>
  <conditionalFormatting sqref="AL11:AO11 CT11:CW11">
    <cfRule type="expression" dxfId="112" priority="25" stopIfTrue="1">
      <formula>$A19&lt;&gt;""</formula>
    </cfRule>
  </conditionalFormatting>
  <conditionalFormatting sqref="AP11:AS11 CX11:DA11">
    <cfRule type="expression" dxfId="111" priority="26" stopIfTrue="1">
      <formula>$A20&lt;&gt;""</formula>
    </cfRule>
  </conditionalFormatting>
  <conditionalFormatting sqref="AT11:AW11 DB11:DE11">
    <cfRule type="expression" dxfId="110" priority="27" stopIfTrue="1">
      <formula>$A21&lt;&gt;""</formula>
    </cfRule>
  </conditionalFormatting>
  <conditionalFormatting sqref="AX11:BA11 DF11:DI11">
    <cfRule type="expression" dxfId="109" priority="28" stopIfTrue="1">
      <formula>$A22&lt;&gt;""</formula>
    </cfRule>
  </conditionalFormatting>
  <conditionalFormatting sqref="BB11:BE11 DJ11:DM11">
    <cfRule type="expression" dxfId="108" priority="29" stopIfTrue="1">
      <formula>$A23&lt;&gt;""</formula>
    </cfRule>
  </conditionalFormatting>
  <conditionalFormatting sqref="BF11:BI11 DN11:DQ11">
    <cfRule type="expression" dxfId="107" priority="30" stopIfTrue="1">
      <formula>$A24&lt;&gt;""</formula>
    </cfRule>
  </conditionalFormatting>
  <conditionalFormatting sqref="BJ11:BM11 DR11:DU11">
    <cfRule type="expression" dxfId="106" priority="31" stopIfTrue="1">
      <formula>$A25&lt;&gt;""</formula>
    </cfRule>
  </conditionalFormatting>
  <conditionalFormatting sqref="BN11:BQ11">
    <cfRule type="expression" dxfId="105" priority="16" stopIfTrue="1">
      <formula>$A25&lt;&gt;""</formula>
    </cfRule>
  </conditionalFormatting>
  <conditionalFormatting sqref="BR11:BU11">
    <cfRule type="expression" dxfId="104" priority="15" stopIfTrue="1">
      <formula>$A26&lt;&gt;""</formula>
    </cfRule>
  </conditionalFormatting>
  <conditionalFormatting sqref="BV11:BY11">
    <cfRule type="expression" dxfId="103" priority="14" stopIfTrue="1">
      <formula>$A27&lt;&gt;""</formula>
    </cfRule>
  </conditionalFormatting>
  <conditionalFormatting sqref="BZ11:CC11">
    <cfRule type="expression" dxfId="102" priority="13" stopIfTrue="1">
      <formula>$A28&lt;&gt;""</formula>
    </cfRule>
  </conditionalFormatting>
  <conditionalFormatting sqref="CD11:CG11">
    <cfRule type="expression" dxfId="101" priority="12" stopIfTrue="1">
      <formula>$A29&lt;&gt;""</formula>
    </cfRule>
  </conditionalFormatting>
  <conditionalFormatting sqref="CH11:CK11">
    <cfRule type="expression" dxfId="100" priority="11" stopIfTrue="1">
      <formula>$A30&lt;&gt;""</formula>
    </cfRule>
  </conditionalFormatting>
  <conditionalFormatting sqref="CL11:CO11">
    <cfRule type="expression" dxfId="99" priority="10" stopIfTrue="1">
      <formula>$A31&lt;&gt;""</formula>
    </cfRule>
  </conditionalFormatting>
  <conditionalFormatting sqref="CP11:CS11">
    <cfRule type="expression" dxfId="98" priority="9" stopIfTrue="1">
      <formula>$A32&lt;&gt;""</formula>
    </cfRule>
  </conditionalFormatting>
  <conditionalFormatting sqref="CT11:CW11">
    <cfRule type="expression" dxfId="97" priority="8" stopIfTrue="1">
      <formula>$A33&lt;&gt;""</formula>
    </cfRule>
  </conditionalFormatting>
  <conditionalFormatting sqref="CX11:DA11">
    <cfRule type="expression" dxfId="96" priority="7" stopIfTrue="1">
      <formula>$A34&lt;&gt;""</formula>
    </cfRule>
  </conditionalFormatting>
  <conditionalFormatting sqref="DB11:DE11">
    <cfRule type="expression" dxfId="95" priority="6" stopIfTrue="1">
      <formula>$A35&lt;&gt;""</formula>
    </cfRule>
  </conditionalFormatting>
  <conditionalFormatting sqref="DF11:DI11">
    <cfRule type="expression" dxfId="94" priority="5" stopIfTrue="1">
      <formula>$A36&lt;&gt;""</formula>
    </cfRule>
  </conditionalFormatting>
  <conditionalFormatting sqref="DJ11:DM11">
    <cfRule type="expression" dxfId="93" priority="4" stopIfTrue="1">
      <formula>$A37&lt;&gt;""</formula>
    </cfRule>
  </conditionalFormatting>
  <conditionalFormatting sqref="DN11:DQ11">
    <cfRule type="expression" dxfId="92" priority="3" stopIfTrue="1">
      <formula>$A38&lt;&gt;""</formula>
    </cfRule>
  </conditionalFormatting>
  <conditionalFormatting sqref="DR11:DU11">
    <cfRule type="expression" dxfId="91" priority="2" stopIfTrue="1">
      <formula>$A39&lt;&gt;""</formula>
    </cfRule>
  </conditionalFormatting>
  <conditionalFormatting sqref="A8:I8 BN8:BQ8">
    <cfRule type="expression" dxfId="90" priority="107" stopIfTrue="1">
      <formula>$A8&lt;&gt;""</formula>
    </cfRule>
  </conditionalFormatting>
  <conditionalFormatting sqref="J8:M8 BR8:BU8">
    <cfRule type="expression" dxfId="89" priority="108" stopIfTrue="1">
      <formula>$A9&lt;&gt;""</formula>
    </cfRule>
  </conditionalFormatting>
  <conditionalFormatting sqref="N8:Q8 BV8:BY8">
    <cfRule type="expression" dxfId="88" priority="109" stopIfTrue="1">
      <formula>$A10&lt;&gt;""</formula>
    </cfRule>
  </conditionalFormatting>
  <conditionalFormatting sqref="R8:U8 BZ8:CC8">
    <cfRule type="expression" dxfId="87" priority="110" stopIfTrue="1">
      <formula>$A11&lt;&gt;""</formula>
    </cfRule>
  </conditionalFormatting>
  <conditionalFormatting sqref="V8:Y8 CD8:CG8">
    <cfRule type="expression" dxfId="86" priority="111" stopIfTrue="1">
      <formula>$A12&lt;&gt;""</formula>
    </cfRule>
  </conditionalFormatting>
  <conditionalFormatting sqref="Z8:AC8 CH8:CK8">
    <cfRule type="expression" dxfId="85" priority="112" stopIfTrue="1">
      <formula>$A13&lt;&gt;""</formula>
    </cfRule>
  </conditionalFormatting>
  <conditionalFormatting sqref="AD8:AG8 CL8:CO8">
    <cfRule type="expression" dxfId="84" priority="113" stopIfTrue="1">
      <formula>$A14&lt;&gt;""</formula>
    </cfRule>
  </conditionalFormatting>
  <conditionalFormatting sqref="AH8:AK8 CP8:CS8">
    <cfRule type="expression" dxfId="83" priority="114" stopIfTrue="1">
      <formula>$A15&lt;&gt;""</formula>
    </cfRule>
  </conditionalFormatting>
  <conditionalFormatting sqref="AL8:AO8 CT8:CW8">
    <cfRule type="expression" dxfId="82" priority="115" stopIfTrue="1">
      <formula>$A16&lt;&gt;""</formula>
    </cfRule>
  </conditionalFormatting>
  <conditionalFormatting sqref="AP8:AS8 CX8:DA8">
    <cfRule type="expression" dxfId="81" priority="116" stopIfTrue="1">
      <formula>$A17&lt;&gt;""</formula>
    </cfRule>
  </conditionalFormatting>
  <conditionalFormatting sqref="AT8:AW8 DB8:DE8">
    <cfRule type="expression" dxfId="80" priority="117" stopIfTrue="1">
      <formula>$A18&lt;&gt;""</formula>
    </cfRule>
  </conditionalFormatting>
  <conditionalFormatting sqref="AX8:BA8 DF8:DI8">
    <cfRule type="expression" dxfId="79" priority="118" stopIfTrue="1">
      <formula>$A19&lt;&gt;""</formula>
    </cfRule>
  </conditionalFormatting>
  <conditionalFormatting sqref="BB8:BE8 DJ8:DM8">
    <cfRule type="expression" dxfId="78" priority="119" stopIfTrue="1">
      <formula>$A20&lt;&gt;""</formula>
    </cfRule>
  </conditionalFormatting>
  <conditionalFormatting sqref="BF8:BI8 DN8:DQ8">
    <cfRule type="expression" dxfId="77" priority="120" stopIfTrue="1">
      <formula>$A21&lt;&gt;""</formula>
    </cfRule>
  </conditionalFormatting>
  <conditionalFormatting sqref="BJ8:BM8 DR8:DU8">
    <cfRule type="expression" dxfId="76" priority="121" stopIfTrue="1">
      <formula>$A22&lt;&gt;""</formula>
    </cfRule>
  </conditionalFormatting>
  <conditionalFormatting sqref="BN8:BQ8">
    <cfRule type="expression" dxfId="75" priority="106" stopIfTrue="1">
      <formula>$A22&lt;&gt;""</formula>
    </cfRule>
  </conditionalFormatting>
  <conditionalFormatting sqref="BR8:BU8">
    <cfRule type="expression" dxfId="74" priority="105" stopIfTrue="1">
      <formula>$A23&lt;&gt;""</formula>
    </cfRule>
  </conditionalFormatting>
  <conditionalFormatting sqref="BV8:BY8">
    <cfRule type="expression" dxfId="73" priority="104" stopIfTrue="1">
      <formula>$A24&lt;&gt;""</formula>
    </cfRule>
  </conditionalFormatting>
  <conditionalFormatting sqref="BZ8:CC8">
    <cfRule type="expression" dxfId="72" priority="103" stopIfTrue="1">
      <formula>$A25&lt;&gt;""</formula>
    </cfRule>
  </conditionalFormatting>
  <conditionalFormatting sqref="CD8:CG8">
    <cfRule type="expression" dxfId="71" priority="102" stopIfTrue="1">
      <formula>$A26&lt;&gt;""</formula>
    </cfRule>
  </conditionalFormatting>
  <conditionalFormatting sqref="CH8:CK8">
    <cfRule type="expression" dxfId="70" priority="101" stopIfTrue="1">
      <formula>$A27&lt;&gt;""</formula>
    </cfRule>
  </conditionalFormatting>
  <conditionalFormatting sqref="CL8:CO8">
    <cfRule type="expression" dxfId="69" priority="100" stopIfTrue="1">
      <formula>$A28&lt;&gt;""</formula>
    </cfRule>
  </conditionalFormatting>
  <conditionalFormatting sqref="CP8:CS8">
    <cfRule type="expression" dxfId="68" priority="99" stopIfTrue="1">
      <formula>$A29&lt;&gt;""</formula>
    </cfRule>
  </conditionalFormatting>
  <conditionalFormatting sqref="CT8:CW8">
    <cfRule type="expression" dxfId="67" priority="98" stopIfTrue="1">
      <formula>$A30&lt;&gt;""</formula>
    </cfRule>
  </conditionalFormatting>
  <conditionalFormatting sqref="CX8:DA8">
    <cfRule type="expression" dxfId="66" priority="97" stopIfTrue="1">
      <formula>$A31&lt;&gt;""</formula>
    </cfRule>
  </conditionalFormatting>
  <conditionalFormatting sqref="DB8:DE8">
    <cfRule type="expression" dxfId="65" priority="96" stopIfTrue="1">
      <formula>$A32&lt;&gt;""</formula>
    </cfRule>
  </conditionalFormatting>
  <conditionalFormatting sqref="DF8:DI8">
    <cfRule type="expression" dxfId="64" priority="95" stopIfTrue="1">
      <formula>$A33&lt;&gt;""</formula>
    </cfRule>
  </conditionalFormatting>
  <conditionalFormatting sqref="DJ8:DM8">
    <cfRule type="expression" dxfId="63" priority="94" stopIfTrue="1">
      <formula>$A34&lt;&gt;""</formula>
    </cfRule>
  </conditionalFormatting>
  <conditionalFormatting sqref="DN8:DQ8">
    <cfRule type="expression" dxfId="62" priority="93" stopIfTrue="1">
      <formula>$A35&lt;&gt;""</formula>
    </cfRule>
  </conditionalFormatting>
  <conditionalFormatting sqref="DR8:DU8">
    <cfRule type="expression" dxfId="61" priority="92" stopIfTrue="1">
      <formula>$A36&lt;&gt;""</formula>
    </cfRule>
  </conditionalFormatting>
  <conditionalFormatting sqref="A9:I9 BN9:BQ9">
    <cfRule type="expression" dxfId="60" priority="77" stopIfTrue="1">
      <formula>$A9&lt;&gt;""</formula>
    </cfRule>
  </conditionalFormatting>
  <conditionalFormatting sqref="J9:M9 BR9:BU9">
    <cfRule type="expression" dxfId="59" priority="78" stopIfTrue="1">
      <formula>$A10&lt;&gt;""</formula>
    </cfRule>
  </conditionalFormatting>
  <conditionalFormatting sqref="N9:Q9 BV9:BY9">
    <cfRule type="expression" dxfId="58" priority="79" stopIfTrue="1">
      <formula>$A11&lt;&gt;""</formula>
    </cfRule>
  </conditionalFormatting>
  <conditionalFormatting sqref="R9:U9 BZ9:CC9">
    <cfRule type="expression" dxfId="57" priority="80" stopIfTrue="1">
      <formula>$A12&lt;&gt;""</formula>
    </cfRule>
  </conditionalFormatting>
  <conditionalFormatting sqref="V9:Y9 CD9:CG9">
    <cfRule type="expression" dxfId="56" priority="81" stopIfTrue="1">
      <formula>$A13&lt;&gt;""</formula>
    </cfRule>
  </conditionalFormatting>
  <conditionalFormatting sqref="Z9:AC9 CH9:CK9">
    <cfRule type="expression" dxfId="55" priority="82" stopIfTrue="1">
      <formula>$A14&lt;&gt;""</formula>
    </cfRule>
  </conditionalFormatting>
  <conditionalFormatting sqref="AD9:AG9 CL9:CO9">
    <cfRule type="expression" dxfId="54" priority="83" stopIfTrue="1">
      <formula>$A15&lt;&gt;""</formula>
    </cfRule>
  </conditionalFormatting>
  <conditionalFormatting sqref="AH9:AK9 CP9:CS9">
    <cfRule type="expression" dxfId="53" priority="84" stopIfTrue="1">
      <formula>$A16&lt;&gt;""</formula>
    </cfRule>
  </conditionalFormatting>
  <conditionalFormatting sqref="AL9:AO9 CT9:CW9">
    <cfRule type="expression" dxfId="52" priority="85" stopIfTrue="1">
      <formula>$A17&lt;&gt;""</formula>
    </cfRule>
  </conditionalFormatting>
  <conditionalFormatting sqref="AP9:AS9 CX9:DA9">
    <cfRule type="expression" dxfId="51" priority="86" stopIfTrue="1">
      <formula>$A18&lt;&gt;""</formula>
    </cfRule>
  </conditionalFormatting>
  <conditionalFormatting sqref="AT9:AW9 DB9:DE9">
    <cfRule type="expression" dxfId="50" priority="87" stopIfTrue="1">
      <formula>$A19&lt;&gt;""</formula>
    </cfRule>
  </conditionalFormatting>
  <conditionalFormatting sqref="AX9:BA9 DF9:DI9">
    <cfRule type="expression" dxfId="49" priority="88" stopIfTrue="1">
      <formula>$A20&lt;&gt;""</formula>
    </cfRule>
  </conditionalFormatting>
  <conditionalFormatting sqref="BB9:BE9 DJ9:DM9">
    <cfRule type="expression" dxfId="48" priority="89" stopIfTrue="1">
      <formula>$A21&lt;&gt;""</formula>
    </cfRule>
  </conditionalFormatting>
  <conditionalFormatting sqref="BF9:BI9 DN9:DQ9">
    <cfRule type="expression" dxfId="47" priority="90" stopIfTrue="1">
      <formula>$A22&lt;&gt;""</formula>
    </cfRule>
  </conditionalFormatting>
  <conditionalFormatting sqref="BJ9:BM9 DR9:DU9">
    <cfRule type="expression" dxfId="46" priority="91" stopIfTrue="1">
      <formula>$A23&lt;&gt;""</formula>
    </cfRule>
  </conditionalFormatting>
  <conditionalFormatting sqref="BN9:BQ9">
    <cfRule type="expression" dxfId="45" priority="76" stopIfTrue="1">
      <formula>$A23&lt;&gt;""</formula>
    </cfRule>
  </conditionalFormatting>
  <conditionalFormatting sqref="BR9:BU9">
    <cfRule type="expression" dxfId="44" priority="75" stopIfTrue="1">
      <formula>$A24&lt;&gt;""</formula>
    </cfRule>
  </conditionalFormatting>
  <conditionalFormatting sqref="BV9:BY9">
    <cfRule type="expression" dxfId="43" priority="74" stopIfTrue="1">
      <formula>$A25&lt;&gt;""</formula>
    </cfRule>
  </conditionalFormatting>
  <conditionalFormatting sqref="BZ9:CC9">
    <cfRule type="expression" dxfId="42" priority="73" stopIfTrue="1">
      <formula>$A26&lt;&gt;""</formula>
    </cfRule>
  </conditionalFormatting>
  <conditionalFormatting sqref="CD9:CG9">
    <cfRule type="expression" dxfId="41" priority="72" stopIfTrue="1">
      <formula>$A27&lt;&gt;""</formula>
    </cfRule>
  </conditionalFormatting>
  <conditionalFormatting sqref="CH9:CK9">
    <cfRule type="expression" dxfId="40" priority="71" stopIfTrue="1">
      <formula>$A28&lt;&gt;""</formula>
    </cfRule>
  </conditionalFormatting>
  <conditionalFormatting sqref="CL9:CO9">
    <cfRule type="expression" dxfId="39" priority="70" stopIfTrue="1">
      <formula>$A29&lt;&gt;""</formula>
    </cfRule>
  </conditionalFormatting>
  <conditionalFormatting sqref="CP9:CS9">
    <cfRule type="expression" dxfId="38" priority="69" stopIfTrue="1">
      <formula>$A30&lt;&gt;""</formula>
    </cfRule>
  </conditionalFormatting>
  <conditionalFormatting sqref="CT9:CW9">
    <cfRule type="expression" dxfId="37" priority="68" stopIfTrue="1">
      <formula>$A31&lt;&gt;""</formula>
    </cfRule>
  </conditionalFormatting>
  <conditionalFormatting sqref="CX9:DA9">
    <cfRule type="expression" dxfId="36" priority="67" stopIfTrue="1">
      <formula>$A32&lt;&gt;""</formula>
    </cfRule>
  </conditionalFormatting>
  <conditionalFormatting sqref="DB9:DE9">
    <cfRule type="expression" dxfId="35" priority="66" stopIfTrue="1">
      <formula>$A33&lt;&gt;""</formula>
    </cfRule>
  </conditionalFormatting>
  <conditionalFormatting sqref="DF9:DI9">
    <cfRule type="expression" dxfId="34" priority="65" stopIfTrue="1">
      <formula>$A34&lt;&gt;""</formula>
    </cfRule>
  </conditionalFormatting>
  <conditionalFormatting sqref="DJ9:DM9">
    <cfRule type="expression" dxfId="33" priority="64" stopIfTrue="1">
      <formula>$A35&lt;&gt;""</formula>
    </cfRule>
  </conditionalFormatting>
  <conditionalFormatting sqref="DN9:DQ9">
    <cfRule type="expression" dxfId="32" priority="63" stopIfTrue="1">
      <formula>$A36&lt;&gt;""</formula>
    </cfRule>
  </conditionalFormatting>
  <conditionalFormatting sqref="DR9:DU9">
    <cfRule type="expression" dxfId="31" priority="62" stopIfTrue="1">
      <formula>$A37&lt;&gt;""</formula>
    </cfRule>
  </conditionalFormatting>
  <conditionalFormatting sqref="A10:I10 BN10:BQ10">
    <cfRule type="expression" dxfId="30" priority="47" stopIfTrue="1">
      <formula>$A10&lt;&gt;""</formula>
    </cfRule>
  </conditionalFormatting>
  <conditionalFormatting sqref="J10:M10 BR10:BU10">
    <cfRule type="expression" dxfId="29" priority="48" stopIfTrue="1">
      <formula>$A11&lt;&gt;""</formula>
    </cfRule>
  </conditionalFormatting>
  <conditionalFormatting sqref="N10:Q10 BV10:BY10">
    <cfRule type="expression" dxfId="28" priority="49" stopIfTrue="1">
      <formula>$A12&lt;&gt;""</formula>
    </cfRule>
  </conditionalFormatting>
  <conditionalFormatting sqref="R10:U10 BZ10:CC10">
    <cfRule type="expression" dxfId="27" priority="50" stopIfTrue="1">
      <formula>$A13&lt;&gt;""</formula>
    </cfRule>
  </conditionalFormatting>
  <conditionalFormatting sqref="V10:Y10 CD10:CG10">
    <cfRule type="expression" dxfId="26" priority="51" stopIfTrue="1">
      <formula>$A14&lt;&gt;""</formula>
    </cfRule>
  </conditionalFormatting>
  <conditionalFormatting sqref="Z10:AC10 CH10:CK10">
    <cfRule type="expression" dxfId="25" priority="52" stopIfTrue="1">
      <formula>$A15&lt;&gt;""</formula>
    </cfRule>
  </conditionalFormatting>
  <conditionalFormatting sqref="AD10:AG10 CL10:CO10">
    <cfRule type="expression" dxfId="24" priority="53" stopIfTrue="1">
      <formula>$A16&lt;&gt;""</formula>
    </cfRule>
  </conditionalFormatting>
  <conditionalFormatting sqref="AH10:AK10 CP10:CS10">
    <cfRule type="expression" dxfId="23" priority="54" stopIfTrue="1">
      <formula>$A17&lt;&gt;""</formula>
    </cfRule>
  </conditionalFormatting>
  <conditionalFormatting sqref="AL10:AO10 CT10:CW10">
    <cfRule type="expression" dxfId="22" priority="55" stopIfTrue="1">
      <formula>$A18&lt;&gt;""</formula>
    </cfRule>
  </conditionalFormatting>
  <conditionalFormatting sqref="AP10:AS10 CX10:DA10">
    <cfRule type="expression" dxfId="21" priority="56" stopIfTrue="1">
      <formula>$A19&lt;&gt;""</formula>
    </cfRule>
  </conditionalFormatting>
  <conditionalFormatting sqref="AT10:AW10 DB10:DE10">
    <cfRule type="expression" dxfId="20" priority="57" stopIfTrue="1">
      <formula>$A20&lt;&gt;""</formula>
    </cfRule>
  </conditionalFormatting>
  <conditionalFormatting sqref="AX10:BA10 DF10:DI10">
    <cfRule type="expression" dxfId="19" priority="58" stopIfTrue="1">
      <formula>$A21&lt;&gt;""</formula>
    </cfRule>
  </conditionalFormatting>
  <conditionalFormatting sqref="BB10:BE10 DJ10:DM10">
    <cfRule type="expression" dxfId="18" priority="59" stopIfTrue="1">
      <formula>$A22&lt;&gt;""</formula>
    </cfRule>
  </conditionalFormatting>
  <conditionalFormatting sqref="BF10:BI10 DN10:DQ10">
    <cfRule type="expression" dxfId="17" priority="60" stopIfTrue="1">
      <formula>$A23&lt;&gt;""</formula>
    </cfRule>
  </conditionalFormatting>
  <conditionalFormatting sqref="BJ10:BM10 DR10:DU10">
    <cfRule type="expression" dxfId="16" priority="61" stopIfTrue="1">
      <formula>$A24&lt;&gt;""</formula>
    </cfRule>
  </conditionalFormatting>
  <conditionalFormatting sqref="BN10:BQ10">
    <cfRule type="expression" dxfId="15" priority="46" stopIfTrue="1">
      <formula>$A24&lt;&gt;""</formula>
    </cfRule>
  </conditionalFormatting>
  <conditionalFormatting sqref="BR10:BU10">
    <cfRule type="expression" dxfId="14" priority="45" stopIfTrue="1">
      <formula>$A25&lt;&gt;""</formula>
    </cfRule>
  </conditionalFormatting>
  <conditionalFormatting sqref="BV10:BY10">
    <cfRule type="expression" dxfId="13" priority="44" stopIfTrue="1">
      <formula>$A26&lt;&gt;""</formula>
    </cfRule>
  </conditionalFormatting>
  <conditionalFormatting sqref="BZ10:CC10">
    <cfRule type="expression" dxfId="12" priority="43" stopIfTrue="1">
      <formula>$A27&lt;&gt;""</formula>
    </cfRule>
  </conditionalFormatting>
  <conditionalFormatting sqref="CD10:CG10">
    <cfRule type="expression" dxfId="11" priority="42" stopIfTrue="1">
      <formula>$A28&lt;&gt;""</formula>
    </cfRule>
  </conditionalFormatting>
  <conditionalFormatting sqref="CH10:CK10">
    <cfRule type="expression" dxfId="10" priority="41" stopIfTrue="1">
      <formula>$A29&lt;&gt;""</formula>
    </cfRule>
  </conditionalFormatting>
  <conditionalFormatting sqref="CL10:CO10">
    <cfRule type="expression" dxfId="9" priority="40" stopIfTrue="1">
      <formula>$A30&lt;&gt;""</formula>
    </cfRule>
  </conditionalFormatting>
  <conditionalFormatting sqref="CP10:CS10">
    <cfRule type="expression" dxfId="8" priority="39" stopIfTrue="1">
      <formula>$A31&lt;&gt;""</formula>
    </cfRule>
  </conditionalFormatting>
  <conditionalFormatting sqref="CT10:CW10">
    <cfRule type="expression" dxfId="7" priority="38" stopIfTrue="1">
      <formula>$A32&lt;&gt;""</formula>
    </cfRule>
  </conditionalFormatting>
  <conditionalFormatting sqref="CX10:DA10">
    <cfRule type="expression" dxfId="6" priority="37" stopIfTrue="1">
      <formula>$A33&lt;&gt;""</formula>
    </cfRule>
  </conditionalFormatting>
  <conditionalFormatting sqref="DB10:DE10">
    <cfRule type="expression" dxfId="5" priority="36" stopIfTrue="1">
      <formula>$A34&lt;&gt;""</formula>
    </cfRule>
  </conditionalFormatting>
  <conditionalFormatting sqref="DF10:DI10">
    <cfRule type="expression" dxfId="4" priority="35" stopIfTrue="1">
      <formula>$A35&lt;&gt;""</formula>
    </cfRule>
  </conditionalFormatting>
  <conditionalFormatting sqref="DJ10:DM10">
    <cfRule type="expression" dxfId="3" priority="34" stopIfTrue="1">
      <formula>$A36&lt;&gt;""</formula>
    </cfRule>
  </conditionalFormatting>
  <conditionalFormatting sqref="DN10:DQ10">
    <cfRule type="expression" dxfId="2" priority="33" stopIfTrue="1">
      <formula>$A37&lt;&gt;""</formula>
    </cfRule>
  </conditionalFormatting>
  <conditionalFormatting sqref="DR10:DU10">
    <cfRule type="expression" dxfId="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細川 祥子</cp:lastModifiedBy>
  <cp:lastPrinted>2015-10-13T06:03:07Z</cp:lastPrinted>
  <dcterms:created xsi:type="dcterms:W3CDTF">2008-01-24T06:28:57Z</dcterms:created>
  <dcterms:modified xsi:type="dcterms:W3CDTF">2020-12-17T04:24:38Z</dcterms:modified>
</cp:coreProperties>
</file>