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3岩手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水洗化人口等!$A$6:$AA$39</definedName>
    <definedName name="_xlnm.Print_Area" localSheetId="2">し尿集計結果!$A$1:$M$36</definedName>
    <definedName name="_xlnm.Print_Area" localSheetId="1">し尿処理状況!$2:$40</definedName>
    <definedName name="_xlnm.Print_Area" localSheetId="0">水洗化人口等!$2:$40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C8" i="2"/>
  <c r="AC9" i="2"/>
  <c r="N9" i="2" s="1"/>
  <c r="AC10" i="2"/>
  <c r="AC11" i="2"/>
  <c r="AC12" i="2"/>
  <c r="AC13" i="2"/>
  <c r="N13" i="2" s="1"/>
  <c r="AC14" i="2"/>
  <c r="AC15" i="2"/>
  <c r="N15" i="2" s="1"/>
  <c r="AC16" i="2"/>
  <c r="AC17" i="2"/>
  <c r="AC18" i="2"/>
  <c r="AC19" i="2"/>
  <c r="N19" i="2" s="1"/>
  <c r="AC20" i="2"/>
  <c r="AC21" i="2"/>
  <c r="N21" i="2" s="1"/>
  <c r="AC22" i="2"/>
  <c r="AC23" i="2"/>
  <c r="AC24" i="2"/>
  <c r="AC25" i="2"/>
  <c r="N25" i="2" s="1"/>
  <c r="AC26" i="2"/>
  <c r="AC27" i="2"/>
  <c r="N27" i="2" s="1"/>
  <c r="AC28" i="2"/>
  <c r="AC29" i="2"/>
  <c r="AC30" i="2"/>
  <c r="AC31" i="2"/>
  <c r="N31" i="2" s="1"/>
  <c r="AC32" i="2"/>
  <c r="AC33" i="2"/>
  <c r="N33" i="2" s="1"/>
  <c r="AC34" i="2"/>
  <c r="AC35" i="2"/>
  <c r="AC36" i="2"/>
  <c r="AC37" i="2"/>
  <c r="N37" i="2" s="1"/>
  <c r="AC38" i="2"/>
  <c r="AC39" i="2"/>
  <c r="N39" i="2" s="1"/>
  <c r="AC40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N8" i="2"/>
  <c r="N10" i="2"/>
  <c r="N11" i="2"/>
  <c r="N12" i="2"/>
  <c r="N14" i="2"/>
  <c r="N16" i="2"/>
  <c r="N17" i="2"/>
  <c r="N18" i="2"/>
  <c r="N20" i="2"/>
  <c r="N22" i="2"/>
  <c r="N23" i="2"/>
  <c r="N24" i="2"/>
  <c r="N26" i="2"/>
  <c r="N28" i="2"/>
  <c r="N29" i="2"/>
  <c r="N30" i="2"/>
  <c r="N32" i="2"/>
  <c r="N34" i="2"/>
  <c r="N35" i="2"/>
  <c r="N36" i="2"/>
  <c r="N38" i="2"/>
  <c r="N40" i="2"/>
  <c r="K8" i="2"/>
  <c r="K9" i="2"/>
  <c r="D9" i="2" s="1"/>
  <c r="K10" i="2"/>
  <c r="K11" i="2"/>
  <c r="K12" i="2"/>
  <c r="K13" i="2"/>
  <c r="D13" i="2" s="1"/>
  <c r="K14" i="2"/>
  <c r="K15" i="2"/>
  <c r="D15" i="2" s="1"/>
  <c r="K16" i="2"/>
  <c r="K17" i="2"/>
  <c r="K18" i="2"/>
  <c r="K19" i="2"/>
  <c r="D19" i="2" s="1"/>
  <c r="K20" i="2"/>
  <c r="K21" i="2"/>
  <c r="D21" i="2" s="1"/>
  <c r="K22" i="2"/>
  <c r="K23" i="2"/>
  <c r="K24" i="2"/>
  <c r="K25" i="2"/>
  <c r="D25" i="2" s="1"/>
  <c r="K26" i="2"/>
  <c r="K27" i="2"/>
  <c r="D27" i="2" s="1"/>
  <c r="K28" i="2"/>
  <c r="K29" i="2"/>
  <c r="K30" i="2"/>
  <c r="K31" i="2"/>
  <c r="D31" i="2" s="1"/>
  <c r="K32" i="2"/>
  <c r="K33" i="2"/>
  <c r="D33" i="2" s="1"/>
  <c r="K34" i="2"/>
  <c r="K35" i="2"/>
  <c r="K36" i="2"/>
  <c r="K37" i="2"/>
  <c r="D37" i="2" s="1"/>
  <c r="K38" i="2"/>
  <c r="K39" i="2"/>
  <c r="D39" i="2" s="1"/>
  <c r="K40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D8" i="2"/>
  <c r="D10" i="2"/>
  <c r="D11" i="2"/>
  <c r="D12" i="2"/>
  <c r="D14" i="2"/>
  <c r="D16" i="2"/>
  <c r="D17" i="2"/>
  <c r="D18" i="2"/>
  <c r="D20" i="2"/>
  <c r="D22" i="2"/>
  <c r="D23" i="2"/>
  <c r="D24" i="2"/>
  <c r="D26" i="2"/>
  <c r="D28" i="2"/>
  <c r="D29" i="2"/>
  <c r="D30" i="2"/>
  <c r="D32" i="2"/>
  <c r="D34" i="2"/>
  <c r="D35" i="2"/>
  <c r="D36" i="2"/>
  <c r="D38" i="2"/>
  <c r="D40" i="2"/>
  <c r="I8" i="1"/>
  <c r="I9" i="1"/>
  <c r="D9" i="1" s="1"/>
  <c r="I10" i="1"/>
  <c r="I11" i="1"/>
  <c r="I12" i="1"/>
  <c r="I13" i="1"/>
  <c r="D13" i="1" s="1"/>
  <c r="I14" i="1"/>
  <c r="I15" i="1"/>
  <c r="D15" i="1" s="1"/>
  <c r="I16" i="1"/>
  <c r="I17" i="1"/>
  <c r="I18" i="1"/>
  <c r="I19" i="1"/>
  <c r="D19" i="1" s="1"/>
  <c r="I20" i="1"/>
  <c r="I21" i="1"/>
  <c r="D21" i="1" s="1"/>
  <c r="I22" i="1"/>
  <c r="I23" i="1"/>
  <c r="I24" i="1"/>
  <c r="I25" i="1"/>
  <c r="D25" i="1" s="1"/>
  <c r="I26" i="1"/>
  <c r="I27" i="1"/>
  <c r="D27" i="1" s="1"/>
  <c r="I28" i="1"/>
  <c r="I29" i="1"/>
  <c r="I30" i="1"/>
  <c r="I31" i="1"/>
  <c r="D31" i="1" s="1"/>
  <c r="I32" i="1"/>
  <c r="I33" i="1"/>
  <c r="D33" i="1" s="1"/>
  <c r="I34" i="1"/>
  <c r="I35" i="1"/>
  <c r="I36" i="1"/>
  <c r="I37" i="1"/>
  <c r="D37" i="1" s="1"/>
  <c r="I38" i="1"/>
  <c r="I39" i="1"/>
  <c r="D39" i="1" s="1"/>
  <c r="I4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D8" i="1"/>
  <c r="Q8" i="1" s="1"/>
  <c r="D10" i="1"/>
  <c r="J10" i="1" s="1"/>
  <c r="D11" i="1"/>
  <c r="N11" i="1" s="1"/>
  <c r="D12" i="1"/>
  <c r="N12" i="1" s="1"/>
  <c r="D14" i="1"/>
  <c r="Q14" i="1" s="1"/>
  <c r="D16" i="1"/>
  <c r="Q16" i="1" s="1"/>
  <c r="D17" i="1"/>
  <c r="N17" i="1" s="1"/>
  <c r="D18" i="1"/>
  <c r="N18" i="1" s="1"/>
  <c r="D20" i="1"/>
  <c r="Q20" i="1" s="1"/>
  <c r="D22" i="1"/>
  <c r="F22" i="1" s="1"/>
  <c r="D23" i="1"/>
  <c r="N23" i="1" s="1"/>
  <c r="D24" i="1"/>
  <c r="N24" i="1" s="1"/>
  <c r="D26" i="1"/>
  <c r="Q26" i="1" s="1"/>
  <c r="D28" i="1"/>
  <c r="Q28" i="1" s="1"/>
  <c r="D29" i="1"/>
  <c r="N29" i="1" s="1"/>
  <c r="D30" i="1"/>
  <c r="N30" i="1" s="1"/>
  <c r="D32" i="1"/>
  <c r="Q32" i="1" s="1"/>
  <c r="D34" i="1"/>
  <c r="Q34" i="1" s="1"/>
  <c r="D35" i="1"/>
  <c r="N35" i="1" s="1"/>
  <c r="D36" i="1"/>
  <c r="N36" i="1" s="1"/>
  <c r="D38" i="1"/>
  <c r="Q38" i="1" s="1"/>
  <c r="D40" i="1"/>
  <c r="Q40" i="1" s="1"/>
  <c r="N31" i="1" l="1"/>
  <c r="J31" i="1"/>
  <c r="F31" i="1"/>
  <c r="L31" i="1"/>
  <c r="Q31" i="1"/>
  <c r="N13" i="1"/>
  <c r="J13" i="1"/>
  <c r="F13" i="1"/>
  <c r="Q13" i="1"/>
  <c r="L13" i="1"/>
  <c r="N37" i="1"/>
  <c r="J37" i="1"/>
  <c r="F37" i="1"/>
  <c r="Q37" i="1"/>
  <c r="L37" i="1"/>
  <c r="N25" i="1"/>
  <c r="J25" i="1"/>
  <c r="F25" i="1"/>
  <c r="L25" i="1"/>
  <c r="Q25" i="1"/>
  <c r="N19" i="1"/>
  <c r="J19" i="1"/>
  <c r="F19" i="1"/>
  <c r="Q19" i="1"/>
  <c r="L19" i="1"/>
  <c r="Q39" i="1"/>
  <c r="L39" i="1"/>
  <c r="N39" i="1"/>
  <c r="J39" i="1"/>
  <c r="F39" i="1"/>
  <c r="Q33" i="1"/>
  <c r="L33" i="1"/>
  <c r="N33" i="1"/>
  <c r="J33" i="1"/>
  <c r="F33" i="1"/>
  <c r="Q27" i="1"/>
  <c r="L27" i="1"/>
  <c r="N27" i="1"/>
  <c r="J27" i="1"/>
  <c r="F27" i="1"/>
  <c r="Q21" i="1"/>
  <c r="L21" i="1"/>
  <c r="N21" i="1"/>
  <c r="J21" i="1"/>
  <c r="F21" i="1"/>
  <c r="Q15" i="1"/>
  <c r="L15" i="1"/>
  <c r="N15" i="1"/>
  <c r="J15" i="1"/>
  <c r="F15" i="1"/>
  <c r="Q9" i="1"/>
  <c r="L9" i="1"/>
  <c r="N9" i="1"/>
  <c r="J9" i="1"/>
  <c r="F9" i="1"/>
  <c r="F40" i="1"/>
  <c r="F28" i="1"/>
  <c r="F16" i="1"/>
  <c r="F10" i="1"/>
  <c r="J40" i="1"/>
  <c r="J34" i="1"/>
  <c r="J28" i="1"/>
  <c r="J22" i="1"/>
  <c r="J16" i="1"/>
  <c r="N40" i="1"/>
  <c r="N34" i="1"/>
  <c r="N28" i="1"/>
  <c r="N22" i="1"/>
  <c r="N16" i="1"/>
  <c r="N10" i="1"/>
  <c r="L36" i="1"/>
  <c r="L30" i="1"/>
  <c r="L24" i="1"/>
  <c r="L18" i="1"/>
  <c r="L12" i="1"/>
  <c r="Q36" i="1"/>
  <c r="Q30" i="1"/>
  <c r="Q24" i="1"/>
  <c r="Q18" i="1"/>
  <c r="Q12" i="1"/>
  <c r="F34" i="1"/>
  <c r="F38" i="1"/>
  <c r="F32" i="1"/>
  <c r="F26" i="1"/>
  <c r="F20" i="1"/>
  <c r="F14" i="1"/>
  <c r="F8" i="1"/>
  <c r="J38" i="1"/>
  <c r="J32" i="1"/>
  <c r="J26" i="1"/>
  <c r="J20" i="1"/>
  <c r="J14" i="1"/>
  <c r="J8" i="1"/>
  <c r="L35" i="1"/>
  <c r="L29" i="1"/>
  <c r="L23" i="1"/>
  <c r="L17" i="1"/>
  <c r="L11" i="1"/>
  <c r="N38" i="1"/>
  <c r="N32" i="1"/>
  <c r="N26" i="1"/>
  <c r="N20" i="1"/>
  <c r="N14" i="1"/>
  <c r="N8" i="1"/>
  <c r="Q35" i="1"/>
  <c r="Q29" i="1"/>
  <c r="Q23" i="1"/>
  <c r="Q17" i="1"/>
  <c r="Q11" i="1"/>
  <c r="L40" i="1"/>
  <c r="L34" i="1"/>
  <c r="L28" i="1"/>
  <c r="L22" i="1"/>
  <c r="L16" i="1"/>
  <c r="L10" i="1"/>
  <c r="Q22" i="1"/>
  <c r="Q10" i="1"/>
  <c r="F36" i="1"/>
  <c r="F30" i="1"/>
  <c r="F24" i="1"/>
  <c r="F18" i="1"/>
  <c r="F12" i="1"/>
  <c r="J36" i="1"/>
  <c r="J30" i="1"/>
  <c r="J24" i="1"/>
  <c r="J18" i="1"/>
  <c r="J12" i="1"/>
  <c r="F35" i="1"/>
  <c r="F29" i="1"/>
  <c r="F23" i="1"/>
  <c r="F17" i="1"/>
  <c r="F11" i="1"/>
  <c r="J35" i="1"/>
  <c r="J29" i="1"/>
  <c r="J23" i="1"/>
  <c r="J17" i="1"/>
  <c r="J11" i="1"/>
  <c r="L38" i="1"/>
  <c r="L32" i="1"/>
  <c r="L26" i="1"/>
  <c r="L20" i="1"/>
  <c r="L14" i="1"/>
  <c r="L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<sst xmlns="http://schemas.openxmlformats.org/spreadsheetml/2006/main" count="781" uniqueCount="322">
  <si>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</si>
  <si>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</si>
  <si>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</si>
  <si>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</si>
  <si>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</si>
  <si>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</si>
  <si>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</si>
  <si>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</si>
  <si>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</si>
  <si>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</si>
  <si>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</si>
  <si>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</si>
  <si>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</si>
  <si>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</si>
  <si>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</si>
  <si>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</si>
  <si>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</si>
  <si>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</si>
  <si>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</si>
  <si>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</si>
  <si>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</si>
  <si>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</si>
  <si>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</si>
  <si>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</si>
  <si>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</si>
  <si>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</si>
  <si>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</si>
  <si>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</si>
  <si>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</si>
  <si>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</si>
  <si>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</si>
  <si>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</si>
  <si>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</si>
  <si>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</si>
  <si>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</si>
  <si>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</si>
  <si>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</si>
  <si>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</si>
  <si>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</si>
  <si>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</si>
  <si>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</si>
  <si>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</si>
  <si>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</si>
  <si>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</si>
  <si>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</si>
  <si>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</si>
  <si>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</si>
  <si>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</si>
  <si>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</si>
  <si>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</si>
  <si>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</si>
  <si>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</si>
  <si>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</si>
  <si>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</si>
  <si>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</si>
  <si>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</si>
  <si>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</si>
  <si>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</si>
  <si>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</si>
  <si>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</si>
  <si>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</si>
  <si>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</si>
  <si>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</si>
  <si>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</si>
  <si>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</si>
  <si>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</si>
  <si>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</si>
  <si>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</si>
  <si>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</si>
  <si>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</si>
  <si>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</si>
  <si>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</si>
  <si>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</si>
  <si>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</si>
  <si>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</si>
  <si>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</si>
  <si>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</si>
  <si>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</si>
  <si>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</si>
  <si>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</si>
  <si>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</si>
  <si>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</si>
  <si>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</si>
  <si>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</si>
  <si>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</si>
  <si>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</si>
  <si>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</si>
  <si>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</si>
  <si>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</si>
  <si>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</si>
  <si>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</si>
  <si>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</si>
  <si>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</si>
  <si>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</si>
  <si>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</si>
  <si>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</si>
  <si>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</si>
  <si>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</si>
  <si>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</si>
  <si>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</si>
  <si>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</si>
  <si>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</si>
  <si>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</si>
  <si>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</si>
  <si>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</si>
  <si>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</si>
  <si>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</si>
  <si>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</si>
  <si>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</si>
  <si>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</si>
  <si>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</si>
  <si>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</si>
  <si>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</si>
  <si>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</si>
  <si>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</si>
  <si>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</si>
  <si>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</si>
  <si>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</si>
  <si>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</si>
  <si>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</si>
  <si>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</si>
  <si>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</si>
  <si>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</si>
  <si>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</si>
  <si>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</si>
  <si>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</si>
  <si>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</si>
  <si>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</si>
  <si>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</si>
  <si>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</si>
  <si>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</si>
  <si>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</si>
  <si>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</si>
  <si>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</si>
  <si>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</si>
  <si>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</si>
  <si>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</si>
  <si>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</si>
  <si>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</si>
  <si>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</si>
  <si>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</si>
  <si>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</si>
  <si>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</si>
  <si>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</si>
  <si>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</si>
  <si>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</si>
  <si>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</si>
  <si>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</si>
  <si>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</si>
  <si>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</si>
  <si>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</si>
  <si>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</si>
  <si>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</si>
  <si>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</si>
  <si>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</si>
  <si>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</si>
  <si>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</si>
  <si>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</si>
  <si>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</si>
  <si>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</si>
  <si>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</si>
  <si>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</si>
  <si>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</si>
  <si>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</si>
  <si>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</si>
  <si>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</si>
  <si>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</si>
  <si>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</si>
  <si>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</si>
  <si>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</si>
  <si>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</si>
  <si>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</si>
  <si>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</si>
  <si>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</si>
  <si>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</si>
  <si>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</si>
  <si>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</si>
  <si>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</si>
  <si>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</si>
  <si>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</si>
  <si>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</si>
  <si>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</si>
  <si>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</si>
  <si>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</si>
  <si>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</si>
  <si>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</si>
  <si>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</si>
  <si>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</si>
  <si>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</si>
  <si>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</si>
  <si>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</si>
  <si>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</si>
  <si>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</si>
  <si>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</si>
  <si>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</si>
  <si>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</si>
  <si>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</si>
  <si>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</si>
  <si>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</si>
  <si>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</si>
  <si>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</si>
  <si>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</si>
  <si>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</si>
  <si>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</si>
  <si>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</si>
  <si>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</si>
  <si>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</si>
  <si>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</si>
  <si>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</si>
  <si>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</si>
  <si>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</si>
  <si>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</si>
  <si>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</si>
  <si>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</si>
  <si>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</si>
  <si>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</si>
  <si>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</si>
  <si>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</si>
  <si>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</si>
  <si>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</si>
  <si>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</si>
  <si>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</si>
  <si>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</si>
  <si>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</si>
  <si>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</si>
  <si>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</si>
  <si>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</si>
  <si>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</si>
  <si>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</si>
  <si>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</si>
  <si>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</si>
  <si>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</si>
  <si>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</si>
  <si>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</si>
  <si>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</si>
  <si>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</si>
  <si>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</si>
  <si>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</si>
  <si>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</si>
  <si>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</si>
  <si>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</si>
  <si>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</si>
  <si>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</si>
  <si>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</si>
  <si>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</si>
  <si>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</si>
  <si>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</si>
  <si>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</si>
  <si>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</si>
  <si>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</si>
  <si>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</si>
  <si>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03000</t>
  </si>
  <si>
    <t>水洗化人口等（令和1年度実績）</t>
    <phoneticPr fontId="3"/>
  </si>
  <si>
    <t>し尿処理の状況（令和1年度実績）</t>
    <phoneticPr fontId="3"/>
  </si>
  <si>
    <t>03201</t>
  </si>
  <si>
    <t>盛岡市</t>
  </si>
  <si>
    <t/>
  </si>
  <si>
    <t>○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</si>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</sst>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51</v>
      </c>
      <c r="B7" s="116" t="s">
        <v>251</v>
      </c>
      <c r="C7" s="109" t="s">
        <v>200</v>
      </c>
      <c r="D7" s="110">
        <f>+SUM(E7,+I7)</f>
        <v>1238207</v>
      </c>
      <c r="E7" s="110">
        <f>+SUM(G7,+H7)</f>
        <v>290113</v>
      </c>
      <c r="F7" s="111">
        <f>IF(D7&gt;0,E7/D7*100,"-")</f>
        <v>23.430088830058303</v>
      </c>
      <c r="G7" s="108">
        <f>SUM(G$8:G$207)</f>
        <v>289419</v>
      </c>
      <c r="H7" s="108">
        <f>SUM(H$8:H$207)</f>
        <v>694</v>
      </c>
      <c r="I7" s="110">
        <f>+SUM(K7,+M7,+O7)</f>
        <v>948094</v>
      </c>
      <c r="J7" s="111">
        <f>IF(D7&gt;0,I7/D7*100,"-")</f>
        <v>76.56991116994169</v>
      </c>
      <c r="K7" s="108">
        <f>SUM(K$8:K$207)</f>
        <v>675645</v>
      </c>
      <c r="L7" s="111">
        <f>IF(D7&gt;0,K7/D7*100,"-")</f>
        <v>54.566401256009698</v>
      </c>
      <c r="M7" s="108">
        <f>SUM(M$8:M$207)</f>
        <v>1607</v>
      </c>
      <c r="N7" s="111">
        <f>IF(D7&gt;0,M7/D7*100,"-")</f>
        <v>0.12978443830474226</v>
      </c>
      <c r="O7" s="108">
        <f>SUM(O$8:O$207)</f>
        <v>270842</v>
      </c>
      <c r="P7" s="108">
        <f>SUM(P$8:P$207)</f>
        <v>230753</v>
      </c>
      <c r="Q7" s="111">
        <f>IF(D7&gt;0,O7/D7*100,"-")</f>
        <v>21.873725475627257</v>
      </c>
      <c r="R7" s="108">
        <f>SUM(R$8:R$207)</f>
        <v>7691</v>
      </c>
      <c r="S7" s="112">
        <f t="shared" ref="S7:Z7" si="0">COUNTIF(S$8:S$207,"○")</f>
        <v>30</v>
      </c>
      <c r="T7" s="112">
        <f t="shared" si="0"/>
        <v>0</v>
      </c>
      <c r="U7" s="112">
        <f t="shared" si="0"/>
        <v>0</v>
      </c>
      <c r="V7" s="112">
        <f t="shared" si="0"/>
        <v>3</v>
      </c>
      <c r="W7" s="112">
        <f t="shared" si="0"/>
        <v>28</v>
      </c>
      <c r="X7" s="112">
        <f t="shared" si="0"/>
        <v>0</v>
      </c>
      <c r="Y7" s="112">
        <f t="shared" si="0"/>
        <v>0</v>
      </c>
      <c r="Z7" s="112">
        <f t="shared" si="0"/>
        <v>5</v>
      </c>
      <c r="AA7" s="188"/>
      <c r="AB7" s="188"/>
    </row>
    <row r="8" spans="1:28" s="105" customFormat="1" ht="13.5" customHeight="1">
      <c r="A8" s="101" t="s">
        <v>51</v>
      </c>
      <c r="B8" s="102" t="s">
        <v>254</v>
      </c>
      <c r="C8" s="101" t="s">
        <v>255</v>
      </c>
      <c r="D8" s="103">
        <f>+SUM(E8,+I8)</f>
        <v>288618</v>
      </c>
      <c r="E8" s="103">
        <f>+SUM(G8,+H8)</f>
        <v>16224</v>
      </c>
      <c r="F8" s="104">
        <f>IF(D8&gt;0,E8/D8*100,"-")</f>
        <v>5.6212710225973437</v>
      </c>
      <c r="G8" s="103">
        <v>16224</v>
      </c>
      <c r="H8" s="103">
        <v>0</v>
      </c>
      <c r="I8" s="103">
        <f>+SUM(K8,+M8,+O8)</f>
        <v>272394</v>
      </c>
      <c r="J8" s="104">
        <f>IF(D8&gt;0,I8/D8*100,"-")</f>
        <v>94.378728977402659</v>
      </c>
      <c r="K8" s="103">
        <v>252674</v>
      </c>
      <c r="L8" s="104">
        <f>IF(D8&gt;0,K8/D8*100,"-")</f>
        <v>87.546168291651938</v>
      </c>
      <c r="M8" s="103">
        <v>0</v>
      </c>
      <c r="N8" s="104">
        <f>IF(D8&gt;0,M8/D8*100,"-")</f>
        <v>0</v>
      </c>
      <c r="O8" s="103">
        <v>19720</v>
      </c>
      <c r="P8" s="103">
        <v>18853</v>
      </c>
      <c r="Q8" s="104">
        <f>IF(D8&gt;0,O8/D8*100,"-")</f>
        <v>6.8325606857507157</v>
      </c>
      <c r="R8" s="103">
        <v>1551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51</v>
      </c>
      <c r="B9" s="102" t="s">
        <v>258</v>
      </c>
      <c r="C9" s="101" t="s">
        <v>259</v>
      </c>
      <c r="D9" s="103">
        <f>+SUM(E9,+I9)</f>
        <v>51993</v>
      </c>
      <c r="E9" s="103">
        <f>+SUM(G9,+H9)</f>
        <v>12383</v>
      </c>
      <c r="F9" s="104">
        <f>IF(D9&gt;0,E9/D9*100,"-")</f>
        <v>23.816667628334585</v>
      </c>
      <c r="G9" s="103">
        <v>12383</v>
      </c>
      <c r="H9" s="103">
        <v>0</v>
      </c>
      <c r="I9" s="103">
        <f>+SUM(K9,+M9,+O9)</f>
        <v>39610</v>
      </c>
      <c r="J9" s="104">
        <f>IF(D9&gt;0,I9/D9*100,"-")</f>
        <v>76.183332371665415</v>
      </c>
      <c r="K9" s="103">
        <v>30113</v>
      </c>
      <c r="L9" s="104">
        <f>IF(D9&gt;0,K9/D9*100,"-")</f>
        <v>57.917411959302214</v>
      </c>
      <c r="M9" s="103">
        <v>0</v>
      </c>
      <c r="N9" s="104">
        <f>IF(D9&gt;0,M9/D9*100,"-")</f>
        <v>0</v>
      </c>
      <c r="O9" s="103">
        <v>9497</v>
      </c>
      <c r="P9" s="103">
        <v>1177</v>
      </c>
      <c r="Q9" s="104">
        <f>IF(D9&gt;0,O9/D9*100,"-")</f>
        <v>18.265920412363204</v>
      </c>
      <c r="R9" s="103">
        <v>207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51</v>
      </c>
      <c r="B10" s="102" t="s">
        <v>260</v>
      </c>
      <c r="C10" s="101" t="s">
        <v>261</v>
      </c>
      <c r="D10" s="103">
        <f>+SUM(E10,+I10)</f>
        <v>36040</v>
      </c>
      <c r="E10" s="103">
        <f>+SUM(G10,+H10)</f>
        <v>9445</v>
      </c>
      <c r="F10" s="104">
        <f>IF(D10&gt;0,E10/D10*100,"-")</f>
        <v>26.206992230854603</v>
      </c>
      <c r="G10" s="103">
        <v>9385</v>
      </c>
      <c r="H10" s="103">
        <v>60</v>
      </c>
      <c r="I10" s="103">
        <f>+SUM(K10,+M10,+O10)</f>
        <v>26595</v>
      </c>
      <c r="J10" s="104">
        <f>IF(D10&gt;0,I10/D10*100,"-")</f>
        <v>73.79300776914539</v>
      </c>
      <c r="K10" s="103">
        <v>10178</v>
      </c>
      <c r="L10" s="104">
        <f>IF(D10&gt;0,K10/D10*100,"-")</f>
        <v>28.240843507214208</v>
      </c>
      <c r="M10" s="103">
        <v>0</v>
      </c>
      <c r="N10" s="104">
        <f>IF(D10&gt;0,M10/D10*100,"-")</f>
        <v>0</v>
      </c>
      <c r="O10" s="103">
        <v>16417</v>
      </c>
      <c r="P10" s="103">
        <v>15572</v>
      </c>
      <c r="Q10" s="104">
        <f>IF(D10&gt;0,O10/D10*100,"-")</f>
        <v>45.552164261931189</v>
      </c>
      <c r="R10" s="103">
        <v>401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51</v>
      </c>
      <c r="B11" s="102" t="s">
        <v>262</v>
      </c>
      <c r="C11" s="101" t="s">
        <v>263</v>
      </c>
      <c r="D11" s="103">
        <f>+SUM(E11,+I11)</f>
        <v>95466</v>
      </c>
      <c r="E11" s="103">
        <f>+SUM(G11,+H11)</f>
        <v>17912</v>
      </c>
      <c r="F11" s="104">
        <f>IF(D11&gt;0,E11/D11*100,"-")</f>
        <v>18.762700856849559</v>
      </c>
      <c r="G11" s="103">
        <v>17912</v>
      </c>
      <c r="H11" s="103">
        <v>0</v>
      </c>
      <c r="I11" s="103">
        <f>+SUM(K11,+M11,+O11)</f>
        <v>77554</v>
      </c>
      <c r="J11" s="104">
        <f>IF(D11&gt;0,I11/D11*100,"-")</f>
        <v>81.237299143150437</v>
      </c>
      <c r="K11" s="103">
        <v>51503</v>
      </c>
      <c r="L11" s="104">
        <f>IF(D11&gt;0,K11/D11*100,"-")</f>
        <v>53.949049923532989</v>
      </c>
      <c r="M11" s="103">
        <v>212</v>
      </c>
      <c r="N11" s="104">
        <f>IF(D11&gt;0,M11/D11*100,"-")</f>
        <v>0.22206858986445438</v>
      </c>
      <c r="O11" s="103">
        <v>25839</v>
      </c>
      <c r="P11" s="103">
        <v>24581</v>
      </c>
      <c r="Q11" s="104">
        <f>IF(D11&gt;0,O11/D11*100,"-")</f>
        <v>27.066180629752999</v>
      </c>
      <c r="R11" s="103">
        <v>451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51</v>
      </c>
      <c r="B12" s="102" t="s">
        <v>264</v>
      </c>
      <c r="C12" s="101" t="s">
        <v>265</v>
      </c>
      <c r="D12" s="103">
        <f>+SUM(E12,+I12)</f>
        <v>92545</v>
      </c>
      <c r="E12" s="103">
        <f>+SUM(G12,+H12)</f>
        <v>14713</v>
      </c>
      <c r="F12" s="104">
        <f>IF(D12&gt;0,E12/D12*100,"-")</f>
        <v>15.898211680803934</v>
      </c>
      <c r="G12" s="103">
        <v>14713</v>
      </c>
      <c r="H12" s="103">
        <v>0</v>
      </c>
      <c r="I12" s="103">
        <f>+SUM(K12,+M12,+O12)</f>
        <v>77832</v>
      </c>
      <c r="J12" s="104">
        <f>IF(D12&gt;0,I12/D12*100,"-")</f>
        <v>84.101788319196075</v>
      </c>
      <c r="K12" s="103">
        <v>58687</v>
      </c>
      <c r="L12" s="104">
        <f>IF(D12&gt;0,K12/D12*100,"-")</f>
        <v>63.414555081311796</v>
      </c>
      <c r="M12" s="103">
        <v>82</v>
      </c>
      <c r="N12" s="104">
        <f>IF(D12&gt;0,M12/D12*100,"-")</f>
        <v>8.8605543249230104E-2</v>
      </c>
      <c r="O12" s="103">
        <v>19063</v>
      </c>
      <c r="P12" s="103">
        <v>7805</v>
      </c>
      <c r="Q12" s="104">
        <f>IF(D12&gt;0,O12/D12*100,"-")</f>
        <v>20.598627694635042</v>
      </c>
      <c r="R12" s="103">
        <v>696</v>
      </c>
      <c r="S12" s="101" t="s">
        <v>257</v>
      </c>
      <c r="T12" s="101"/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51</v>
      </c>
      <c r="B13" s="102" t="s">
        <v>266</v>
      </c>
      <c r="C13" s="101" t="s">
        <v>267</v>
      </c>
      <c r="D13" s="103">
        <f>+SUM(E13,+I13)</f>
        <v>34740</v>
      </c>
      <c r="E13" s="103">
        <f>+SUM(G13,+H13)</f>
        <v>18027</v>
      </c>
      <c r="F13" s="104">
        <f>IF(D13&gt;0,E13/D13*100,"-")</f>
        <v>51.891191709844563</v>
      </c>
      <c r="G13" s="103">
        <v>18027</v>
      </c>
      <c r="H13" s="103">
        <v>0</v>
      </c>
      <c r="I13" s="103">
        <f>+SUM(K13,+M13,+O13)</f>
        <v>16713</v>
      </c>
      <c r="J13" s="104">
        <f>IF(D13&gt;0,I13/D13*100,"-")</f>
        <v>48.108808290155444</v>
      </c>
      <c r="K13" s="103">
        <v>9155</v>
      </c>
      <c r="L13" s="104">
        <f>IF(D13&gt;0,K13/D13*100,"-")</f>
        <v>26.352907311456537</v>
      </c>
      <c r="M13" s="103">
        <v>92</v>
      </c>
      <c r="N13" s="104">
        <f>IF(D13&gt;0,M13/D13*100,"-")</f>
        <v>0.26482440990213013</v>
      </c>
      <c r="O13" s="103">
        <v>7466</v>
      </c>
      <c r="P13" s="103">
        <v>7317</v>
      </c>
      <c r="Q13" s="104">
        <f>IF(D13&gt;0,O13/D13*100,"-")</f>
        <v>21.491076568796778</v>
      </c>
      <c r="R13" s="103">
        <v>320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51</v>
      </c>
      <c r="B14" s="102" t="s">
        <v>268</v>
      </c>
      <c r="C14" s="101" t="s">
        <v>269</v>
      </c>
      <c r="D14" s="103">
        <f>+SUM(E14,+I14)</f>
        <v>26737</v>
      </c>
      <c r="E14" s="103">
        <f>+SUM(G14,+H14)</f>
        <v>7606</v>
      </c>
      <c r="F14" s="104">
        <f>IF(D14&gt;0,E14/D14*100,"-")</f>
        <v>28.447469798406704</v>
      </c>
      <c r="G14" s="103">
        <v>7606</v>
      </c>
      <c r="H14" s="103">
        <v>0</v>
      </c>
      <c r="I14" s="103">
        <f>+SUM(K14,+M14,+O14)</f>
        <v>19131</v>
      </c>
      <c r="J14" s="104">
        <f>IF(D14&gt;0,I14/D14*100,"-")</f>
        <v>71.552530201593299</v>
      </c>
      <c r="K14" s="103">
        <v>11712</v>
      </c>
      <c r="L14" s="104">
        <f>IF(D14&gt;0,K14/D14*100,"-")</f>
        <v>43.804465721659128</v>
      </c>
      <c r="M14" s="103">
        <v>0</v>
      </c>
      <c r="N14" s="104">
        <f>IF(D14&gt;0,M14/D14*100,"-")</f>
        <v>0</v>
      </c>
      <c r="O14" s="103">
        <v>7419</v>
      </c>
      <c r="P14" s="103">
        <v>7216</v>
      </c>
      <c r="Q14" s="104">
        <f>IF(D14&gt;0,O14/D14*100,"-")</f>
        <v>27.748064479934175</v>
      </c>
      <c r="R14" s="103">
        <v>183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51</v>
      </c>
      <c r="B15" s="102" t="s">
        <v>270</v>
      </c>
      <c r="C15" s="101" t="s">
        <v>271</v>
      </c>
      <c r="D15" s="103">
        <f>+SUM(E15,+I15)</f>
        <v>115822</v>
      </c>
      <c r="E15" s="103">
        <f>+SUM(G15,+H15)</f>
        <v>44395</v>
      </c>
      <c r="F15" s="104">
        <f>IF(D15&gt;0,E15/D15*100,"-")</f>
        <v>38.330369014522283</v>
      </c>
      <c r="G15" s="103">
        <v>44395</v>
      </c>
      <c r="H15" s="103">
        <v>0</v>
      </c>
      <c r="I15" s="103">
        <f>+SUM(K15,+M15,+O15)</f>
        <v>71427</v>
      </c>
      <c r="J15" s="104">
        <f>IF(D15&gt;0,I15/D15*100,"-")</f>
        <v>61.669630985477717</v>
      </c>
      <c r="K15" s="103">
        <v>38607</v>
      </c>
      <c r="L15" s="104">
        <f>IF(D15&gt;0,K15/D15*100,"-")</f>
        <v>33.333045535390518</v>
      </c>
      <c r="M15" s="103">
        <v>164</v>
      </c>
      <c r="N15" s="104">
        <f>IF(D15&gt;0,M15/D15*100,"-")</f>
        <v>0.14159658786758991</v>
      </c>
      <c r="O15" s="103">
        <v>32656</v>
      </c>
      <c r="P15" s="103">
        <v>32280</v>
      </c>
      <c r="Q15" s="104">
        <f>IF(D15&gt;0,O15/D15*100,"-")</f>
        <v>28.19498886221961</v>
      </c>
      <c r="R15" s="103">
        <v>905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51</v>
      </c>
      <c r="B16" s="102" t="s">
        <v>272</v>
      </c>
      <c r="C16" s="101" t="s">
        <v>273</v>
      </c>
      <c r="D16" s="103">
        <f>+SUM(E16,+I16)</f>
        <v>18959</v>
      </c>
      <c r="E16" s="103">
        <f>+SUM(G16,+H16)</f>
        <v>3828</v>
      </c>
      <c r="F16" s="104">
        <f>IF(D16&gt;0,E16/D16*100,"-")</f>
        <v>20.190938340629781</v>
      </c>
      <c r="G16" s="103">
        <v>3828</v>
      </c>
      <c r="H16" s="103">
        <v>0</v>
      </c>
      <c r="I16" s="103">
        <f>+SUM(K16,+M16,+O16)</f>
        <v>15131</v>
      </c>
      <c r="J16" s="104">
        <f>IF(D16&gt;0,I16/D16*100,"-")</f>
        <v>79.809061659370215</v>
      </c>
      <c r="K16" s="103">
        <v>3744</v>
      </c>
      <c r="L16" s="104">
        <f>IF(D16&gt;0,K16/D16*100,"-")</f>
        <v>19.747876997731947</v>
      </c>
      <c r="M16" s="103">
        <v>0</v>
      </c>
      <c r="N16" s="104">
        <f>IF(D16&gt;0,M16/D16*100,"-")</f>
        <v>0</v>
      </c>
      <c r="O16" s="103">
        <v>11387</v>
      </c>
      <c r="P16" s="103">
        <v>11255</v>
      </c>
      <c r="Q16" s="104">
        <f>IF(D16&gt;0,O16/D16*100,"-")</f>
        <v>60.061184661638265</v>
      </c>
      <c r="R16" s="103">
        <v>179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51</v>
      </c>
      <c r="B17" s="102" t="s">
        <v>274</v>
      </c>
      <c r="C17" s="101" t="s">
        <v>275</v>
      </c>
      <c r="D17" s="103">
        <f>+SUM(E17,+I17)</f>
        <v>33167</v>
      </c>
      <c r="E17" s="103">
        <f>+SUM(G17,+H17)</f>
        <v>8303</v>
      </c>
      <c r="F17" s="104">
        <f>IF(D17&gt;0,E17/D17*100,"-")</f>
        <v>25.033919257092897</v>
      </c>
      <c r="G17" s="103">
        <v>8303</v>
      </c>
      <c r="H17" s="103">
        <v>0</v>
      </c>
      <c r="I17" s="103">
        <f>+SUM(K17,+M17,+O17)</f>
        <v>24864</v>
      </c>
      <c r="J17" s="104">
        <f>IF(D17&gt;0,I17/D17*100,"-")</f>
        <v>74.96608074290711</v>
      </c>
      <c r="K17" s="103">
        <v>18805</v>
      </c>
      <c r="L17" s="104">
        <f>IF(D17&gt;0,K17/D17*100,"-")</f>
        <v>56.697922633943378</v>
      </c>
      <c r="M17" s="103">
        <v>0</v>
      </c>
      <c r="N17" s="104">
        <f>IF(D17&gt;0,M17/D17*100,"-")</f>
        <v>0</v>
      </c>
      <c r="O17" s="103">
        <v>6059</v>
      </c>
      <c r="P17" s="103">
        <v>5840</v>
      </c>
      <c r="Q17" s="104">
        <f>IF(D17&gt;0,O17/D17*100,"-")</f>
        <v>18.268158108963728</v>
      </c>
      <c r="R17" s="103">
        <v>257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51</v>
      </c>
      <c r="B18" s="102" t="s">
        <v>276</v>
      </c>
      <c r="C18" s="101" t="s">
        <v>277</v>
      </c>
      <c r="D18" s="103">
        <f>+SUM(E18,+I18)</f>
        <v>26692</v>
      </c>
      <c r="E18" s="103">
        <f>+SUM(G18,+H18)</f>
        <v>9402</v>
      </c>
      <c r="F18" s="104">
        <f>IF(D18&gt;0,E18/D18*100,"-")</f>
        <v>35.224037164693542</v>
      </c>
      <c r="G18" s="103">
        <v>9402</v>
      </c>
      <c r="H18" s="103">
        <v>0</v>
      </c>
      <c r="I18" s="103">
        <f>+SUM(K18,+M18,+O18)</f>
        <v>17290</v>
      </c>
      <c r="J18" s="104">
        <f>IF(D18&gt;0,I18/D18*100,"-")</f>
        <v>64.775962835306458</v>
      </c>
      <c r="K18" s="103">
        <v>12676</v>
      </c>
      <c r="L18" s="104">
        <f>IF(D18&gt;0,K18/D18*100,"-")</f>
        <v>47.489884609620859</v>
      </c>
      <c r="M18" s="103">
        <v>0</v>
      </c>
      <c r="N18" s="104">
        <f>IF(D18&gt;0,M18/D18*100,"-")</f>
        <v>0</v>
      </c>
      <c r="O18" s="103">
        <v>4614</v>
      </c>
      <c r="P18" s="103">
        <v>290</v>
      </c>
      <c r="Q18" s="104">
        <f>IF(D18&gt;0,O18/D18*100,"-")</f>
        <v>17.2860782256856</v>
      </c>
      <c r="R18" s="103">
        <v>181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51</v>
      </c>
      <c r="B19" s="102" t="s">
        <v>278</v>
      </c>
      <c r="C19" s="101" t="s">
        <v>279</v>
      </c>
      <c r="D19" s="103">
        <f>+SUM(E19,+I19)</f>
        <v>25371</v>
      </c>
      <c r="E19" s="103">
        <f>+SUM(G19,+H19)</f>
        <v>13069</v>
      </c>
      <c r="F19" s="104">
        <f>IF(D19&gt;0,E19/D19*100,"-")</f>
        <v>51.511568326041548</v>
      </c>
      <c r="G19" s="103">
        <v>13069</v>
      </c>
      <c r="H19" s="103">
        <v>0</v>
      </c>
      <c r="I19" s="103">
        <f>+SUM(K19,+M19,+O19)</f>
        <v>12302</v>
      </c>
      <c r="J19" s="104">
        <f>IF(D19&gt;0,I19/D19*100,"-")</f>
        <v>48.488431673958452</v>
      </c>
      <c r="K19" s="103">
        <v>6311</v>
      </c>
      <c r="L19" s="104">
        <f>IF(D19&gt;0,K19/D19*100,"-")</f>
        <v>24.874857120334241</v>
      </c>
      <c r="M19" s="103">
        <v>0</v>
      </c>
      <c r="N19" s="104">
        <f>IF(D19&gt;0,M19/D19*100,"-")</f>
        <v>0</v>
      </c>
      <c r="O19" s="103">
        <v>5991</v>
      </c>
      <c r="P19" s="103">
        <v>3489</v>
      </c>
      <c r="Q19" s="104">
        <f>IF(D19&gt;0,O19/D19*100,"-")</f>
        <v>23.613574553624218</v>
      </c>
      <c r="R19" s="103">
        <v>133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51</v>
      </c>
      <c r="B20" s="102" t="s">
        <v>280</v>
      </c>
      <c r="C20" s="101" t="s">
        <v>281</v>
      </c>
      <c r="D20" s="103">
        <f>+SUM(E20,+I20)</f>
        <v>116321</v>
      </c>
      <c r="E20" s="103">
        <f>+SUM(G20,+H20)</f>
        <v>34002</v>
      </c>
      <c r="F20" s="104">
        <f>IF(D20&gt;0,E20/D20*100,"-")</f>
        <v>29.231179236767225</v>
      </c>
      <c r="G20" s="103">
        <v>34002</v>
      </c>
      <c r="H20" s="103">
        <v>0</v>
      </c>
      <c r="I20" s="103">
        <f>+SUM(K20,+M20,+O20)</f>
        <v>82319</v>
      </c>
      <c r="J20" s="104">
        <f>IF(D20&gt;0,I20/D20*100,"-")</f>
        <v>70.768820763232782</v>
      </c>
      <c r="K20" s="103">
        <v>44053</v>
      </c>
      <c r="L20" s="104">
        <f>IF(D20&gt;0,K20/D20*100,"-")</f>
        <v>37.871923384427575</v>
      </c>
      <c r="M20" s="103">
        <v>1057</v>
      </c>
      <c r="N20" s="104">
        <f>IF(D20&gt;0,M20/D20*100,"-")</f>
        <v>0.90869232554740764</v>
      </c>
      <c r="O20" s="103">
        <v>37209</v>
      </c>
      <c r="P20" s="103">
        <v>35414</v>
      </c>
      <c r="Q20" s="104">
        <f>IF(D20&gt;0,O20/D20*100,"-")</f>
        <v>31.988205053257797</v>
      </c>
      <c r="R20" s="103">
        <v>606</v>
      </c>
      <c r="S20" s="101"/>
      <c r="T20" s="101"/>
      <c r="U20" s="101"/>
      <c r="V20" s="101" t="s">
        <v>257</v>
      </c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51</v>
      </c>
      <c r="B21" s="102" t="s">
        <v>282</v>
      </c>
      <c r="C21" s="101" t="s">
        <v>283</v>
      </c>
      <c r="D21" s="103">
        <f>+SUM(E21,+I21)</f>
        <v>55422</v>
      </c>
      <c r="E21" s="103">
        <f>+SUM(G21,+H21)</f>
        <v>7729</v>
      </c>
      <c r="F21" s="104">
        <f>IF(D21&gt;0,E21/D21*100,"-")</f>
        <v>13.94572552416008</v>
      </c>
      <c r="G21" s="103">
        <v>7729</v>
      </c>
      <c r="H21" s="103">
        <v>0</v>
      </c>
      <c r="I21" s="103">
        <f>+SUM(K21,+M21,+O21)</f>
        <v>47693</v>
      </c>
      <c r="J21" s="104">
        <f>IF(D21&gt;0,I21/D21*100,"-")</f>
        <v>86.054274475839918</v>
      </c>
      <c r="K21" s="103">
        <v>36152</v>
      </c>
      <c r="L21" s="104">
        <f>IF(D21&gt;0,K21/D21*100,"-")</f>
        <v>65.230413915051784</v>
      </c>
      <c r="M21" s="103">
        <v>0</v>
      </c>
      <c r="N21" s="104">
        <f>IF(D21&gt;0,M21/D21*100,"-")</f>
        <v>0</v>
      </c>
      <c r="O21" s="103">
        <v>11541</v>
      </c>
      <c r="P21" s="103">
        <v>11492</v>
      </c>
      <c r="Q21" s="104">
        <f>IF(D21&gt;0,O21/D21*100,"-")</f>
        <v>20.823860560788134</v>
      </c>
      <c r="R21" s="103">
        <v>263</v>
      </c>
      <c r="S21" s="101"/>
      <c r="T21" s="101"/>
      <c r="U21" s="101"/>
      <c r="V21" s="101" t="s">
        <v>257</v>
      </c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51</v>
      </c>
      <c r="B22" s="102" t="s">
        <v>284</v>
      </c>
      <c r="C22" s="101" t="s">
        <v>285</v>
      </c>
      <c r="D22" s="103">
        <f>+SUM(E22,+I22)</f>
        <v>16452</v>
      </c>
      <c r="E22" s="103">
        <f>+SUM(G22,+H22)</f>
        <v>4294</v>
      </c>
      <c r="F22" s="104">
        <f>IF(D22&gt;0,E22/D22*100,"-")</f>
        <v>26.100170192073911</v>
      </c>
      <c r="G22" s="103">
        <v>4294</v>
      </c>
      <c r="H22" s="103">
        <v>0</v>
      </c>
      <c r="I22" s="103">
        <f>+SUM(K22,+M22,+O22)</f>
        <v>12158</v>
      </c>
      <c r="J22" s="104">
        <f>IF(D22&gt;0,I22/D22*100,"-")</f>
        <v>73.899829807926082</v>
      </c>
      <c r="K22" s="103">
        <v>9084</v>
      </c>
      <c r="L22" s="104">
        <f>IF(D22&gt;0,K22/D22*100,"-")</f>
        <v>55.215171407731575</v>
      </c>
      <c r="M22" s="103">
        <v>0</v>
      </c>
      <c r="N22" s="104">
        <f>IF(D22&gt;0,M22/D22*100,"-")</f>
        <v>0</v>
      </c>
      <c r="O22" s="103">
        <v>3074</v>
      </c>
      <c r="P22" s="103">
        <v>2805</v>
      </c>
      <c r="Q22" s="104">
        <f>IF(D22&gt;0,O22/D22*100,"-")</f>
        <v>18.684658400194508</v>
      </c>
      <c r="R22" s="103">
        <v>53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51</v>
      </c>
      <c r="B23" s="102" t="s">
        <v>286</v>
      </c>
      <c r="C23" s="101" t="s">
        <v>287</v>
      </c>
      <c r="D23" s="103">
        <f>+SUM(E23,+I23)</f>
        <v>6055</v>
      </c>
      <c r="E23" s="103">
        <f>+SUM(G23,+H23)</f>
        <v>3111</v>
      </c>
      <c r="F23" s="104">
        <f>IF(D23&gt;0,E23/D23*100,"-")</f>
        <v>51.379025598678773</v>
      </c>
      <c r="G23" s="103">
        <v>2659</v>
      </c>
      <c r="H23" s="103">
        <v>452</v>
      </c>
      <c r="I23" s="103">
        <f>+SUM(K23,+M23,+O23)</f>
        <v>2944</v>
      </c>
      <c r="J23" s="104">
        <f>IF(D23&gt;0,I23/D23*100,"-")</f>
        <v>48.62097440132122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2944</v>
      </c>
      <c r="P23" s="103">
        <v>2944</v>
      </c>
      <c r="Q23" s="104">
        <f>IF(D23&gt;0,O23/D23*100,"-")</f>
        <v>48.62097440132122</v>
      </c>
      <c r="R23" s="103">
        <v>20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51</v>
      </c>
      <c r="B24" s="102" t="s">
        <v>288</v>
      </c>
      <c r="C24" s="101" t="s">
        <v>289</v>
      </c>
      <c r="D24" s="103">
        <f>+SUM(E24,+I24)</f>
        <v>13219</v>
      </c>
      <c r="E24" s="103">
        <f>+SUM(G24,+H24)</f>
        <v>6409</v>
      </c>
      <c r="F24" s="104">
        <f>IF(D24&gt;0,E24/D24*100,"-")</f>
        <v>48.483243815719796</v>
      </c>
      <c r="G24" s="103">
        <v>6409</v>
      </c>
      <c r="H24" s="103">
        <v>0</v>
      </c>
      <c r="I24" s="103">
        <f>+SUM(K24,+M24,+O24)</f>
        <v>6810</v>
      </c>
      <c r="J24" s="104">
        <f>IF(D24&gt;0,I24/D24*100,"-")</f>
        <v>51.516756184280197</v>
      </c>
      <c r="K24" s="103">
        <v>3822</v>
      </c>
      <c r="L24" s="104">
        <f>IF(D24&gt;0,K24/D24*100,"-")</f>
        <v>28.912928360692941</v>
      </c>
      <c r="M24" s="103">
        <v>0</v>
      </c>
      <c r="N24" s="104">
        <f>IF(D24&gt;0,M24/D24*100,"-")</f>
        <v>0</v>
      </c>
      <c r="O24" s="103">
        <v>2988</v>
      </c>
      <c r="P24" s="103">
        <v>2950</v>
      </c>
      <c r="Q24" s="104">
        <f>IF(D24&gt;0,O24/D24*100,"-")</f>
        <v>22.60382782358726</v>
      </c>
      <c r="R24" s="103">
        <v>171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51</v>
      </c>
      <c r="B25" s="102" t="s">
        <v>290</v>
      </c>
      <c r="C25" s="101" t="s">
        <v>291</v>
      </c>
      <c r="D25" s="103">
        <f>+SUM(E25,+I25)</f>
        <v>33061</v>
      </c>
      <c r="E25" s="103">
        <f>+SUM(G25,+H25)</f>
        <v>3860</v>
      </c>
      <c r="F25" s="104">
        <f>IF(D25&gt;0,E25/D25*100,"-")</f>
        <v>11.675387919300686</v>
      </c>
      <c r="G25" s="103">
        <v>3860</v>
      </c>
      <c r="H25" s="103">
        <v>0</v>
      </c>
      <c r="I25" s="103">
        <f>+SUM(K25,+M25,+O25)</f>
        <v>29201</v>
      </c>
      <c r="J25" s="104">
        <f>IF(D25&gt;0,I25/D25*100,"-")</f>
        <v>88.32461208069931</v>
      </c>
      <c r="K25" s="103">
        <v>18958</v>
      </c>
      <c r="L25" s="104">
        <f>IF(D25&gt;0,K25/D25*100,"-")</f>
        <v>57.342488128005812</v>
      </c>
      <c r="M25" s="103">
        <v>0</v>
      </c>
      <c r="N25" s="104">
        <f>IF(D25&gt;0,M25/D25*100,"-")</f>
        <v>0</v>
      </c>
      <c r="O25" s="103">
        <v>10243</v>
      </c>
      <c r="P25" s="103">
        <v>10198</v>
      </c>
      <c r="Q25" s="104">
        <f>IF(D25&gt;0,O25/D25*100,"-")</f>
        <v>30.982123952693506</v>
      </c>
      <c r="R25" s="103">
        <v>96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51</v>
      </c>
      <c r="B26" s="102" t="s">
        <v>292</v>
      </c>
      <c r="C26" s="101" t="s">
        <v>293</v>
      </c>
      <c r="D26" s="103">
        <f>+SUM(E26,+I26)</f>
        <v>27426</v>
      </c>
      <c r="E26" s="103">
        <f>+SUM(G26,+H26)</f>
        <v>2010</v>
      </c>
      <c r="F26" s="104">
        <f>IF(D26&gt;0,E26/D26*100,"-")</f>
        <v>7.328812076132138</v>
      </c>
      <c r="G26" s="103">
        <v>2010</v>
      </c>
      <c r="H26" s="103">
        <v>0</v>
      </c>
      <c r="I26" s="103">
        <f>+SUM(K26,+M26,+O26)</f>
        <v>25416</v>
      </c>
      <c r="J26" s="104">
        <f>IF(D26&gt;0,I26/D26*100,"-")</f>
        <v>92.671187923867862</v>
      </c>
      <c r="K26" s="103">
        <v>20449</v>
      </c>
      <c r="L26" s="104">
        <f>IF(D26&gt;0,K26/D26*100,"-")</f>
        <v>74.560635892948298</v>
      </c>
      <c r="M26" s="103">
        <v>0</v>
      </c>
      <c r="N26" s="104">
        <f>IF(D26&gt;0,M26/D26*100,"-")</f>
        <v>0</v>
      </c>
      <c r="O26" s="103">
        <v>4967</v>
      </c>
      <c r="P26" s="103">
        <v>0</v>
      </c>
      <c r="Q26" s="104">
        <f>IF(D26&gt;0,O26/D26*100,"-")</f>
        <v>18.110552030919568</v>
      </c>
      <c r="R26" s="103">
        <v>111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51</v>
      </c>
      <c r="B27" s="102" t="s">
        <v>294</v>
      </c>
      <c r="C27" s="101" t="s">
        <v>295</v>
      </c>
      <c r="D27" s="103">
        <f>+SUM(E27,+I27)</f>
        <v>5568</v>
      </c>
      <c r="E27" s="103">
        <f>+SUM(G27,+H27)</f>
        <v>1145</v>
      </c>
      <c r="F27" s="104">
        <f>IF(D27&gt;0,E27/D27*100,"-")</f>
        <v>20.563936781609197</v>
      </c>
      <c r="G27" s="103">
        <v>1145</v>
      </c>
      <c r="H27" s="103">
        <v>0</v>
      </c>
      <c r="I27" s="103">
        <f>+SUM(K27,+M27,+O27)</f>
        <v>4423</v>
      </c>
      <c r="J27" s="104">
        <f>IF(D27&gt;0,I27/D27*100,"-")</f>
        <v>79.436063218390814</v>
      </c>
      <c r="K27" s="103">
        <v>3084</v>
      </c>
      <c r="L27" s="104">
        <f>IF(D27&gt;0,K27/D27*100,"-")</f>
        <v>55.387931034482762</v>
      </c>
      <c r="M27" s="103">
        <v>0</v>
      </c>
      <c r="N27" s="104">
        <f>IF(D27&gt;0,M27/D27*100,"-")</f>
        <v>0</v>
      </c>
      <c r="O27" s="103">
        <v>1339</v>
      </c>
      <c r="P27" s="103">
        <v>1219</v>
      </c>
      <c r="Q27" s="104">
        <f>IF(D27&gt;0,O27/D27*100,"-")</f>
        <v>24.048132183908049</v>
      </c>
      <c r="R27" s="103">
        <v>23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51</v>
      </c>
      <c r="B28" s="102" t="s">
        <v>296</v>
      </c>
      <c r="C28" s="101" t="s">
        <v>297</v>
      </c>
      <c r="D28" s="103">
        <f>+SUM(E28,+I28)</f>
        <v>15594</v>
      </c>
      <c r="E28" s="103">
        <f>+SUM(G28,+H28)</f>
        <v>2078</v>
      </c>
      <c r="F28" s="104">
        <f>IF(D28&gt;0,E28/D28*100,"-")</f>
        <v>13.32563806592279</v>
      </c>
      <c r="G28" s="103">
        <v>2078</v>
      </c>
      <c r="H28" s="103">
        <v>0</v>
      </c>
      <c r="I28" s="103">
        <f>+SUM(K28,+M28,+O28)</f>
        <v>13516</v>
      </c>
      <c r="J28" s="104">
        <f>IF(D28&gt;0,I28/D28*100,"-")</f>
        <v>86.674361934077211</v>
      </c>
      <c r="K28" s="103">
        <v>8072</v>
      </c>
      <c r="L28" s="104">
        <f>IF(D28&gt;0,K28/D28*100,"-")</f>
        <v>51.763498781582662</v>
      </c>
      <c r="M28" s="103">
        <v>0</v>
      </c>
      <c r="N28" s="104">
        <f>IF(D28&gt;0,M28/D28*100,"-")</f>
        <v>0</v>
      </c>
      <c r="O28" s="103">
        <v>5444</v>
      </c>
      <c r="P28" s="103">
        <v>5444</v>
      </c>
      <c r="Q28" s="104">
        <f>IF(D28&gt;0,O28/D28*100,"-")</f>
        <v>34.910863152494549</v>
      </c>
      <c r="R28" s="103">
        <v>159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51</v>
      </c>
      <c r="B29" s="102" t="s">
        <v>298</v>
      </c>
      <c r="C29" s="101" t="s">
        <v>299</v>
      </c>
      <c r="D29" s="103">
        <f>+SUM(E29,+I29)</f>
        <v>7511</v>
      </c>
      <c r="E29" s="103">
        <f>+SUM(G29,+H29)</f>
        <v>2361</v>
      </c>
      <c r="F29" s="104">
        <f>IF(D29&gt;0,E29/D29*100,"-")</f>
        <v>31.43389695113833</v>
      </c>
      <c r="G29" s="103">
        <v>2361</v>
      </c>
      <c r="H29" s="103">
        <v>0</v>
      </c>
      <c r="I29" s="103">
        <f>+SUM(K29,+M29,+O29)</f>
        <v>5150</v>
      </c>
      <c r="J29" s="104">
        <f>IF(D29&gt;0,I29/D29*100,"-")</f>
        <v>68.566103048861677</v>
      </c>
      <c r="K29" s="103">
        <v>2856</v>
      </c>
      <c r="L29" s="104">
        <f>IF(D29&gt;0,K29/D29*100,"-")</f>
        <v>38.0242311276794</v>
      </c>
      <c r="M29" s="103">
        <v>0</v>
      </c>
      <c r="N29" s="104">
        <f>IF(D29&gt;0,M29/D29*100,"-")</f>
        <v>0</v>
      </c>
      <c r="O29" s="103">
        <v>2294</v>
      </c>
      <c r="P29" s="103">
        <v>1554</v>
      </c>
      <c r="Q29" s="104">
        <f>IF(D29&gt;0,O29/D29*100,"-")</f>
        <v>30.541871921182267</v>
      </c>
      <c r="R29" s="103">
        <v>39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51</v>
      </c>
      <c r="B30" s="102" t="s">
        <v>300</v>
      </c>
      <c r="C30" s="101" t="s">
        <v>301</v>
      </c>
      <c r="D30" s="103">
        <f>+SUM(E30,+I30)</f>
        <v>5406</v>
      </c>
      <c r="E30" s="103">
        <f>+SUM(G30,+H30)</f>
        <v>2022</v>
      </c>
      <c r="F30" s="104">
        <f>IF(D30&gt;0,E30/D30*100,"-")</f>
        <v>37.402885682574919</v>
      </c>
      <c r="G30" s="103">
        <v>1962</v>
      </c>
      <c r="H30" s="103">
        <v>60</v>
      </c>
      <c r="I30" s="103">
        <f>+SUM(K30,+M30,+O30)</f>
        <v>3384</v>
      </c>
      <c r="J30" s="104">
        <f>IF(D30&gt;0,I30/D30*100,"-")</f>
        <v>62.597114317425081</v>
      </c>
      <c r="K30" s="103">
        <v>1618</v>
      </c>
      <c r="L30" s="104">
        <f>IF(D30&gt;0,K30/D30*100,"-")</f>
        <v>29.929707732149463</v>
      </c>
      <c r="M30" s="103">
        <v>0</v>
      </c>
      <c r="N30" s="104">
        <f>IF(D30&gt;0,M30/D30*100,"-")</f>
        <v>0</v>
      </c>
      <c r="O30" s="103">
        <v>1766</v>
      </c>
      <c r="P30" s="103">
        <v>1661</v>
      </c>
      <c r="Q30" s="104">
        <f>IF(D30&gt;0,O30/D30*100,"-")</f>
        <v>32.667406585275621</v>
      </c>
      <c r="R30" s="103">
        <v>104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51</v>
      </c>
      <c r="B31" s="102" t="s">
        <v>302</v>
      </c>
      <c r="C31" s="101" t="s">
        <v>303</v>
      </c>
      <c r="D31" s="103">
        <f>+SUM(E31,+I31)</f>
        <v>11710</v>
      </c>
      <c r="E31" s="103">
        <f>+SUM(G31,+H31)</f>
        <v>4752</v>
      </c>
      <c r="F31" s="104">
        <f>IF(D31&gt;0,E31/D31*100,"-")</f>
        <v>40.580700256191285</v>
      </c>
      <c r="G31" s="103">
        <v>4731</v>
      </c>
      <c r="H31" s="103">
        <v>21</v>
      </c>
      <c r="I31" s="103">
        <f>+SUM(K31,+M31,+O31)</f>
        <v>6958</v>
      </c>
      <c r="J31" s="104">
        <f>IF(D31&gt;0,I31/D31*100,"-")</f>
        <v>59.419299743808708</v>
      </c>
      <c r="K31" s="103">
        <v>5828</v>
      </c>
      <c r="L31" s="104">
        <f>IF(D31&gt;0,K31/D31*100,"-")</f>
        <v>49.769427839453456</v>
      </c>
      <c r="M31" s="103">
        <v>0</v>
      </c>
      <c r="N31" s="104">
        <f>IF(D31&gt;0,M31/D31*100,"-")</f>
        <v>0</v>
      </c>
      <c r="O31" s="103">
        <v>1130</v>
      </c>
      <c r="P31" s="103">
        <v>1109</v>
      </c>
      <c r="Q31" s="104">
        <f>IF(D31&gt;0,O31/D31*100,"-")</f>
        <v>9.6498719043552512</v>
      </c>
      <c r="R31" s="103">
        <v>47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51</v>
      </c>
      <c r="B32" s="102" t="s">
        <v>304</v>
      </c>
      <c r="C32" s="101" t="s">
        <v>305</v>
      </c>
      <c r="D32" s="103">
        <f>+SUM(E32,+I32)</f>
        <v>15354</v>
      </c>
      <c r="E32" s="103">
        <f>+SUM(G32,+H32)</f>
        <v>7379</v>
      </c>
      <c r="F32" s="104">
        <f>IF(D32&gt;0,E32/D32*100,"-")</f>
        <v>48.059137683991146</v>
      </c>
      <c r="G32" s="103">
        <v>7379</v>
      </c>
      <c r="H32" s="103">
        <v>0</v>
      </c>
      <c r="I32" s="103">
        <f>+SUM(K32,+M32,+O32)</f>
        <v>7975</v>
      </c>
      <c r="J32" s="104">
        <f>IF(D32&gt;0,I32/D32*100,"-")</f>
        <v>51.940862316008861</v>
      </c>
      <c r="K32" s="103">
        <v>3427</v>
      </c>
      <c r="L32" s="104">
        <f>IF(D32&gt;0,K32/D32*100,"-")</f>
        <v>22.319916634101862</v>
      </c>
      <c r="M32" s="103">
        <v>0</v>
      </c>
      <c r="N32" s="104">
        <f>IF(D32&gt;0,M32/D32*100,"-")</f>
        <v>0</v>
      </c>
      <c r="O32" s="103">
        <v>4548</v>
      </c>
      <c r="P32" s="103">
        <v>4548</v>
      </c>
      <c r="Q32" s="104">
        <f>IF(D32&gt;0,O32/D32*100,"-")</f>
        <v>29.620945681906996</v>
      </c>
      <c r="R32" s="103">
        <v>76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51</v>
      </c>
      <c r="B33" s="102" t="s">
        <v>306</v>
      </c>
      <c r="C33" s="101" t="s">
        <v>307</v>
      </c>
      <c r="D33" s="103">
        <f>+SUM(E33,+I33)</f>
        <v>9216</v>
      </c>
      <c r="E33" s="103">
        <f>+SUM(G33,+H33)</f>
        <v>5358</v>
      </c>
      <c r="F33" s="104">
        <f>IF(D33&gt;0,E33/D33*100,"-")</f>
        <v>58.138020833333336</v>
      </c>
      <c r="G33" s="103">
        <v>5358</v>
      </c>
      <c r="H33" s="103">
        <v>0</v>
      </c>
      <c r="I33" s="103">
        <f>+SUM(K33,+M33,+O33)</f>
        <v>3858</v>
      </c>
      <c r="J33" s="104">
        <f>IF(D33&gt;0,I33/D33*100,"-")</f>
        <v>41.861979166666671</v>
      </c>
      <c r="K33" s="103">
        <v>1978</v>
      </c>
      <c r="L33" s="104">
        <f>IF(D33&gt;0,K33/D33*100,"-")</f>
        <v>21.462673611111111</v>
      </c>
      <c r="M33" s="103">
        <v>0</v>
      </c>
      <c r="N33" s="104">
        <f>IF(D33&gt;0,M33/D33*100,"-")</f>
        <v>0</v>
      </c>
      <c r="O33" s="103">
        <v>1880</v>
      </c>
      <c r="P33" s="103">
        <v>1880</v>
      </c>
      <c r="Q33" s="104">
        <f>IF(D33&gt;0,O33/D33*100,"-")</f>
        <v>20.399305555555554</v>
      </c>
      <c r="R33" s="103">
        <v>63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51</v>
      </c>
      <c r="B34" s="102" t="s">
        <v>308</v>
      </c>
      <c r="C34" s="101" t="s">
        <v>309</v>
      </c>
      <c r="D34" s="103">
        <f>+SUM(E34,+I34)</f>
        <v>3324</v>
      </c>
      <c r="E34" s="103">
        <f>+SUM(G34,+H34)</f>
        <v>1849</v>
      </c>
      <c r="F34" s="104">
        <f>IF(D34&gt;0,E34/D34*100,"-")</f>
        <v>55.62575210589651</v>
      </c>
      <c r="G34" s="103">
        <v>1849</v>
      </c>
      <c r="H34" s="103">
        <v>0</v>
      </c>
      <c r="I34" s="103">
        <f>+SUM(K34,+M34,+O34)</f>
        <v>1475</v>
      </c>
      <c r="J34" s="104">
        <f>IF(D34&gt;0,I34/D34*100,"-")</f>
        <v>44.37424789410349</v>
      </c>
      <c r="K34" s="103">
        <v>298</v>
      </c>
      <c r="L34" s="104">
        <f>IF(D34&gt;0,K34/D34*100,"-")</f>
        <v>8.9651022864019261</v>
      </c>
      <c r="M34" s="103">
        <v>0</v>
      </c>
      <c r="N34" s="104">
        <f>IF(D34&gt;0,M34/D34*100,"-")</f>
        <v>0</v>
      </c>
      <c r="O34" s="103">
        <v>1177</v>
      </c>
      <c r="P34" s="103">
        <v>1177</v>
      </c>
      <c r="Q34" s="104">
        <f>IF(D34&gt;0,O34/D34*100,"-")</f>
        <v>35.409145607701561</v>
      </c>
      <c r="R34" s="103">
        <v>30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51</v>
      </c>
      <c r="B35" s="102" t="s">
        <v>310</v>
      </c>
      <c r="C35" s="101" t="s">
        <v>311</v>
      </c>
      <c r="D35" s="103">
        <f>+SUM(E35,+I35)</f>
        <v>2653</v>
      </c>
      <c r="E35" s="103">
        <f>+SUM(G35,+H35)</f>
        <v>1814</v>
      </c>
      <c r="F35" s="104">
        <f>IF(D35&gt;0,E35/D35*100,"-")</f>
        <v>68.375424048247268</v>
      </c>
      <c r="G35" s="103">
        <v>1814</v>
      </c>
      <c r="H35" s="103">
        <v>0</v>
      </c>
      <c r="I35" s="103">
        <f>+SUM(K35,+M35,+O35)</f>
        <v>839</v>
      </c>
      <c r="J35" s="104">
        <f>IF(D35&gt;0,I35/D35*100,"-")</f>
        <v>31.624575951752732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839</v>
      </c>
      <c r="P35" s="103">
        <v>690</v>
      </c>
      <c r="Q35" s="104">
        <f>IF(D35&gt;0,O35/D35*100,"-")</f>
        <v>31.624575951752732</v>
      </c>
      <c r="R35" s="103">
        <v>24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51</v>
      </c>
      <c r="B36" s="102" t="s">
        <v>312</v>
      </c>
      <c r="C36" s="101" t="s">
        <v>313</v>
      </c>
      <c r="D36" s="103">
        <f>+SUM(E36,+I36)</f>
        <v>9038</v>
      </c>
      <c r="E36" s="103">
        <f>+SUM(G36,+H36)</f>
        <v>4097</v>
      </c>
      <c r="F36" s="104">
        <f>IF(D36&gt;0,E36/D36*100,"-")</f>
        <v>45.330825403850412</v>
      </c>
      <c r="G36" s="103">
        <v>3996</v>
      </c>
      <c r="H36" s="103">
        <v>101</v>
      </c>
      <c r="I36" s="103">
        <f>+SUM(K36,+M36,+O36)</f>
        <v>4941</v>
      </c>
      <c r="J36" s="104">
        <f>IF(D36&gt;0,I36/D36*100,"-")</f>
        <v>54.669174596149595</v>
      </c>
      <c r="K36" s="103">
        <v>2719</v>
      </c>
      <c r="L36" s="104">
        <f>IF(D36&gt;0,K36/D36*100,"-")</f>
        <v>30.084089400309804</v>
      </c>
      <c r="M36" s="103">
        <v>0</v>
      </c>
      <c r="N36" s="104">
        <f>IF(D36&gt;0,M36/D36*100,"-")</f>
        <v>0</v>
      </c>
      <c r="O36" s="103">
        <v>2222</v>
      </c>
      <c r="P36" s="103">
        <v>2222</v>
      </c>
      <c r="Q36" s="104">
        <f>IF(D36&gt;0,O36/D36*100,"-")</f>
        <v>24.585085195839788</v>
      </c>
      <c r="R36" s="103">
        <v>89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51</v>
      </c>
      <c r="B37" s="102" t="s">
        <v>314</v>
      </c>
      <c r="C37" s="101" t="s">
        <v>315</v>
      </c>
      <c r="D37" s="103">
        <f>+SUM(E37,+I37)</f>
        <v>4226</v>
      </c>
      <c r="E37" s="103">
        <f>+SUM(G37,+H37)</f>
        <v>1330</v>
      </c>
      <c r="F37" s="104">
        <f>IF(D37&gt;0,E37/D37*100,"-")</f>
        <v>31.471840984382393</v>
      </c>
      <c r="G37" s="103">
        <v>1330</v>
      </c>
      <c r="H37" s="103">
        <v>0</v>
      </c>
      <c r="I37" s="103">
        <f>+SUM(K37,+M37,+O37)</f>
        <v>2896</v>
      </c>
      <c r="J37" s="104">
        <f>IF(D37&gt;0,I37/D37*100,"-")</f>
        <v>68.528159015617604</v>
      </c>
      <c r="K37" s="103">
        <v>1946</v>
      </c>
      <c r="L37" s="104">
        <f>IF(D37&gt;0,K37/D37*100,"-")</f>
        <v>46.048272598201613</v>
      </c>
      <c r="M37" s="103">
        <v>0</v>
      </c>
      <c r="N37" s="104">
        <f>IF(D37&gt;0,M37/D37*100,"-")</f>
        <v>0</v>
      </c>
      <c r="O37" s="103">
        <v>950</v>
      </c>
      <c r="P37" s="103">
        <v>418</v>
      </c>
      <c r="Q37" s="104">
        <f>IF(D37&gt;0,O37/D37*100,"-")</f>
        <v>22.479886417415994</v>
      </c>
      <c r="R37" s="103">
        <v>17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51</v>
      </c>
      <c r="B38" s="102" t="s">
        <v>316</v>
      </c>
      <c r="C38" s="101" t="s">
        <v>317</v>
      </c>
      <c r="D38" s="103">
        <f>+SUM(E38,+I38)</f>
        <v>5720</v>
      </c>
      <c r="E38" s="103">
        <f>+SUM(G38,+H38)</f>
        <v>2116</v>
      </c>
      <c r="F38" s="104">
        <f>IF(D38&gt;0,E38/D38*100,"-")</f>
        <v>36.993006993006993</v>
      </c>
      <c r="G38" s="103">
        <v>2116</v>
      </c>
      <c r="H38" s="103">
        <v>0</v>
      </c>
      <c r="I38" s="103">
        <f>+SUM(K38,+M38,+O38)</f>
        <v>3604</v>
      </c>
      <c r="J38" s="104">
        <f>IF(D38&gt;0,I38/D38*100,"-")</f>
        <v>63.006993006993007</v>
      </c>
      <c r="K38" s="103">
        <v>1803</v>
      </c>
      <c r="L38" s="104">
        <f>IF(D38&gt;0,K38/D38*100,"-")</f>
        <v>31.520979020979023</v>
      </c>
      <c r="M38" s="103">
        <v>0</v>
      </c>
      <c r="N38" s="104">
        <f>IF(D38&gt;0,M38/D38*100,"-")</f>
        <v>0</v>
      </c>
      <c r="O38" s="103">
        <v>1801</v>
      </c>
      <c r="P38" s="103">
        <v>1801</v>
      </c>
      <c r="Q38" s="104">
        <f>IF(D38&gt;0,O38/D38*100,"-")</f>
        <v>31.48601398601399</v>
      </c>
      <c r="R38" s="103">
        <v>16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51</v>
      </c>
      <c r="B39" s="102" t="s">
        <v>318</v>
      </c>
      <c r="C39" s="101" t="s">
        <v>319</v>
      </c>
      <c r="D39" s="103">
        <f>+SUM(E39,+I39)</f>
        <v>16509</v>
      </c>
      <c r="E39" s="103">
        <f>+SUM(G39,+H39)</f>
        <v>9305</v>
      </c>
      <c r="F39" s="104">
        <f>IF(D39&gt;0,E39/D39*100,"-")</f>
        <v>56.363195832576174</v>
      </c>
      <c r="G39" s="103">
        <v>9305</v>
      </c>
      <c r="H39" s="103">
        <v>0</v>
      </c>
      <c r="I39" s="103">
        <f>+SUM(K39,+M39,+O39)</f>
        <v>7204</v>
      </c>
      <c r="J39" s="104">
        <f>IF(D39&gt;0,I39/D39*100,"-")</f>
        <v>43.636804167423833</v>
      </c>
      <c r="K39" s="103">
        <v>2541</v>
      </c>
      <c r="L39" s="104">
        <f>IF(D39&gt;0,K39/D39*100,"-")</f>
        <v>15.39160457932037</v>
      </c>
      <c r="M39" s="103">
        <v>0</v>
      </c>
      <c r="N39" s="104">
        <f>IF(D39&gt;0,M39/D39*100,"-")</f>
        <v>0</v>
      </c>
      <c r="O39" s="103">
        <v>4663</v>
      </c>
      <c r="P39" s="103">
        <v>3928</v>
      </c>
      <c r="Q39" s="104">
        <f>IF(D39&gt;0,O39/D39*100,"-")</f>
        <v>28.245199588103461</v>
      </c>
      <c r="R39" s="103">
        <v>55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51</v>
      </c>
      <c r="B40" s="102" t="s">
        <v>320</v>
      </c>
      <c r="C40" s="101" t="s">
        <v>321</v>
      </c>
      <c r="D40" s="103">
        <f>+SUM(E40,+I40)</f>
        <v>12272</v>
      </c>
      <c r="E40" s="103">
        <f>+SUM(G40,+H40)</f>
        <v>7785</v>
      </c>
      <c r="F40" s="104">
        <f>IF(D40&gt;0,E40/D40*100,"-")</f>
        <v>63.437092568448506</v>
      </c>
      <c r="G40" s="103">
        <v>7785</v>
      </c>
      <c r="H40" s="103">
        <v>0</v>
      </c>
      <c r="I40" s="103">
        <f>+SUM(K40,+M40,+O40)</f>
        <v>4487</v>
      </c>
      <c r="J40" s="104">
        <f>IF(D40&gt;0,I40/D40*100,"-")</f>
        <v>36.562907431551501</v>
      </c>
      <c r="K40" s="103">
        <v>2792</v>
      </c>
      <c r="L40" s="104">
        <f>IF(D40&gt;0,K40/D40*100,"-")</f>
        <v>22.750977835723599</v>
      </c>
      <c r="M40" s="103">
        <v>0</v>
      </c>
      <c r="N40" s="104">
        <f>IF(D40&gt;0,M40/D40*100,"-")</f>
        <v>0</v>
      </c>
      <c r="O40" s="103">
        <v>1695</v>
      </c>
      <c r="P40" s="103">
        <v>1624</v>
      </c>
      <c r="Q40" s="104">
        <f>IF(D40&gt;0,O40/D40*100,"-")</f>
        <v>13.811929595827902</v>
      </c>
      <c r="R40" s="103">
        <v>165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0">
    <sortCondition ref="A8:A40"/>
    <sortCondition ref="B8:B40"/>
    <sortCondition ref="C8:C40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岩手県</v>
      </c>
      <c r="B7" s="107" t="str">
        <f>水洗化人口等!B7</f>
        <v>03000</v>
      </c>
      <c r="C7" s="106" t="s">
        <v>200</v>
      </c>
      <c r="D7" s="108">
        <f>SUM(E7,+H7,+K7)</f>
        <v>516486.17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171221.75</v>
      </c>
      <c r="I7" s="108">
        <f>SUM(I$8:I$207)</f>
        <v>157464.14000000001</v>
      </c>
      <c r="J7" s="108">
        <f>SUM(J$8:J$207)</f>
        <v>13757.61</v>
      </c>
      <c r="K7" s="108">
        <f>SUM(L7:M7)</f>
        <v>345264.42</v>
      </c>
      <c r="L7" s="108">
        <f>SUM(L$8:L$207)</f>
        <v>188238.12</v>
      </c>
      <c r="M7" s="108">
        <f>SUM(M$8:M$207)</f>
        <v>157026.29999999999</v>
      </c>
      <c r="N7" s="108">
        <f>SUM(O7,+V7,+AC7)</f>
        <v>517087.17000000004</v>
      </c>
      <c r="O7" s="108">
        <f>SUM(P7:U7)</f>
        <v>345702.26</v>
      </c>
      <c r="P7" s="108">
        <f t="shared" ref="P7:U7" si="0">SUM(P$8:P$207)</f>
        <v>345702.26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170783.91</v>
      </c>
      <c r="W7" s="108">
        <f t="shared" ref="W7:AB7" si="1">SUM(W$8:W$207)</f>
        <v>170783.91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601</v>
      </c>
      <c r="AD7" s="108">
        <f>SUM(AD$8:AD$207)</f>
        <v>601</v>
      </c>
      <c r="AE7" s="108">
        <f>SUM(AE$8:AE$207)</f>
        <v>0</v>
      </c>
      <c r="AF7" s="108">
        <f>SUM(AG7:AI7)</f>
        <v>12861.891</v>
      </c>
      <c r="AG7" s="108">
        <f>SUM(AG$8:AG$207)</f>
        <v>12861.891</v>
      </c>
      <c r="AH7" s="108">
        <f>SUM(AH$8:AH$207)</f>
        <v>0</v>
      </c>
      <c r="AI7" s="108">
        <f>SUM(AI$8:AI$207)</f>
        <v>0</v>
      </c>
      <c r="AJ7" s="108">
        <f>SUM(AK7:AS7)</f>
        <v>12912</v>
      </c>
      <c r="AK7" s="108">
        <f t="shared" ref="AK7:AS7" si="2">SUM(AK$8:AK$207)</f>
        <v>0</v>
      </c>
      <c r="AL7" s="108">
        <f t="shared" si="2"/>
        <v>137</v>
      </c>
      <c r="AM7" s="108">
        <f t="shared" si="2"/>
        <v>4513</v>
      </c>
      <c r="AN7" s="108">
        <f t="shared" si="2"/>
        <v>4382</v>
      </c>
      <c r="AO7" s="108">
        <f t="shared" si="2"/>
        <v>0</v>
      </c>
      <c r="AP7" s="108">
        <f t="shared" si="2"/>
        <v>0</v>
      </c>
      <c r="AQ7" s="108">
        <f t="shared" si="2"/>
        <v>114</v>
      </c>
      <c r="AR7" s="108">
        <f t="shared" si="2"/>
        <v>5</v>
      </c>
      <c r="AS7" s="108">
        <f t="shared" si="2"/>
        <v>3761</v>
      </c>
      <c r="AT7" s="108">
        <f>SUM(AU7:AY7)</f>
        <v>470.89099999999996</v>
      </c>
      <c r="AU7" s="108">
        <f>SUM(AU$8:AU$207)</f>
        <v>86.890999999999991</v>
      </c>
      <c r="AV7" s="108">
        <f>SUM(AV$8:AV$207)</f>
        <v>0</v>
      </c>
      <c r="AW7" s="108">
        <f>SUM(AW$8:AW$207)</f>
        <v>384</v>
      </c>
      <c r="AX7" s="108">
        <f>SUM(AX$8:AX$207)</f>
        <v>0</v>
      </c>
      <c r="AY7" s="108">
        <f>SUM(AY$8:AY$207)</f>
        <v>0</v>
      </c>
      <c r="AZ7" s="108">
        <f>SUM(BA7:BC7)</f>
        <v>1053</v>
      </c>
      <c r="BA7" s="108">
        <f>SUM(BA$8:BA$207)</f>
        <v>1053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51</v>
      </c>
      <c r="B8" s="113" t="s">
        <v>254</v>
      </c>
      <c r="C8" s="101" t="s">
        <v>255</v>
      </c>
      <c r="D8" s="103">
        <f>SUM(E8,+H8,+K8)</f>
        <v>26570.17</v>
      </c>
      <c r="E8" s="103">
        <f>SUM(F8:G8)</f>
        <v>0</v>
      </c>
      <c r="F8" s="103">
        <v>0</v>
      </c>
      <c r="G8" s="103">
        <v>0</v>
      </c>
      <c r="H8" s="103">
        <f>SUM(I8:J8)</f>
        <v>5601.75</v>
      </c>
      <c r="I8" s="103">
        <v>3880.14</v>
      </c>
      <c r="J8" s="103">
        <v>1721.61</v>
      </c>
      <c r="K8" s="103">
        <f>SUM(L8:M8)</f>
        <v>20968.419999999998</v>
      </c>
      <c r="L8" s="103">
        <v>14376.119999999999</v>
      </c>
      <c r="M8" s="103">
        <v>6592.3</v>
      </c>
      <c r="N8" s="103">
        <f>SUM(O8,+V8,+AC8)</f>
        <v>26570.17</v>
      </c>
      <c r="O8" s="103">
        <f>SUM(P8:U8)</f>
        <v>18256.259999999998</v>
      </c>
      <c r="P8" s="103">
        <v>18256.259999999998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8313.91</v>
      </c>
      <c r="W8" s="103">
        <v>8313.91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15.891</v>
      </c>
      <c r="AG8" s="103">
        <v>15.891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15.891</v>
      </c>
      <c r="AU8" s="103">
        <v>15.891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182</v>
      </c>
      <c r="BA8" s="103">
        <v>182</v>
      </c>
      <c r="BB8" s="103">
        <v>0</v>
      </c>
      <c r="BC8" s="103">
        <v>0</v>
      </c>
    </row>
    <row r="9" spans="1:55" s="105" customFormat="1" ht="13.5" customHeight="1">
      <c r="A9" s="115" t="s">
        <v>51</v>
      </c>
      <c r="B9" s="113" t="s">
        <v>258</v>
      </c>
      <c r="C9" s="101" t="s">
        <v>259</v>
      </c>
      <c r="D9" s="103">
        <f>SUM(E9,+H9,+K9)</f>
        <v>26878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26878</v>
      </c>
      <c r="L9" s="103">
        <v>19494</v>
      </c>
      <c r="M9" s="103">
        <v>7384</v>
      </c>
      <c r="N9" s="103">
        <f>SUM(O9,+V9,+AC9)</f>
        <v>26878</v>
      </c>
      <c r="O9" s="103">
        <f>SUM(P9:U9)</f>
        <v>19494</v>
      </c>
      <c r="P9" s="103">
        <v>19494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7384</v>
      </c>
      <c r="W9" s="103">
        <v>7384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851</v>
      </c>
      <c r="AG9" s="103">
        <v>851</v>
      </c>
      <c r="AH9" s="103">
        <v>0</v>
      </c>
      <c r="AI9" s="103">
        <v>0</v>
      </c>
      <c r="AJ9" s="103">
        <f>SUM(AK9:AS9)</f>
        <v>851</v>
      </c>
      <c r="AK9" s="103">
        <v>0</v>
      </c>
      <c r="AL9" s="103">
        <v>0</v>
      </c>
      <c r="AM9" s="103">
        <v>851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86</v>
      </c>
      <c r="AU9" s="103">
        <v>0</v>
      </c>
      <c r="AV9" s="103">
        <v>0</v>
      </c>
      <c r="AW9" s="103">
        <v>86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51</v>
      </c>
      <c r="B10" s="113" t="s">
        <v>260</v>
      </c>
      <c r="C10" s="101" t="s">
        <v>261</v>
      </c>
      <c r="D10" s="103">
        <f>SUM(E10,+H10,+K10)</f>
        <v>29235</v>
      </c>
      <c r="E10" s="103">
        <f>SUM(F10:G10)</f>
        <v>0</v>
      </c>
      <c r="F10" s="103">
        <v>0</v>
      </c>
      <c r="G10" s="103">
        <v>0</v>
      </c>
      <c r="H10" s="103">
        <f>SUM(I10:J10)</f>
        <v>18500</v>
      </c>
      <c r="I10" s="103">
        <v>18500</v>
      </c>
      <c r="J10" s="103">
        <v>0</v>
      </c>
      <c r="K10" s="103">
        <f>SUM(L10:M10)</f>
        <v>10735</v>
      </c>
      <c r="L10" s="103">
        <v>0</v>
      </c>
      <c r="M10" s="103">
        <v>10735</v>
      </c>
      <c r="N10" s="103">
        <f>SUM(O10,+V10,+AC10)</f>
        <v>29300</v>
      </c>
      <c r="O10" s="103">
        <f>SUM(P10:U10)</f>
        <v>18500</v>
      </c>
      <c r="P10" s="103">
        <v>18500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10735</v>
      </c>
      <c r="W10" s="103">
        <v>10735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65</v>
      </c>
      <c r="AD10" s="103">
        <v>65</v>
      </c>
      <c r="AE10" s="103">
        <v>0</v>
      </c>
      <c r="AF10" s="103">
        <f>SUM(AG10:AI10)</f>
        <v>1008</v>
      </c>
      <c r="AG10" s="103">
        <v>1008</v>
      </c>
      <c r="AH10" s="103">
        <v>0</v>
      </c>
      <c r="AI10" s="103">
        <v>0</v>
      </c>
      <c r="AJ10" s="103">
        <f>SUM(AK10:AS10)</f>
        <v>1008</v>
      </c>
      <c r="AK10" s="103">
        <v>0</v>
      </c>
      <c r="AL10" s="103">
        <v>0</v>
      </c>
      <c r="AM10" s="103">
        <v>22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986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51</v>
      </c>
      <c r="B11" s="113" t="s">
        <v>262</v>
      </c>
      <c r="C11" s="101" t="s">
        <v>263</v>
      </c>
      <c r="D11" s="103">
        <f>SUM(E11,+H11,+K11)</f>
        <v>38495</v>
      </c>
      <c r="E11" s="103">
        <f>SUM(F11:G11)</f>
        <v>0</v>
      </c>
      <c r="F11" s="103">
        <v>0</v>
      </c>
      <c r="G11" s="103">
        <v>0</v>
      </c>
      <c r="H11" s="103">
        <f>SUM(I11:J11)</f>
        <v>18650</v>
      </c>
      <c r="I11" s="103">
        <v>18650</v>
      </c>
      <c r="J11" s="103">
        <v>0</v>
      </c>
      <c r="K11" s="103">
        <f>SUM(L11:M11)</f>
        <v>19845</v>
      </c>
      <c r="L11" s="103">
        <v>0</v>
      </c>
      <c r="M11" s="103">
        <v>19845</v>
      </c>
      <c r="N11" s="103">
        <f>SUM(O11,+V11,+AC11)</f>
        <v>38495</v>
      </c>
      <c r="O11" s="103">
        <f>SUM(P11:U11)</f>
        <v>18650</v>
      </c>
      <c r="P11" s="103">
        <v>18650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19845</v>
      </c>
      <c r="W11" s="103">
        <v>19845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1162</v>
      </c>
      <c r="AG11" s="103">
        <v>1162</v>
      </c>
      <c r="AH11" s="103">
        <v>0</v>
      </c>
      <c r="AI11" s="103">
        <v>0</v>
      </c>
      <c r="AJ11" s="103">
        <f>SUM(AK11:AS11)</f>
        <v>1162</v>
      </c>
      <c r="AK11" s="103">
        <v>0</v>
      </c>
      <c r="AL11" s="103">
        <v>0</v>
      </c>
      <c r="AM11" s="103">
        <v>33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1129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51</v>
      </c>
      <c r="B12" s="113" t="s">
        <v>264</v>
      </c>
      <c r="C12" s="101" t="s">
        <v>265</v>
      </c>
      <c r="D12" s="103">
        <f>SUM(E12,+H12,+K12)</f>
        <v>29834</v>
      </c>
      <c r="E12" s="103">
        <f>SUM(F12:G12)</f>
        <v>0</v>
      </c>
      <c r="F12" s="103">
        <v>0</v>
      </c>
      <c r="G12" s="103">
        <v>0</v>
      </c>
      <c r="H12" s="103">
        <f>SUM(I12:J12)</f>
        <v>18640</v>
      </c>
      <c r="I12" s="103">
        <v>18640</v>
      </c>
      <c r="J12" s="103">
        <v>0</v>
      </c>
      <c r="K12" s="103">
        <f>SUM(L12:M12)</f>
        <v>11194</v>
      </c>
      <c r="L12" s="103">
        <v>0</v>
      </c>
      <c r="M12" s="103">
        <v>11194</v>
      </c>
      <c r="N12" s="103">
        <f>SUM(O12,+V12,+AC12)</f>
        <v>29834</v>
      </c>
      <c r="O12" s="103">
        <f>SUM(P12:U12)</f>
        <v>18640</v>
      </c>
      <c r="P12" s="103">
        <v>18640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11194</v>
      </c>
      <c r="W12" s="103">
        <v>11194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900</v>
      </c>
      <c r="AG12" s="103">
        <v>900</v>
      </c>
      <c r="AH12" s="103">
        <v>0</v>
      </c>
      <c r="AI12" s="103">
        <v>0</v>
      </c>
      <c r="AJ12" s="103">
        <f>SUM(AK12:AS12)</f>
        <v>900</v>
      </c>
      <c r="AK12" s="103">
        <v>0</v>
      </c>
      <c r="AL12" s="103">
        <v>0</v>
      </c>
      <c r="AM12" s="103">
        <v>25</v>
      </c>
      <c r="AN12" s="103">
        <v>875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51</v>
      </c>
      <c r="B13" s="113" t="s">
        <v>266</v>
      </c>
      <c r="C13" s="101" t="s">
        <v>267</v>
      </c>
      <c r="D13" s="103">
        <f>SUM(E13,+H13,+K13)</f>
        <v>25460</v>
      </c>
      <c r="E13" s="103">
        <f>SUM(F13:G13)</f>
        <v>0</v>
      </c>
      <c r="F13" s="103">
        <v>0</v>
      </c>
      <c r="G13" s="103">
        <v>0</v>
      </c>
      <c r="H13" s="103">
        <f>SUM(I13:J13)</f>
        <v>20840</v>
      </c>
      <c r="I13" s="103">
        <v>20840</v>
      </c>
      <c r="J13" s="103">
        <v>0</v>
      </c>
      <c r="K13" s="103">
        <f>SUM(L13:M13)</f>
        <v>4620</v>
      </c>
      <c r="L13" s="103">
        <v>0</v>
      </c>
      <c r="M13" s="103">
        <v>4620</v>
      </c>
      <c r="N13" s="103">
        <f>SUM(O13,+V13,+AC13)</f>
        <v>25460</v>
      </c>
      <c r="O13" s="103">
        <f>SUM(P13:U13)</f>
        <v>20840</v>
      </c>
      <c r="P13" s="103">
        <v>20840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4620</v>
      </c>
      <c r="W13" s="103">
        <v>4620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669</v>
      </c>
      <c r="AG13" s="103">
        <v>669</v>
      </c>
      <c r="AH13" s="103">
        <v>0</v>
      </c>
      <c r="AI13" s="103">
        <v>0</v>
      </c>
      <c r="AJ13" s="103">
        <f>SUM(AK13:AS13)</f>
        <v>669</v>
      </c>
      <c r="AK13" s="103">
        <v>0</v>
      </c>
      <c r="AL13" s="103">
        <v>0</v>
      </c>
      <c r="AM13" s="103">
        <v>18</v>
      </c>
      <c r="AN13" s="103">
        <v>651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51</v>
      </c>
      <c r="B14" s="113" t="s">
        <v>268</v>
      </c>
      <c r="C14" s="101" t="s">
        <v>269</v>
      </c>
      <c r="D14" s="103">
        <f>SUM(E14,+H14,+K14)</f>
        <v>17399</v>
      </c>
      <c r="E14" s="103">
        <f>SUM(F14:G14)</f>
        <v>0</v>
      </c>
      <c r="F14" s="103">
        <v>0</v>
      </c>
      <c r="G14" s="103">
        <v>0</v>
      </c>
      <c r="H14" s="103">
        <f>SUM(I14:J14)</f>
        <v>17399</v>
      </c>
      <c r="I14" s="103">
        <v>14463</v>
      </c>
      <c r="J14" s="103">
        <v>2936</v>
      </c>
      <c r="K14" s="103">
        <f>SUM(L14:M14)</f>
        <v>0</v>
      </c>
      <c r="L14" s="103">
        <v>0</v>
      </c>
      <c r="M14" s="103">
        <v>0</v>
      </c>
      <c r="N14" s="103">
        <f>SUM(O14,+V14,+AC14)</f>
        <v>17399</v>
      </c>
      <c r="O14" s="103">
        <f>SUM(P14:U14)</f>
        <v>14463</v>
      </c>
      <c r="P14" s="103">
        <v>14463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2936</v>
      </c>
      <c r="W14" s="103">
        <v>2936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625</v>
      </c>
      <c r="AG14" s="103">
        <v>625</v>
      </c>
      <c r="AH14" s="103">
        <v>0</v>
      </c>
      <c r="AI14" s="103">
        <v>0</v>
      </c>
      <c r="AJ14" s="103">
        <f>SUM(AK14:AS14)</f>
        <v>625</v>
      </c>
      <c r="AK14" s="103">
        <v>0</v>
      </c>
      <c r="AL14" s="103">
        <v>0</v>
      </c>
      <c r="AM14" s="103">
        <v>44</v>
      </c>
      <c r="AN14" s="103">
        <v>411</v>
      </c>
      <c r="AO14" s="103">
        <v>0</v>
      </c>
      <c r="AP14" s="103">
        <v>0</v>
      </c>
      <c r="AQ14" s="103">
        <v>114</v>
      </c>
      <c r="AR14" s="103">
        <v>0</v>
      </c>
      <c r="AS14" s="103">
        <v>56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51</v>
      </c>
      <c r="B15" s="113" t="s">
        <v>270</v>
      </c>
      <c r="C15" s="101" t="s">
        <v>271</v>
      </c>
      <c r="D15" s="103">
        <f>SUM(E15,+H15,+K15)</f>
        <v>73328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73328</v>
      </c>
      <c r="L15" s="103">
        <v>58456</v>
      </c>
      <c r="M15" s="103">
        <v>14872</v>
      </c>
      <c r="N15" s="103">
        <f>SUM(O15,+V15,+AC15)</f>
        <v>73328</v>
      </c>
      <c r="O15" s="103">
        <f>SUM(P15:U15)</f>
        <v>58456</v>
      </c>
      <c r="P15" s="103">
        <v>58456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14872</v>
      </c>
      <c r="W15" s="103">
        <v>14872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2970</v>
      </c>
      <c r="AG15" s="103">
        <v>2970</v>
      </c>
      <c r="AH15" s="103">
        <v>0</v>
      </c>
      <c r="AI15" s="103">
        <v>0</v>
      </c>
      <c r="AJ15" s="103">
        <f>SUM(AK15:AS15)</f>
        <v>2970</v>
      </c>
      <c r="AK15" s="103">
        <v>0</v>
      </c>
      <c r="AL15" s="103">
        <v>0</v>
      </c>
      <c r="AM15" s="103">
        <v>96</v>
      </c>
      <c r="AN15" s="103">
        <v>1972</v>
      </c>
      <c r="AO15" s="103">
        <v>0</v>
      </c>
      <c r="AP15" s="103">
        <v>0</v>
      </c>
      <c r="AQ15" s="103">
        <v>0</v>
      </c>
      <c r="AR15" s="103">
        <v>0</v>
      </c>
      <c r="AS15" s="103">
        <v>902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51</v>
      </c>
      <c r="B16" s="113" t="s">
        <v>272</v>
      </c>
      <c r="C16" s="101" t="s">
        <v>273</v>
      </c>
      <c r="D16" s="103">
        <f>SUM(E16,+H16,+K16)</f>
        <v>15345</v>
      </c>
      <c r="E16" s="103">
        <f>SUM(F16:G16)</f>
        <v>0</v>
      </c>
      <c r="F16" s="103">
        <v>0</v>
      </c>
      <c r="G16" s="103">
        <v>0</v>
      </c>
      <c r="H16" s="103">
        <f>SUM(I16:J16)</f>
        <v>6532</v>
      </c>
      <c r="I16" s="103">
        <v>6532</v>
      </c>
      <c r="J16" s="103">
        <v>0</v>
      </c>
      <c r="K16" s="103">
        <f>SUM(L16:M16)</f>
        <v>8813</v>
      </c>
      <c r="L16" s="103">
        <v>0</v>
      </c>
      <c r="M16" s="103">
        <v>8813</v>
      </c>
      <c r="N16" s="103">
        <f>SUM(O16,+V16,+AC16)</f>
        <v>15345</v>
      </c>
      <c r="O16" s="103">
        <f>SUM(P16:U16)</f>
        <v>6532</v>
      </c>
      <c r="P16" s="103">
        <v>6532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8813</v>
      </c>
      <c r="W16" s="103">
        <v>8813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530</v>
      </c>
      <c r="AG16" s="103">
        <v>530</v>
      </c>
      <c r="AH16" s="103">
        <v>0</v>
      </c>
      <c r="AI16" s="103">
        <v>0</v>
      </c>
      <c r="AJ16" s="103">
        <f>SUM(AK16:AS16)</f>
        <v>530</v>
      </c>
      <c r="AK16" s="103">
        <v>0</v>
      </c>
      <c r="AL16" s="103">
        <v>0</v>
      </c>
      <c r="AM16" s="103">
        <v>12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518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51</v>
      </c>
      <c r="B17" s="113" t="s">
        <v>274</v>
      </c>
      <c r="C17" s="101" t="s">
        <v>275</v>
      </c>
      <c r="D17" s="103">
        <f>SUM(E17,+H17,+K17)</f>
        <v>14763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14763</v>
      </c>
      <c r="L17" s="103">
        <v>9926</v>
      </c>
      <c r="M17" s="103">
        <v>4837</v>
      </c>
      <c r="N17" s="103">
        <f>SUM(O17,+V17,+AC17)</f>
        <v>14763</v>
      </c>
      <c r="O17" s="103">
        <f>SUM(P17:U17)</f>
        <v>9926</v>
      </c>
      <c r="P17" s="103">
        <v>9926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4837</v>
      </c>
      <c r="W17" s="103">
        <v>4837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19</v>
      </c>
      <c r="AG17" s="103">
        <v>19</v>
      </c>
      <c r="AH17" s="103">
        <v>0</v>
      </c>
      <c r="AI17" s="103">
        <v>0</v>
      </c>
      <c r="AJ17" s="103">
        <f>SUM(AK17:AS17)</f>
        <v>74</v>
      </c>
      <c r="AK17" s="103">
        <v>0</v>
      </c>
      <c r="AL17" s="103">
        <v>55</v>
      </c>
      <c r="AM17" s="103">
        <v>19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55</v>
      </c>
      <c r="BA17" s="103">
        <v>55</v>
      </c>
      <c r="BB17" s="103">
        <v>0</v>
      </c>
      <c r="BC17" s="103">
        <v>0</v>
      </c>
    </row>
    <row r="18" spans="1:55" s="105" customFormat="1" ht="13.5" customHeight="1">
      <c r="A18" s="115" t="s">
        <v>51</v>
      </c>
      <c r="B18" s="113" t="s">
        <v>276</v>
      </c>
      <c r="C18" s="101" t="s">
        <v>277</v>
      </c>
      <c r="D18" s="103">
        <f>SUM(E18,+H18,+K18)</f>
        <v>17145</v>
      </c>
      <c r="E18" s="103">
        <f>SUM(F18:G18)</f>
        <v>0</v>
      </c>
      <c r="F18" s="103">
        <v>0</v>
      </c>
      <c r="G18" s="103">
        <v>0</v>
      </c>
      <c r="H18" s="103">
        <f>SUM(I18:J18)</f>
        <v>14205</v>
      </c>
      <c r="I18" s="103">
        <v>14205</v>
      </c>
      <c r="J18" s="103">
        <v>0</v>
      </c>
      <c r="K18" s="103">
        <f>SUM(L18:M18)</f>
        <v>2940</v>
      </c>
      <c r="L18" s="103">
        <v>0</v>
      </c>
      <c r="M18" s="103">
        <v>2940</v>
      </c>
      <c r="N18" s="103">
        <f>SUM(O18,+V18,+AC18)</f>
        <v>17145</v>
      </c>
      <c r="O18" s="103">
        <f>SUM(P18:U18)</f>
        <v>14205</v>
      </c>
      <c r="P18" s="103">
        <v>14205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2940</v>
      </c>
      <c r="W18" s="103">
        <v>2940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821</v>
      </c>
      <c r="AG18" s="103">
        <v>821</v>
      </c>
      <c r="AH18" s="103">
        <v>0</v>
      </c>
      <c r="AI18" s="103">
        <v>0</v>
      </c>
      <c r="AJ18" s="103">
        <f>SUM(AK18:AS18)</f>
        <v>821</v>
      </c>
      <c r="AK18" s="103">
        <v>0</v>
      </c>
      <c r="AL18" s="103">
        <v>0</v>
      </c>
      <c r="AM18" s="103">
        <v>821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68</v>
      </c>
      <c r="AU18" s="103">
        <v>0</v>
      </c>
      <c r="AV18" s="103">
        <v>0</v>
      </c>
      <c r="AW18" s="103">
        <v>68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51</v>
      </c>
      <c r="B19" s="113" t="s">
        <v>278</v>
      </c>
      <c r="C19" s="101" t="s">
        <v>279</v>
      </c>
      <c r="D19" s="103">
        <f>SUM(E19,+H19,+K19)</f>
        <v>15203</v>
      </c>
      <c r="E19" s="103">
        <f>SUM(F19:G19)</f>
        <v>0</v>
      </c>
      <c r="F19" s="103">
        <v>0</v>
      </c>
      <c r="G19" s="103">
        <v>0</v>
      </c>
      <c r="H19" s="103">
        <f>SUM(I19:J19)</f>
        <v>15203</v>
      </c>
      <c r="I19" s="103">
        <v>9398</v>
      </c>
      <c r="J19" s="103">
        <v>5805</v>
      </c>
      <c r="K19" s="103">
        <f>SUM(L19:M19)</f>
        <v>0</v>
      </c>
      <c r="L19" s="103">
        <v>0</v>
      </c>
      <c r="M19" s="103">
        <v>0</v>
      </c>
      <c r="N19" s="103">
        <f>SUM(O19,+V19,+AC19)</f>
        <v>15203</v>
      </c>
      <c r="O19" s="103">
        <f>SUM(P19:U19)</f>
        <v>9398</v>
      </c>
      <c r="P19" s="103">
        <v>9398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5805</v>
      </c>
      <c r="W19" s="103">
        <v>5805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43</v>
      </c>
      <c r="AG19" s="103">
        <v>43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43</v>
      </c>
      <c r="AU19" s="103">
        <v>43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51</v>
      </c>
      <c r="B20" s="113" t="s">
        <v>280</v>
      </c>
      <c r="C20" s="101" t="s">
        <v>281</v>
      </c>
      <c r="D20" s="103">
        <f>SUM(E20,+H20,+K20)</f>
        <v>64932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64932</v>
      </c>
      <c r="L20" s="103">
        <v>41879</v>
      </c>
      <c r="M20" s="103">
        <v>23053</v>
      </c>
      <c r="N20" s="103">
        <f>SUM(O20,+V20,+AC20)</f>
        <v>64932</v>
      </c>
      <c r="O20" s="103">
        <f>SUM(P20:U20)</f>
        <v>41879</v>
      </c>
      <c r="P20" s="103">
        <v>41879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23053</v>
      </c>
      <c r="W20" s="103">
        <v>23053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1112</v>
      </c>
      <c r="AG20" s="103">
        <v>1112</v>
      </c>
      <c r="AH20" s="103">
        <v>0</v>
      </c>
      <c r="AI20" s="103">
        <v>0</v>
      </c>
      <c r="AJ20" s="103">
        <f>SUM(AK20:AS20)</f>
        <v>1153</v>
      </c>
      <c r="AK20" s="103">
        <v>0</v>
      </c>
      <c r="AL20" s="103">
        <v>41</v>
      </c>
      <c r="AM20" s="103">
        <v>1112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135</v>
      </c>
      <c r="AU20" s="103">
        <v>0</v>
      </c>
      <c r="AV20" s="103">
        <v>0</v>
      </c>
      <c r="AW20" s="103">
        <v>135</v>
      </c>
      <c r="AX20" s="103">
        <v>0</v>
      </c>
      <c r="AY20" s="103">
        <v>0</v>
      </c>
      <c r="AZ20" s="103">
        <f>SUM(BA20:BC20)</f>
        <v>41</v>
      </c>
      <c r="BA20" s="103">
        <v>41</v>
      </c>
      <c r="BB20" s="103">
        <v>0</v>
      </c>
      <c r="BC20" s="103">
        <v>0</v>
      </c>
    </row>
    <row r="21" spans="1:55" s="105" customFormat="1" ht="13.5" customHeight="1">
      <c r="A21" s="115" t="s">
        <v>51</v>
      </c>
      <c r="B21" s="113" t="s">
        <v>282</v>
      </c>
      <c r="C21" s="101" t="s">
        <v>283</v>
      </c>
      <c r="D21" s="103">
        <f>SUM(E21,+H21,+K21)</f>
        <v>17451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17451</v>
      </c>
      <c r="L21" s="103">
        <v>12555</v>
      </c>
      <c r="M21" s="103">
        <v>4896</v>
      </c>
      <c r="N21" s="103">
        <f>SUM(O21,+V21,+AC21)</f>
        <v>17451</v>
      </c>
      <c r="O21" s="103">
        <f>SUM(P21:U21)</f>
        <v>12555</v>
      </c>
      <c r="P21" s="103">
        <v>12555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4896</v>
      </c>
      <c r="W21" s="103">
        <v>4896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152</v>
      </c>
      <c r="BA21" s="103">
        <v>152</v>
      </c>
      <c r="BB21" s="103">
        <v>0</v>
      </c>
      <c r="BC21" s="103">
        <v>0</v>
      </c>
    </row>
    <row r="22" spans="1:55" s="105" customFormat="1" ht="13.5" customHeight="1">
      <c r="A22" s="115" t="s">
        <v>51</v>
      </c>
      <c r="B22" s="113" t="s">
        <v>284</v>
      </c>
      <c r="C22" s="101" t="s">
        <v>285</v>
      </c>
      <c r="D22" s="103">
        <f>SUM(E22,+H22,+K22)</f>
        <v>5339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5339</v>
      </c>
      <c r="L22" s="103">
        <v>3387</v>
      </c>
      <c r="M22" s="103">
        <v>1952</v>
      </c>
      <c r="N22" s="103">
        <f>SUM(O22,+V22,+AC22)</f>
        <v>5339</v>
      </c>
      <c r="O22" s="103">
        <f>SUM(P22:U22)</f>
        <v>3387</v>
      </c>
      <c r="P22" s="103">
        <v>3387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1952</v>
      </c>
      <c r="W22" s="103">
        <v>1952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46</v>
      </c>
      <c r="BA22" s="103">
        <v>46</v>
      </c>
      <c r="BB22" s="103">
        <v>0</v>
      </c>
      <c r="BC22" s="103">
        <v>0</v>
      </c>
    </row>
    <row r="23" spans="1:55" s="105" customFormat="1" ht="13.5" customHeight="1">
      <c r="A23" s="115" t="s">
        <v>51</v>
      </c>
      <c r="B23" s="113" t="s">
        <v>286</v>
      </c>
      <c r="C23" s="101" t="s">
        <v>287</v>
      </c>
      <c r="D23" s="103">
        <f>SUM(E23,+H23,+K23)</f>
        <v>3116</v>
      </c>
      <c r="E23" s="103">
        <f>SUM(F23:G23)</f>
        <v>0</v>
      </c>
      <c r="F23" s="103">
        <v>0</v>
      </c>
      <c r="G23" s="103">
        <v>0</v>
      </c>
      <c r="H23" s="103">
        <f>SUM(I23:J23)</f>
        <v>3116</v>
      </c>
      <c r="I23" s="103">
        <v>1694</v>
      </c>
      <c r="J23" s="103">
        <v>1422</v>
      </c>
      <c r="K23" s="103">
        <f>SUM(L23:M23)</f>
        <v>0</v>
      </c>
      <c r="L23" s="103">
        <v>0</v>
      </c>
      <c r="M23" s="103">
        <v>0</v>
      </c>
      <c r="N23" s="103">
        <f>SUM(O23,+V23,+AC23)</f>
        <v>3516</v>
      </c>
      <c r="O23" s="103">
        <f>SUM(P23:U23)</f>
        <v>1694</v>
      </c>
      <c r="P23" s="103">
        <v>1694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1422</v>
      </c>
      <c r="W23" s="103">
        <v>1422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400</v>
      </c>
      <c r="AD23" s="103">
        <v>400</v>
      </c>
      <c r="AE23" s="103">
        <v>0</v>
      </c>
      <c r="AF23" s="103">
        <f>SUM(AG23:AI23)</f>
        <v>9</v>
      </c>
      <c r="AG23" s="103">
        <v>9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9</v>
      </c>
      <c r="AU23" s="103">
        <v>9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51</v>
      </c>
      <c r="B24" s="113" t="s">
        <v>288</v>
      </c>
      <c r="C24" s="101" t="s">
        <v>289</v>
      </c>
      <c r="D24" s="103">
        <f>SUM(E24,+H24,+K24)</f>
        <v>6606</v>
      </c>
      <c r="E24" s="103">
        <f>SUM(F24:G24)</f>
        <v>0</v>
      </c>
      <c r="F24" s="103">
        <v>0</v>
      </c>
      <c r="G24" s="103">
        <v>0</v>
      </c>
      <c r="H24" s="103">
        <f>SUM(I24:J24)</f>
        <v>6606</v>
      </c>
      <c r="I24" s="103">
        <v>5671</v>
      </c>
      <c r="J24" s="103">
        <v>935</v>
      </c>
      <c r="K24" s="103">
        <f>SUM(L24:M24)</f>
        <v>0</v>
      </c>
      <c r="L24" s="103">
        <v>0</v>
      </c>
      <c r="M24" s="103">
        <v>0</v>
      </c>
      <c r="N24" s="103">
        <f>SUM(O24,+V24,+AC24)</f>
        <v>6606</v>
      </c>
      <c r="O24" s="103">
        <f>SUM(P24:U24)</f>
        <v>5671</v>
      </c>
      <c r="P24" s="103">
        <v>5671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935</v>
      </c>
      <c r="W24" s="103">
        <v>935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19</v>
      </c>
      <c r="AG24" s="103">
        <v>19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19</v>
      </c>
      <c r="AU24" s="103">
        <v>19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51</v>
      </c>
      <c r="B25" s="113" t="s">
        <v>290</v>
      </c>
      <c r="C25" s="101" t="s">
        <v>291</v>
      </c>
      <c r="D25" s="103">
        <f>SUM(E25,+H25,+K25)</f>
        <v>9993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9993</v>
      </c>
      <c r="L25" s="103">
        <v>4021</v>
      </c>
      <c r="M25" s="103">
        <v>5972</v>
      </c>
      <c r="N25" s="103">
        <f>SUM(O25,+V25,+AC25)</f>
        <v>9993</v>
      </c>
      <c r="O25" s="103">
        <f>SUM(P25:U25)</f>
        <v>4021</v>
      </c>
      <c r="P25" s="103">
        <v>4021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5972</v>
      </c>
      <c r="W25" s="103">
        <v>5972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351</v>
      </c>
      <c r="BA25" s="103">
        <v>351</v>
      </c>
      <c r="BB25" s="103">
        <v>0</v>
      </c>
      <c r="BC25" s="103">
        <v>0</v>
      </c>
    </row>
    <row r="26" spans="1:55" s="105" customFormat="1" ht="13.5" customHeight="1">
      <c r="A26" s="115" t="s">
        <v>51</v>
      </c>
      <c r="B26" s="113" t="s">
        <v>292</v>
      </c>
      <c r="C26" s="101" t="s">
        <v>293</v>
      </c>
      <c r="D26" s="103">
        <f>SUM(E26,+H26,+K26)</f>
        <v>5164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5164</v>
      </c>
      <c r="L26" s="103">
        <v>1628</v>
      </c>
      <c r="M26" s="103">
        <v>3536</v>
      </c>
      <c r="N26" s="103">
        <f>SUM(O26,+V26,+AC26)</f>
        <v>5164</v>
      </c>
      <c r="O26" s="103">
        <f>SUM(P26:U26)</f>
        <v>1628</v>
      </c>
      <c r="P26" s="103">
        <v>1628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3536</v>
      </c>
      <c r="W26" s="103">
        <v>3536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182</v>
      </c>
      <c r="BA26" s="103">
        <v>182</v>
      </c>
      <c r="BB26" s="103">
        <v>0</v>
      </c>
      <c r="BC26" s="103">
        <v>0</v>
      </c>
    </row>
    <row r="27" spans="1:55" s="105" customFormat="1" ht="13.5" customHeight="1">
      <c r="A27" s="115" t="s">
        <v>51</v>
      </c>
      <c r="B27" s="113" t="s">
        <v>294</v>
      </c>
      <c r="C27" s="101" t="s">
        <v>295</v>
      </c>
      <c r="D27" s="103">
        <f>SUM(E27,+H27,+K27)</f>
        <v>2133</v>
      </c>
      <c r="E27" s="103">
        <f>SUM(F27:G27)</f>
        <v>0</v>
      </c>
      <c r="F27" s="103">
        <v>0</v>
      </c>
      <c r="G27" s="103">
        <v>0</v>
      </c>
      <c r="H27" s="103">
        <f>SUM(I27:J27)</f>
        <v>2133</v>
      </c>
      <c r="I27" s="103">
        <v>1195</v>
      </c>
      <c r="J27" s="103">
        <v>938</v>
      </c>
      <c r="K27" s="103">
        <f>SUM(L27:M27)</f>
        <v>0</v>
      </c>
      <c r="L27" s="103">
        <v>0</v>
      </c>
      <c r="M27" s="103">
        <v>0</v>
      </c>
      <c r="N27" s="103">
        <f>SUM(O27,+V27,+AC27)</f>
        <v>2133</v>
      </c>
      <c r="O27" s="103">
        <f>SUM(P27:U27)</f>
        <v>1195</v>
      </c>
      <c r="P27" s="103">
        <v>1195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938</v>
      </c>
      <c r="W27" s="103">
        <v>938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65</v>
      </c>
      <c r="AG27" s="103">
        <v>65</v>
      </c>
      <c r="AH27" s="103">
        <v>0</v>
      </c>
      <c r="AI27" s="103">
        <v>0</v>
      </c>
      <c r="AJ27" s="103">
        <f>SUM(AK27:AS27)</f>
        <v>65</v>
      </c>
      <c r="AK27" s="103">
        <v>0</v>
      </c>
      <c r="AL27" s="103">
        <v>0</v>
      </c>
      <c r="AM27" s="103">
        <v>2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63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51</v>
      </c>
      <c r="B28" s="113" t="s">
        <v>296</v>
      </c>
      <c r="C28" s="101" t="s">
        <v>297</v>
      </c>
      <c r="D28" s="103">
        <f>SUM(E28,+H28,+K28)</f>
        <v>5295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5295</v>
      </c>
      <c r="L28" s="103">
        <v>1603</v>
      </c>
      <c r="M28" s="103">
        <v>3692</v>
      </c>
      <c r="N28" s="103">
        <f>SUM(O28,+V28,+AC28)</f>
        <v>5295</v>
      </c>
      <c r="O28" s="103">
        <f>SUM(P28:U28)</f>
        <v>1603</v>
      </c>
      <c r="P28" s="103">
        <v>1603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3692</v>
      </c>
      <c r="W28" s="103">
        <v>3692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94</v>
      </c>
      <c r="AG28" s="103">
        <v>94</v>
      </c>
      <c r="AH28" s="103">
        <v>0</v>
      </c>
      <c r="AI28" s="103">
        <v>0</v>
      </c>
      <c r="AJ28" s="103">
        <f>SUM(AK28:AS28)</f>
        <v>94</v>
      </c>
      <c r="AK28" s="103">
        <v>0</v>
      </c>
      <c r="AL28" s="103">
        <v>0</v>
      </c>
      <c r="AM28" s="103">
        <v>94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11</v>
      </c>
      <c r="AU28" s="103">
        <v>0</v>
      </c>
      <c r="AV28" s="103">
        <v>0</v>
      </c>
      <c r="AW28" s="103">
        <v>11</v>
      </c>
      <c r="AX28" s="103">
        <v>0</v>
      </c>
      <c r="AY28" s="103">
        <v>0</v>
      </c>
      <c r="AZ28" s="103">
        <f>SUM(BA28:BC28)</f>
        <v>3</v>
      </c>
      <c r="BA28" s="103">
        <v>3</v>
      </c>
      <c r="BB28" s="103">
        <v>0</v>
      </c>
      <c r="BC28" s="103">
        <v>0</v>
      </c>
    </row>
    <row r="29" spans="1:55" s="105" customFormat="1" ht="13.5" customHeight="1">
      <c r="A29" s="115" t="s">
        <v>51</v>
      </c>
      <c r="B29" s="113" t="s">
        <v>298</v>
      </c>
      <c r="C29" s="101" t="s">
        <v>299</v>
      </c>
      <c r="D29" s="103">
        <f>SUM(E29,+H29,+K29)</f>
        <v>4299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4299</v>
      </c>
      <c r="L29" s="103">
        <v>3528</v>
      </c>
      <c r="M29" s="103">
        <v>771</v>
      </c>
      <c r="N29" s="103">
        <f>SUM(O29,+V29,+AC29)</f>
        <v>4299</v>
      </c>
      <c r="O29" s="103">
        <f>SUM(P29:U29)</f>
        <v>3528</v>
      </c>
      <c r="P29" s="103">
        <v>3528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771</v>
      </c>
      <c r="W29" s="103">
        <v>771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105</v>
      </c>
      <c r="AG29" s="103">
        <v>105</v>
      </c>
      <c r="AH29" s="103">
        <v>0</v>
      </c>
      <c r="AI29" s="103">
        <v>0</v>
      </c>
      <c r="AJ29" s="103">
        <f>SUM(AK29:AS29)</f>
        <v>105</v>
      </c>
      <c r="AK29" s="103">
        <v>0</v>
      </c>
      <c r="AL29" s="103">
        <v>0</v>
      </c>
      <c r="AM29" s="103">
        <v>3</v>
      </c>
      <c r="AN29" s="103">
        <v>102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51</v>
      </c>
      <c r="B30" s="113" t="s">
        <v>300</v>
      </c>
      <c r="C30" s="101" t="s">
        <v>301</v>
      </c>
      <c r="D30" s="103">
        <f>SUM(E30,+H30,+K30)</f>
        <v>3177</v>
      </c>
      <c r="E30" s="103">
        <f>SUM(F30:G30)</f>
        <v>0</v>
      </c>
      <c r="F30" s="103">
        <v>0</v>
      </c>
      <c r="G30" s="103">
        <v>0</v>
      </c>
      <c r="H30" s="103">
        <f>SUM(I30:J30)</f>
        <v>2126</v>
      </c>
      <c r="I30" s="103">
        <v>2126</v>
      </c>
      <c r="J30" s="103">
        <v>0</v>
      </c>
      <c r="K30" s="103">
        <f>SUM(L30:M30)</f>
        <v>1051</v>
      </c>
      <c r="L30" s="103">
        <v>0</v>
      </c>
      <c r="M30" s="103">
        <v>1051</v>
      </c>
      <c r="N30" s="103">
        <f>SUM(O30,+V30,+AC30)</f>
        <v>3242</v>
      </c>
      <c r="O30" s="103">
        <f>SUM(P30:U30)</f>
        <v>2126</v>
      </c>
      <c r="P30" s="103">
        <v>2126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1051</v>
      </c>
      <c r="W30" s="103">
        <v>1051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65</v>
      </c>
      <c r="AD30" s="103">
        <v>65</v>
      </c>
      <c r="AE30" s="103">
        <v>0</v>
      </c>
      <c r="AF30" s="103">
        <f>SUM(AG30:AI30)</f>
        <v>109</v>
      </c>
      <c r="AG30" s="103">
        <v>109</v>
      </c>
      <c r="AH30" s="103">
        <v>0</v>
      </c>
      <c r="AI30" s="103">
        <v>0</v>
      </c>
      <c r="AJ30" s="103">
        <f>SUM(AK30:AS30)</f>
        <v>109</v>
      </c>
      <c r="AK30" s="103">
        <v>0</v>
      </c>
      <c r="AL30" s="103">
        <v>0</v>
      </c>
      <c r="AM30" s="103">
        <v>2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107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51</v>
      </c>
      <c r="B31" s="113" t="s">
        <v>302</v>
      </c>
      <c r="C31" s="101" t="s">
        <v>303</v>
      </c>
      <c r="D31" s="103">
        <f>SUM(E31,+H31,+K31)</f>
        <v>11188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11188</v>
      </c>
      <c r="L31" s="103">
        <v>4658</v>
      </c>
      <c r="M31" s="103">
        <v>6530</v>
      </c>
      <c r="N31" s="103">
        <f>SUM(O31,+V31,+AC31)</f>
        <v>11209</v>
      </c>
      <c r="O31" s="103">
        <f>SUM(P31:U31)</f>
        <v>4658</v>
      </c>
      <c r="P31" s="103">
        <v>4658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6530</v>
      </c>
      <c r="W31" s="103">
        <v>6530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21</v>
      </c>
      <c r="AD31" s="103">
        <v>21</v>
      </c>
      <c r="AE31" s="103">
        <v>0</v>
      </c>
      <c r="AF31" s="103">
        <f>SUM(AG31:AI31)</f>
        <v>14</v>
      </c>
      <c r="AG31" s="103">
        <v>14</v>
      </c>
      <c r="AH31" s="103">
        <v>0</v>
      </c>
      <c r="AI31" s="103">
        <v>0</v>
      </c>
      <c r="AJ31" s="103">
        <f>SUM(AK31:AS31)</f>
        <v>55</v>
      </c>
      <c r="AK31" s="103">
        <v>0</v>
      </c>
      <c r="AL31" s="103">
        <v>41</v>
      </c>
      <c r="AM31" s="103">
        <v>14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41</v>
      </c>
      <c r="BA31" s="103">
        <v>41</v>
      </c>
      <c r="BB31" s="103">
        <v>0</v>
      </c>
      <c r="BC31" s="103">
        <v>0</v>
      </c>
    </row>
    <row r="32" spans="1:55" s="105" customFormat="1" ht="13.5" customHeight="1">
      <c r="A32" s="115" t="s">
        <v>51</v>
      </c>
      <c r="B32" s="113" t="s">
        <v>304</v>
      </c>
      <c r="C32" s="101" t="s">
        <v>305</v>
      </c>
      <c r="D32" s="103">
        <f>SUM(E32,+H32,+K32)</f>
        <v>10394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10394</v>
      </c>
      <c r="L32" s="103">
        <v>6821</v>
      </c>
      <c r="M32" s="103">
        <v>3573</v>
      </c>
      <c r="N32" s="103">
        <f>SUM(O32,+V32,+AC32)</f>
        <v>10394</v>
      </c>
      <c r="O32" s="103">
        <f>SUM(P32:U32)</f>
        <v>6821</v>
      </c>
      <c r="P32" s="103">
        <v>6821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3573</v>
      </c>
      <c r="W32" s="103">
        <v>3573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345</v>
      </c>
      <c r="AG32" s="103">
        <v>345</v>
      </c>
      <c r="AH32" s="103">
        <v>0</v>
      </c>
      <c r="AI32" s="103">
        <v>0</v>
      </c>
      <c r="AJ32" s="103">
        <f>SUM(AK32:AS32)</f>
        <v>345</v>
      </c>
      <c r="AK32" s="103">
        <v>0</v>
      </c>
      <c r="AL32" s="103">
        <v>0</v>
      </c>
      <c r="AM32" s="103">
        <v>342</v>
      </c>
      <c r="AN32" s="103">
        <v>0</v>
      </c>
      <c r="AO32" s="103">
        <v>0</v>
      </c>
      <c r="AP32" s="103">
        <v>0</v>
      </c>
      <c r="AQ32" s="103">
        <v>0</v>
      </c>
      <c r="AR32" s="103">
        <v>3</v>
      </c>
      <c r="AS32" s="103">
        <v>0</v>
      </c>
      <c r="AT32" s="103">
        <f>SUM(AU32:AY32)</f>
        <v>34</v>
      </c>
      <c r="AU32" s="103">
        <v>0</v>
      </c>
      <c r="AV32" s="103">
        <v>0</v>
      </c>
      <c r="AW32" s="103">
        <v>34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51</v>
      </c>
      <c r="B33" s="113" t="s">
        <v>306</v>
      </c>
      <c r="C33" s="101" t="s">
        <v>307</v>
      </c>
      <c r="D33" s="103">
        <f>SUM(E33,+H33,+K33)</f>
        <v>5694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5694</v>
      </c>
      <c r="L33" s="103">
        <v>4775</v>
      </c>
      <c r="M33" s="103">
        <v>919</v>
      </c>
      <c r="N33" s="103">
        <f>SUM(O33,+V33,+AC33)</f>
        <v>5694</v>
      </c>
      <c r="O33" s="103">
        <f>SUM(P33:U33)</f>
        <v>4775</v>
      </c>
      <c r="P33" s="103">
        <v>4775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919</v>
      </c>
      <c r="W33" s="103">
        <v>919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188</v>
      </c>
      <c r="AG33" s="103">
        <v>188</v>
      </c>
      <c r="AH33" s="103">
        <v>0</v>
      </c>
      <c r="AI33" s="103">
        <v>0</v>
      </c>
      <c r="AJ33" s="103">
        <f>SUM(AK33:AS33)</f>
        <v>188</v>
      </c>
      <c r="AK33" s="103">
        <v>0</v>
      </c>
      <c r="AL33" s="103">
        <v>0</v>
      </c>
      <c r="AM33" s="103">
        <v>187</v>
      </c>
      <c r="AN33" s="103">
        <v>0</v>
      </c>
      <c r="AO33" s="103">
        <v>0</v>
      </c>
      <c r="AP33" s="103">
        <v>0</v>
      </c>
      <c r="AQ33" s="103">
        <v>0</v>
      </c>
      <c r="AR33" s="103">
        <v>1</v>
      </c>
      <c r="AS33" s="103">
        <v>0</v>
      </c>
      <c r="AT33" s="103">
        <f>SUM(AU33:AY33)</f>
        <v>19</v>
      </c>
      <c r="AU33" s="103">
        <v>0</v>
      </c>
      <c r="AV33" s="103">
        <v>0</v>
      </c>
      <c r="AW33" s="103">
        <v>19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51</v>
      </c>
      <c r="B34" s="113" t="s">
        <v>308</v>
      </c>
      <c r="C34" s="101" t="s">
        <v>309</v>
      </c>
      <c r="D34" s="103">
        <f>SUM(E34,+H34,+K34)</f>
        <v>2276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2276</v>
      </c>
      <c r="L34" s="103">
        <v>1131</v>
      </c>
      <c r="M34" s="103">
        <v>1145</v>
      </c>
      <c r="N34" s="103">
        <f>SUM(O34,+V34,+AC34)</f>
        <v>2276</v>
      </c>
      <c r="O34" s="103">
        <f>SUM(P34:U34)</f>
        <v>1131</v>
      </c>
      <c r="P34" s="103">
        <v>1131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1145</v>
      </c>
      <c r="W34" s="103">
        <v>1145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76</v>
      </c>
      <c r="AG34" s="103">
        <v>76</v>
      </c>
      <c r="AH34" s="103">
        <v>0</v>
      </c>
      <c r="AI34" s="103">
        <v>0</v>
      </c>
      <c r="AJ34" s="103">
        <f>SUM(AK34:AS34)</f>
        <v>76</v>
      </c>
      <c r="AK34" s="103">
        <v>0</v>
      </c>
      <c r="AL34" s="103">
        <v>0</v>
      </c>
      <c r="AM34" s="103">
        <v>75</v>
      </c>
      <c r="AN34" s="103">
        <v>0</v>
      </c>
      <c r="AO34" s="103">
        <v>0</v>
      </c>
      <c r="AP34" s="103">
        <v>0</v>
      </c>
      <c r="AQ34" s="103">
        <v>0</v>
      </c>
      <c r="AR34" s="103">
        <v>1</v>
      </c>
      <c r="AS34" s="103">
        <v>0</v>
      </c>
      <c r="AT34" s="103">
        <f>SUM(AU34:AY34)</f>
        <v>7</v>
      </c>
      <c r="AU34" s="103">
        <v>0</v>
      </c>
      <c r="AV34" s="103">
        <v>0</v>
      </c>
      <c r="AW34" s="103">
        <v>7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51</v>
      </c>
      <c r="B35" s="113" t="s">
        <v>310</v>
      </c>
      <c r="C35" s="101" t="s">
        <v>311</v>
      </c>
      <c r="D35" s="103">
        <f>SUM(E35,+H35,+K35)</f>
        <v>2216</v>
      </c>
      <c r="E35" s="103">
        <f>SUM(F35:G35)</f>
        <v>0</v>
      </c>
      <c r="F35" s="103">
        <v>0</v>
      </c>
      <c r="G35" s="103">
        <v>0</v>
      </c>
      <c r="H35" s="103">
        <f>SUM(I35:J35)</f>
        <v>1458</v>
      </c>
      <c r="I35" s="103">
        <v>1458</v>
      </c>
      <c r="J35" s="103">
        <v>0</v>
      </c>
      <c r="K35" s="103">
        <f>SUM(L35:M35)</f>
        <v>758</v>
      </c>
      <c r="L35" s="103">
        <v>0</v>
      </c>
      <c r="M35" s="103">
        <v>758</v>
      </c>
      <c r="N35" s="103">
        <f>SUM(O35,+V35,+AC35)</f>
        <v>2216</v>
      </c>
      <c r="O35" s="103">
        <f>SUM(P35:U35)</f>
        <v>1458</v>
      </c>
      <c r="P35" s="103">
        <v>1458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758</v>
      </c>
      <c r="W35" s="103">
        <v>758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59</v>
      </c>
      <c r="AG35" s="103">
        <v>59</v>
      </c>
      <c r="AH35" s="103">
        <v>0</v>
      </c>
      <c r="AI35" s="103">
        <v>0</v>
      </c>
      <c r="AJ35" s="103">
        <f>SUM(AK35:AS35)</f>
        <v>59</v>
      </c>
      <c r="AK35" s="103">
        <v>0</v>
      </c>
      <c r="AL35" s="103">
        <v>0</v>
      </c>
      <c r="AM35" s="103">
        <v>2</v>
      </c>
      <c r="AN35" s="103">
        <v>57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51</v>
      </c>
      <c r="B36" s="113" t="s">
        <v>312</v>
      </c>
      <c r="C36" s="101" t="s">
        <v>313</v>
      </c>
      <c r="D36" s="103">
        <f>SUM(E36,+H36,+K36)</f>
        <v>6083</v>
      </c>
      <c r="E36" s="103">
        <f>SUM(F36:G36)</f>
        <v>0</v>
      </c>
      <c r="F36" s="103">
        <v>0</v>
      </c>
      <c r="G36" s="103">
        <v>0</v>
      </c>
      <c r="H36" s="103">
        <f>SUM(I36:J36)</f>
        <v>4812</v>
      </c>
      <c r="I36" s="103">
        <v>4812</v>
      </c>
      <c r="J36" s="103">
        <v>0</v>
      </c>
      <c r="K36" s="103">
        <f>SUM(L36:M36)</f>
        <v>1271</v>
      </c>
      <c r="L36" s="103">
        <v>0</v>
      </c>
      <c r="M36" s="103">
        <v>1271</v>
      </c>
      <c r="N36" s="103">
        <f>SUM(O36,+V36,+AC36)</f>
        <v>6133</v>
      </c>
      <c r="O36" s="103">
        <f>SUM(P36:U36)</f>
        <v>4812</v>
      </c>
      <c r="P36" s="103">
        <v>4812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1271</v>
      </c>
      <c r="W36" s="103">
        <v>1271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50</v>
      </c>
      <c r="AD36" s="103">
        <v>50</v>
      </c>
      <c r="AE36" s="103">
        <v>0</v>
      </c>
      <c r="AF36" s="103">
        <f>SUM(AG36:AI36)</f>
        <v>291</v>
      </c>
      <c r="AG36" s="103">
        <v>291</v>
      </c>
      <c r="AH36" s="103">
        <v>0</v>
      </c>
      <c r="AI36" s="103">
        <v>0</v>
      </c>
      <c r="AJ36" s="103">
        <f>SUM(AK36:AS36)</f>
        <v>291</v>
      </c>
      <c r="AK36" s="103">
        <v>0</v>
      </c>
      <c r="AL36" s="103">
        <v>0</v>
      </c>
      <c r="AM36" s="103">
        <v>291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24</v>
      </c>
      <c r="AU36" s="103">
        <v>0</v>
      </c>
      <c r="AV36" s="103">
        <v>0</v>
      </c>
      <c r="AW36" s="103">
        <v>24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51</v>
      </c>
      <c r="B37" s="113" t="s">
        <v>314</v>
      </c>
      <c r="C37" s="101" t="s">
        <v>315</v>
      </c>
      <c r="D37" s="103">
        <f>SUM(E37,+H37,+K37)</f>
        <v>1933</v>
      </c>
      <c r="E37" s="103">
        <f>SUM(F37:G37)</f>
        <v>0</v>
      </c>
      <c r="F37" s="103">
        <v>0</v>
      </c>
      <c r="G37" s="103">
        <v>0</v>
      </c>
      <c r="H37" s="103">
        <f>SUM(I37:J37)</f>
        <v>1231</v>
      </c>
      <c r="I37" s="103">
        <v>1231</v>
      </c>
      <c r="J37" s="103">
        <v>0</v>
      </c>
      <c r="K37" s="103">
        <f>SUM(L37:M37)</f>
        <v>702</v>
      </c>
      <c r="L37" s="103">
        <v>0</v>
      </c>
      <c r="M37" s="103">
        <v>702</v>
      </c>
      <c r="N37" s="103">
        <f>SUM(O37,+V37,+AC37)</f>
        <v>1933</v>
      </c>
      <c r="O37" s="103">
        <f>SUM(P37:U37)</f>
        <v>1231</v>
      </c>
      <c r="P37" s="103">
        <v>1231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702</v>
      </c>
      <c r="W37" s="103">
        <v>702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50</v>
      </c>
      <c r="AG37" s="103">
        <v>50</v>
      </c>
      <c r="AH37" s="103">
        <v>0</v>
      </c>
      <c r="AI37" s="103">
        <v>0</v>
      </c>
      <c r="AJ37" s="103">
        <f>SUM(AK37:AS37)</f>
        <v>50</v>
      </c>
      <c r="AK37" s="103">
        <v>0</v>
      </c>
      <c r="AL37" s="103">
        <v>0</v>
      </c>
      <c r="AM37" s="103">
        <v>1</v>
      </c>
      <c r="AN37" s="103">
        <v>49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51</v>
      </c>
      <c r="B38" s="113" t="s">
        <v>316</v>
      </c>
      <c r="C38" s="101" t="s">
        <v>317</v>
      </c>
      <c r="D38" s="103">
        <f>SUM(E38,+H38,+K38)</f>
        <v>2213</v>
      </c>
      <c r="E38" s="103">
        <f>SUM(F38:G38)</f>
        <v>0</v>
      </c>
      <c r="F38" s="103">
        <v>0</v>
      </c>
      <c r="G38" s="103">
        <v>0</v>
      </c>
      <c r="H38" s="103">
        <f>SUM(I38:J38)</f>
        <v>1801</v>
      </c>
      <c r="I38" s="103">
        <v>1801</v>
      </c>
      <c r="J38" s="103">
        <v>0</v>
      </c>
      <c r="K38" s="103">
        <f>SUM(L38:M38)</f>
        <v>412</v>
      </c>
      <c r="L38" s="103">
        <v>0</v>
      </c>
      <c r="M38" s="103">
        <v>412</v>
      </c>
      <c r="N38" s="103">
        <f>SUM(O38,+V38,+AC38)</f>
        <v>2213</v>
      </c>
      <c r="O38" s="103">
        <f>SUM(P38:U38)</f>
        <v>1801</v>
      </c>
      <c r="P38" s="103">
        <v>1801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412</v>
      </c>
      <c r="W38" s="103">
        <v>412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106</v>
      </c>
      <c r="AG38" s="103">
        <v>106</v>
      </c>
      <c r="AH38" s="103">
        <v>0</v>
      </c>
      <c r="AI38" s="103">
        <v>0</v>
      </c>
      <c r="AJ38" s="103">
        <f>SUM(AK38:AS38)</f>
        <v>106</v>
      </c>
      <c r="AK38" s="103">
        <v>0</v>
      </c>
      <c r="AL38" s="103">
        <v>0</v>
      </c>
      <c r="AM38" s="103">
        <v>106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51</v>
      </c>
      <c r="B39" s="113" t="s">
        <v>318</v>
      </c>
      <c r="C39" s="101" t="s">
        <v>319</v>
      </c>
      <c r="D39" s="103">
        <f>SUM(E39,+H39,+K39)</f>
        <v>10372</v>
      </c>
      <c r="E39" s="103">
        <f>SUM(F39:G39)</f>
        <v>0</v>
      </c>
      <c r="F39" s="103">
        <v>0</v>
      </c>
      <c r="G39" s="103">
        <v>0</v>
      </c>
      <c r="H39" s="103">
        <f>SUM(I39:J39)</f>
        <v>6987</v>
      </c>
      <c r="I39" s="103">
        <v>6987</v>
      </c>
      <c r="J39" s="103">
        <v>0</v>
      </c>
      <c r="K39" s="103">
        <f>SUM(L39:M39)</f>
        <v>3385</v>
      </c>
      <c r="L39" s="103">
        <v>0</v>
      </c>
      <c r="M39" s="103">
        <v>3385</v>
      </c>
      <c r="N39" s="103">
        <f>SUM(O39,+V39,+AC39)</f>
        <v>10372</v>
      </c>
      <c r="O39" s="103">
        <f>SUM(P39:U39)</f>
        <v>6987</v>
      </c>
      <c r="P39" s="103">
        <v>6987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3385</v>
      </c>
      <c r="W39" s="103">
        <v>3385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273</v>
      </c>
      <c r="AG39" s="103">
        <v>273</v>
      </c>
      <c r="AH39" s="103">
        <v>0</v>
      </c>
      <c r="AI39" s="103">
        <v>0</v>
      </c>
      <c r="AJ39" s="103">
        <f>SUM(AK39:AS39)</f>
        <v>273</v>
      </c>
      <c r="AK39" s="103">
        <v>0</v>
      </c>
      <c r="AL39" s="103">
        <v>0</v>
      </c>
      <c r="AM39" s="103">
        <v>8</v>
      </c>
      <c r="AN39" s="103">
        <v>265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51</v>
      </c>
      <c r="B40" s="113" t="s">
        <v>320</v>
      </c>
      <c r="C40" s="101" t="s">
        <v>321</v>
      </c>
      <c r="D40" s="103">
        <f>SUM(E40,+H40,+K40)</f>
        <v>6957</v>
      </c>
      <c r="E40" s="103">
        <f>SUM(F40:G40)</f>
        <v>0</v>
      </c>
      <c r="F40" s="103">
        <v>0</v>
      </c>
      <c r="G40" s="103">
        <v>0</v>
      </c>
      <c r="H40" s="103">
        <f>SUM(I40:J40)</f>
        <v>5381</v>
      </c>
      <c r="I40" s="103">
        <v>5381</v>
      </c>
      <c r="J40" s="103">
        <v>0</v>
      </c>
      <c r="K40" s="103">
        <f>SUM(L40:M40)</f>
        <v>1576</v>
      </c>
      <c r="L40" s="103">
        <v>0</v>
      </c>
      <c r="M40" s="103">
        <v>1576</v>
      </c>
      <c r="N40" s="103">
        <f>SUM(O40,+V40,+AC40)</f>
        <v>6957</v>
      </c>
      <c r="O40" s="103">
        <f>SUM(P40:U40)</f>
        <v>5381</v>
      </c>
      <c r="P40" s="103">
        <v>5381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1576</v>
      </c>
      <c r="W40" s="103">
        <v>1576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333</v>
      </c>
      <c r="AG40" s="103">
        <v>333</v>
      </c>
      <c r="AH40" s="103">
        <v>0</v>
      </c>
      <c r="AI40" s="103">
        <v>0</v>
      </c>
      <c r="AJ40" s="103">
        <f>SUM(AK40:AS40)</f>
        <v>333</v>
      </c>
      <c r="AK40" s="103">
        <v>0</v>
      </c>
      <c r="AL40" s="103">
        <v>0</v>
      </c>
      <c r="AM40" s="103">
        <v>333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0">
    <sortCondition ref="A8:A40"/>
    <sortCondition ref="B8:B40"/>
    <sortCondition ref="C8:C4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39" man="1"/>
    <brk id="31" min="1" max="39" man="1"/>
    <brk id="45" min="1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03000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03201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03202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03203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03205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03206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03207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03208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03209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03210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03211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03213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03214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03215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03216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03301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03302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03303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03321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03322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03366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03381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03402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03441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03461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03482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03483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03484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03485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03501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03503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03506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03507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03524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2021-01-07T05:59:36Z</dcterms:modified>
</cp:coreProperties>
</file>