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6鹿児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N50" i="2" s="1"/>
  <c r="V8" i="2"/>
  <c r="N8" i="2" s="1"/>
  <c r="V9" i="2"/>
  <c r="V10" i="2"/>
  <c r="V11" i="2"/>
  <c r="V12" i="2"/>
  <c r="N12" i="2" s="1"/>
  <c r="V13" i="2"/>
  <c r="V14" i="2"/>
  <c r="V15" i="2"/>
  <c r="V16" i="2"/>
  <c r="V17" i="2"/>
  <c r="V18" i="2"/>
  <c r="V19" i="2"/>
  <c r="V20" i="2"/>
  <c r="N20" i="2" s="1"/>
  <c r="V21" i="2"/>
  <c r="V22" i="2"/>
  <c r="N22" i="2" s="1"/>
  <c r="V23" i="2"/>
  <c r="V24" i="2"/>
  <c r="N24" i="2" s="1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N36" i="2" s="1"/>
  <c r="V37" i="2"/>
  <c r="V38" i="2"/>
  <c r="N38" i="2" s="1"/>
  <c r="V39" i="2"/>
  <c r="V40" i="2"/>
  <c r="N40" i="2" s="1"/>
  <c r="V41" i="2"/>
  <c r="V42" i="2"/>
  <c r="V43" i="2"/>
  <c r="V44" i="2"/>
  <c r="N44" i="2" s="1"/>
  <c r="V45" i="2"/>
  <c r="V46" i="2"/>
  <c r="V47" i="2"/>
  <c r="V48" i="2"/>
  <c r="V49" i="2"/>
  <c r="V50" i="2"/>
  <c r="O8" i="2"/>
  <c r="O9" i="2"/>
  <c r="N9" i="2" s="1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N25" i="2" s="1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37" i="2" s="1"/>
  <c r="O38" i="2"/>
  <c r="O39" i="2"/>
  <c r="O40" i="2"/>
  <c r="O41" i="2"/>
  <c r="N41" i="2" s="1"/>
  <c r="O42" i="2"/>
  <c r="O43" i="2"/>
  <c r="O44" i="2"/>
  <c r="O45" i="2"/>
  <c r="N45" i="2" s="1"/>
  <c r="O46" i="2"/>
  <c r="O47" i="2"/>
  <c r="O48" i="2"/>
  <c r="O49" i="2"/>
  <c r="O50" i="2"/>
  <c r="N10" i="2"/>
  <c r="N14" i="2"/>
  <c r="N16" i="2"/>
  <c r="N26" i="2"/>
  <c r="N30" i="2"/>
  <c r="N32" i="2"/>
  <c r="N42" i="2"/>
  <c r="N46" i="2"/>
  <c r="N48" i="2"/>
  <c r="K8" i="2"/>
  <c r="K9" i="2"/>
  <c r="D9" i="2" s="1"/>
  <c r="K10" i="2"/>
  <c r="K11" i="2"/>
  <c r="K12" i="2"/>
  <c r="K13" i="2"/>
  <c r="K14" i="2"/>
  <c r="K15" i="2"/>
  <c r="K16" i="2"/>
  <c r="K17" i="2"/>
  <c r="D17" i="2" s="1"/>
  <c r="K18" i="2"/>
  <c r="K19" i="2"/>
  <c r="K20" i="2"/>
  <c r="K21" i="2"/>
  <c r="D21" i="2" s="1"/>
  <c r="K22" i="2"/>
  <c r="K23" i="2"/>
  <c r="K24" i="2"/>
  <c r="K25" i="2"/>
  <c r="D25" i="2" s="1"/>
  <c r="K26" i="2"/>
  <c r="K27" i="2"/>
  <c r="K28" i="2"/>
  <c r="K29" i="2"/>
  <c r="D29" i="2" s="1"/>
  <c r="K30" i="2"/>
  <c r="K31" i="2"/>
  <c r="K32" i="2"/>
  <c r="K33" i="2"/>
  <c r="D33" i="2" s="1"/>
  <c r="K34" i="2"/>
  <c r="K35" i="2"/>
  <c r="K36" i="2"/>
  <c r="K37" i="2"/>
  <c r="D37" i="2" s="1"/>
  <c r="K38" i="2"/>
  <c r="K39" i="2"/>
  <c r="K40" i="2"/>
  <c r="K41" i="2"/>
  <c r="D41" i="2" s="1"/>
  <c r="K42" i="2"/>
  <c r="K43" i="2"/>
  <c r="K44" i="2"/>
  <c r="K45" i="2"/>
  <c r="K46" i="2"/>
  <c r="K47" i="2"/>
  <c r="K48" i="2"/>
  <c r="K49" i="2"/>
  <c r="D49" i="2" s="1"/>
  <c r="K50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H35" i="2"/>
  <c r="H36" i="2"/>
  <c r="D36" i="2" s="1"/>
  <c r="H37" i="2"/>
  <c r="H38" i="2"/>
  <c r="D38" i="2" s="1"/>
  <c r="H39" i="2"/>
  <c r="H40" i="2"/>
  <c r="H41" i="2"/>
  <c r="H42" i="2"/>
  <c r="D42" i="2" s="1"/>
  <c r="H43" i="2"/>
  <c r="H44" i="2"/>
  <c r="H45" i="2"/>
  <c r="H46" i="2"/>
  <c r="D46" i="2" s="1"/>
  <c r="H47" i="2"/>
  <c r="H48" i="2"/>
  <c r="H49" i="2"/>
  <c r="H5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8" i="2"/>
  <c r="D12" i="2"/>
  <c r="D13" i="2"/>
  <c r="D16" i="2"/>
  <c r="D18" i="2"/>
  <c r="D24" i="2"/>
  <c r="D28" i="2"/>
  <c r="D32" i="2"/>
  <c r="D34" i="2"/>
  <c r="D40" i="2"/>
  <c r="D44" i="2"/>
  <c r="D45" i="2"/>
  <c r="D48" i="2"/>
  <c r="D50" i="2"/>
  <c r="N16" i="1"/>
  <c r="N20" i="1"/>
  <c r="N32" i="1"/>
  <c r="N36" i="1"/>
  <c r="N48" i="1"/>
  <c r="L16" i="1"/>
  <c r="L20" i="1"/>
  <c r="L32" i="1"/>
  <c r="L36" i="1"/>
  <c r="L48" i="1"/>
  <c r="J16" i="1"/>
  <c r="J20" i="1"/>
  <c r="J22" i="1"/>
  <c r="J26" i="1"/>
  <c r="J32" i="1"/>
  <c r="J36" i="1"/>
  <c r="J42" i="1"/>
  <c r="J48" i="1"/>
  <c r="I8" i="1"/>
  <c r="I9" i="1"/>
  <c r="D9" i="1" s="1"/>
  <c r="I10" i="1"/>
  <c r="D10" i="1" s="1"/>
  <c r="I11" i="1"/>
  <c r="I12" i="1"/>
  <c r="I13" i="1"/>
  <c r="D13" i="1" s="1"/>
  <c r="I14" i="1"/>
  <c r="D14" i="1" s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I26" i="1"/>
  <c r="D26" i="1" s="1"/>
  <c r="I27" i="1"/>
  <c r="I28" i="1"/>
  <c r="I29" i="1"/>
  <c r="D29" i="1" s="1"/>
  <c r="I30" i="1"/>
  <c r="D30" i="1" s="1"/>
  <c r="I31" i="1"/>
  <c r="I32" i="1"/>
  <c r="I33" i="1"/>
  <c r="D33" i="1" s="1"/>
  <c r="I34" i="1"/>
  <c r="I35" i="1"/>
  <c r="I36" i="1"/>
  <c r="I37" i="1"/>
  <c r="D37" i="1" s="1"/>
  <c r="I38" i="1"/>
  <c r="I39" i="1"/>
  <c r="I40" i="1"/>
  <c r="I41" i="1"/>
  <c r="D41" i="1" s="1"/>
  <c r="I42" i="1"/>
  <c r="D42" i="1" s="1"/>
  <c r="I43" i="1"/>
  <c r="I44" i="1"/>
  <c r="I45" i="1"/>
  <c r="D45" i="1" s="1"/>
  <c r="I46" i="1"/>
  <c r="D46" i="1" s="1"/>
  <c r="I47" i="1"/>
  <c r="I48" i="1"/>
  <c r="I49" i="1"/>
  <c r="D49" i="1" s="1"/>
  <c r="I50" i="1"/>
  <c r="F16" i="1"/>
  <c r="F20" i="1"/>
  <c r="F22" i="1"/>
  <c r="F32" i="1"/>
  <c r="F36" i="1"/>
  <c r="F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8" i="1"/>
  <c r="D12" i="1"/>
  <c r="Q12" i="1" s="1"/>
  <c r="D16" i="1"/>
  <c r="Q16" i="1" s="1"/>
  <c r="D18" i="1"/>
  <c r="D20" i="1"/>
  <c r="Q20" i="1" s="1"/>
  <c r="D22" i="1"/>
  <c r="D24" i="1"/>
  <c r="D28" i="1"/>
  <c r="Q28" i="1" s="1"/>
  <c r="D32" i="1"/>
  <c r="Q32" i="1" s="1"/>
  <c r="D34" i="1"/>
  <c r="D36" i="1"/>
  <c r="Q36" i="1" s="1"/>
  <c r="D38" i="1"/>
  <c r="D40" i="1"/>
  <c r="D44" i="1"/>
  <c r="Q44" i="1" s="1"/>
  <c r="D48" i="1"/>
  <c r="Q48" i="1" s="1"/>
  <c r="D50" i="1"/>
  <c r="N49" i="1" l="1"/>
  <c r="F49" i="1"/>
  <c r="Q49" i="1"/>
  <c r="J49" i="1"/>
  <c r="L49" i="1"/>
  <c r="N45" i="1"/>
  <c r="F45" i="1"/>
  <c r="L45" i="1"/>
  <c r="J45" i="1"/>
  <c r="Q45" i="1"/>
  <c r="N33" i="1"/>
  <c r="F33" i="1"/>
  <c r="Q33" i="1"/>
  <c r="L33" i="1"/>
  <c r="J33" i="1"/>
  <c r="N29" i="1"/>
  <c r="F29" i="1"/>
  <c r="L29" i="1"/>
  <c r="J29" i="1"/>
  <c r="Q29" i="1"/>
  <c r="N17" i="1"/>
  <c r="F17" i="1"/>
  <c r="Q17" i="1"/>
  <c r="L17" i="1"/>
  <c r="J17" i="1"/>
  <c r="N13" i="1"/>
  <c r="F13" i="1"/>
  <c r="L13" i="1"/>
  <c r="J13" i="1"/>
  <c r="Q13" i="1"/>
  <c r="L50" i="1"/>
  <c r="J50" i="1"/>
  <c r="L34" i="1"/>
  <c r="J34" i="1"/>
  <c r="L18" i="1"/>
  <c r="J18" i="1"/>
  <c r="F34" i="1"/>
  <c r="N41" i="1"/>
  <c r="F41" i="1"/>
  <c r="Q41" i="1"/>
  <c r="L41" i="1"/>
  <c r="J41" i="1"/>
  <c r="N37" i="1"/>
  <c r="F37" i="1"/>
  <c r="Q37" i="1"/>
  <c r="N25" i="1"/>
  <c r="F25" i="1"/>
  <c r="Q25" i="1"/>
  <c r="L25" i="1"/>
  <c r="J25" i="1"/>
  <c r="N21" i="1"/>
  <c r="F21" i="1"/>
  <c r="Q21" i="1"/>
  <c r="L21" i="1"/>
  <c r="N9" i="1"/>
  <c r="F9" i="1"/>
  <c r="Q9" i="1"/>
  <c r="L9" i="1"/>
  <c r="J9" i="1"/>
  <c r="J44" i="1"/>
  <c r="N34" i="1"/>
  <c r="Q50" i="1"/>
  <c r="Q40" i="1"/>
  <c r="N40" i="1"/>
  <c r="L40" i="1"/>
  <c r="J40" i="1"/>
  <c r="F40" i="1"/>
  <c r="Q24" i="1"/>
  <c r="N24" i="1"/>
  <c r="L24" i="1"/>
  <c r="J24" i="1"/>
  <c r="F24" i="1"/>
  <c r="Q8" i="1"/>
  <c r="N8" i="1"/>
  <c r="L8" i="1"/>
  <c r="J8" i="1"/>
  <c r="F8" i="1"/>
  <c r="F50" i="1"/>
  <c r="F12" i="1"/>
  <c r="L37" i="1"/>
  <c r="L28" i="1"/>
  <c r="N44" i="1"/>
  <c r="N18" i="1"/>
  <c r="L38" i="1"/>
  <c r="Q38" i="1"/>
  <c r="N38" i="1"/>
  <c r="L22" i="1"/>
  <c r="Q22" i="1"/>
  <c r="N22" i="1"/>
  <c r="F38" i="1"/>
  <c r="F28" i="1"/>
  <c r="J38" i="1"/>
  <c r="J21" i="1"/>
  <c r="J12" i="1"/>
  <c r="L44" i="1"/>
  <c r="L12" i="1"/>
  <c r="N28" i="1"/>
  <c r="Q18" i="1"/>
  <c r="N49" i="2"/>
  <c r="N33" i="2"/>
  <c r="N17" i="2"/>
  <c r="F44" i="1"/>
  <c r="F18" i="1"/>
  <c r="L46" i="1"/>
  <c r="Q46" i="1"/>
  <c r="N46" i="1"/>
  <c r="F46" i="1"/>
  <c r="J46" i="1"/>
  <c r="L42" i="1"/>
  <c r="Q42" i="1"/>
  <c r="N42" i="1"/>
  <c r="F42" i="1"/>
  <c r="L30" i="1"/>
  <c r="Q30" i="1"/>
  <c r="N30" i="1"/>
  <c r="F30" i="1"/>
  <c r="J30" i="1"/>
  <c r="L26" i="1"/>
  <c r="Q26" i="1"/>
  <c r="N26" i="1"/>
  <c r="F26" i="1"/>
  <c r="L14" i="1"/>
  <c r="Q14" i="1"/>
  <c r="N14" i="1"/>
  <c r="F14" i="1"/>
  <c r="J14" i="1"/>
  <c r="L10" i="1"/>
  <c r="Q10" i="1"/>
  <c r="N10" i="1"/>
  <c r="F10" i="1"/>
  <c r="J37" i="1"/>
  <c r="J28" i="1"/>
  <c r="J10" i="1"/>
  <c r="N50" i="1"/>
  <c r="N12" i="1"/>
  <c r="Q34" i="1"/>
  <c r="N47" i="2"/>
  <c r="N43" i="2"/>
  <c r="N39" i="2"/>
  <c r="N35" i="2"/>
  <c r="N31" i="2"/>
  <c r="N27" i="2"/>
  <c r="N23" i="2"/>
  <c r="N19" i="2"/>
  <c r="N15" i="2"/>
  <c r="N11" i="2"/>
  <c r="D47" i="1"/>
  <c r="D43" i="1"/>
  <c r="D39" i="1"/>
  <c r="D35" i="1"/>
  <c r="D31" i="1"/>
  <c r="D27" i="1"/>
  <c r="D23" i="1"/>
  <c r="D19" i="1"/>
  <c r="D15" i="1"/>
  <c r="D11" i="1"/>
  <c r="D47" i="2"/>
  <c r="D43" i="2"/>
  <c r="D39" i="2"/>
  <c r="D35" i="2"/>
  <c r="D31" i="2"/>
  <c r="D27" i="2"/>
  <c r="D23" i="2"/>
  <c r="D19" i="2"/>
  <c r="D15" i="2"/>
  <c r="D11" i="2"/>
  <c r="A7" i="2"/>
  <c r="J11" i="1" l="1"/>
  <c r="Q11" i="1"/>
  <c r="N11" i="1"/>
  <c r="L11" i="1"/>
  <c r="F11" i="1"/>
  <c r="J43" i="1"/>
  <c r="Q43" i="1"/>
  <c r="N43" i="1"/>
  <c r="L43" i="1"/>
  <c r="F43" i="1"/>
  <c r="J15" i="1"/>
  <c r="Q15" i="1"/>
  <c r="N15" i="1"/>
  <c r="L15" i="1"/>
  <c r="F15" i="1"/>
  <c r="J47" i="1"/>
  <c r="Q47" i="1"/>
  <c r="N47" i="1"/>
  <c r="L47" i="1"/>
  <c r="F47" i="1"/>
  <c r="J19" i="1"/>
  <c r="Q19" i="1"/>
  <c r="N19" i="1"/>
  <c r="L19" i="1"/>
  <c r="F19" i="1"/>
  <c r="J35" i="1"/>
  <c r="Q35" i="1"/>
  <c r="N35" i="1"/>
  <c r="L35" i="1"/>
  <c r="F35" i="1"/>
  <c r="J27" i="1"/>
  <c r="Q27" i="1"/>
  <c r="N27" i="1"/>
  <c r="L27" i="1"/>
  <c r="F27" i="1"/>
  <c r="J31" i="1"/>
  <c r="Q31" i="1"/>
  <c r="N31" i="1"/>
  <c r="L31" i="1"/>
  <c r="F31" i="1"/>
  <c r="J23" i="1"/>
  <c r="N23" i="1"/>
  <c r="L23" i="1"/>
  <c r="Q23" i="1"/>
  <c r="F23" i="1"/>
  <c r="J39" i="1"/>
  <c r="Q39" i="1"/>
  <c r="N39" i="1"/>
  <c r="F39" i="1"/>
  <c r="L3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<sst xmlns="http://schemas.openxmlformats.org/spreadsheetml/2006/main" count="871" uniqueCount="342">
  <si>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</si>
  <si>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</si>
  <si>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</si>
  <si>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</si>
  <si>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</si>
  <si>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</si>
  <si>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</si>
  <si>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</si>
  <si>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</si>
  <si>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</si>
  <si>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</si>
  <si>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</si>
  <si>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</si>
  <si>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</si>
  <si>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</si>
  <si>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</si>
  <si>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</si>
  <si>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</si>
  <si>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</si>
  <si>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</si>
  <si>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</si>
  <si>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</si>
  <si>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</si>
  <si>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</si>
  <si>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</si>
  <si>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</si>
  <si>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</si>
  <si>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</si>
  <si>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</si>
  <si>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</si>
  <si>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</si>
  <si>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</si>
  <si>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</si>
  <si>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</si>
  <si>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</si>
  <si>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</si>
  <si>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</si>
  <si>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</si>
  <si>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</si>
  <si>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</si>
  <si>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</si>
  <si>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</si>
  <si>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</si>
  <si>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</si>
  <si>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</si>
  <si>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</si>
  <si>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</si>
  <si>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</si>
  <si>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</si>
  <si>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</si>
  <si>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</si>
  <si>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</si>
  <si>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</si>
  <si>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</si>
  <si>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</si>
  <si>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</si>
  <si>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</si>
  <si>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</si>
  <si>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</si>
  <si>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</si>
  <si>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</si>
  <si>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</si>
  <si>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</si>
  <si>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</si>
  <si>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</si>
  <si>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</si>
  <si>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</si>
  <si>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</si>
  <si>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</si>
  <si>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</si>
  <si>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</si>
  <si>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</si>
  <si>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</si>
  <si>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</si>
  <si>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</si>
  <si>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</si>
  <si>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</si>
  <si>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</si>
  <si>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</si>
  <si>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</si>
  <si>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</si>
  <si>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</si>
  <si>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</si>
  <si>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</si>
  <si>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</si>
  <si>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</si>
  <si>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</si>
  <si>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</si>
  <si>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</si>
  <si>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</si>
  <si>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</si>
  <si>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</si>
  <si>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</si>
  <si>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</si>
  <si>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</si>
  <si>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</si>
  <si>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</si>
  <si>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</si>
  <si>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</si>
  <si>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</si>
  <si>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</si>
  <si>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</si>
  <si>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</si>
  <si>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</si>
  <si>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</si>
  <si>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</si>
  <si>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</si>
  <si>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</si>
  <si>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</si>
  <si>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</si>
  <si>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</si>
  <si>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</si>
  <si>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</si>
  <si>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</si>
  <si>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</si>
  <si>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</si>
  <si>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</si>
  <si>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</si>
  <si>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</si>
  <si>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</si>
  <si>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</si>
  <si>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</si>
  <si>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</si>
  <si>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</si>
  <si>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</si>
  <si>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</si>
  <si>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</si>
  <si>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</si>
  <si>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</si>
  <si>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</si>
  <si>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</si>
  <si>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</si>
  <si>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</si>
  <si>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</si>
  <si>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</si>
  <si>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</si>
  <si>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</si>
  <si>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</si>
  <si>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</si>
  <si>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</si>
  <si>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</si>
  <si>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</si>
  <si>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</si>
  <si>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</si>
  <si>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</si>
  <si>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</si>
  <si>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</si>
  <si>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</si>
  <si>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</si>
  <si>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</si>
  <si>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</si>
  <si>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</si>
  <si>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</si>
  <si>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</si>
  <si>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</si>
  <si>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</si>
  <si>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</si>
  <si>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</si>
  <si>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</si>
  <si>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</si>
  <si>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</si>
  <si>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</si>
  <si>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</si>
  <si>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</si>
  <si>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</si>
  <si>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</si>
  <si>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</si>
  <si>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</si>
  <si>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</si>
  <si>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</si>
  <si>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</si>
  <si>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</si>
  <si>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</si>
  <si>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</si>
  <si>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</si>
  <si>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</si>
  <si>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</si>
  <si>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</si>
  <si>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</si>
  <si>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</si>
  <si>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</si>
  <si>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</si>
  <si>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</si>
  <si>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</si>
  <si>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</si>
  <si>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</si>
  <si>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</si>
  <si>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</si>
  <si>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</si>
  <si>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</si>
  <si>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</si>
  <si>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</si>
  <si>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</si>
  <si>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</si>
  <si>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</si>
  <si>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</si>
  <si>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</si>
  <si>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</si>
  <si>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</si>
  <si>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</si>
  <si>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</si>
  <si>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</si>
  <si>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</si>
  <si>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</si>
  <si>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</si>
  <si>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</si>
  <si>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</si>
  <si>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</si>
  <si>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</si>
  <si>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</si>
  <si>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</si>
  <si>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</si>
  <si>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</si>
  <si>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</si>
  <si>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</si>
  <si>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</si>
  <si>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</si>
  <si>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</si>
  <si>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</si>
  <si>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</si>
  <si>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</si>
  <si>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</si>
  <si>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</si>
  <si>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</si>
  <si>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</si>
  <si>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</si>
  <si>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</si>
  <si>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</si>
  <si>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</si>
  <si>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</si>
  <si>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</si>
  <si>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</si>
  <si>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</si>
  <si>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</si>
  <si>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</si>
  <si>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</si>
  <si>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</si>
  <si>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</si>
  <si>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</si>
  <si>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</si>
  <si>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</si>
  <si>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</si>
  <si>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</si>
  <si>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</si>
  <si>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</si>
  <si>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</si>
  <si>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</si>
  <si>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</si>
  <si>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</si>
  <si>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</si>
  <si>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</si>
  <si>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46000</t>
  </si>
  <si>
    <t>水洗化人口等（平成30年度実績）</t>
    <phoneticPr fontId="3"/>
  </si>
  <si>
    <t>し尿処理の状況（平成30年度実績）</t>
    <phoneticPr fontId="3"/>
  </si>
  <si>
    <t>46201</t>
  </si>
  <si>
    <t>鹿児島市</t>
  </si>
  <si>
    <t/>
  </si>
  <si>
    <t>○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</si>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</sst>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8</v>
      </c>
      <c r="B7" s="116" t="s">
        <v>251</v>
      </c>
      <c r="C7" s="109" t="s">
        <v>200</v>
      </c>
      <c r="D7" s="110">
        <f>+SUM(E7,+I7)</f>
        <v>1642104</v>
      </c>
      <c r="E7" s="110">
        <f>+SUM(G7,+H7)</f>
        <v>166135</v>
      </c>
      <c r="F7" s="111">
        <f>IF(D7&gt;0,E7/D7*100,"-")</f>
        <v>10.117203295284586</v>
      </c>
      <c r="G7" s="108">
        <f>SUM(G$8:G$207)</f>
        <v>166093</v>
      </c>
      <c r="H7" s="108">
        <f>SUM(H$8:H$207)</f>
        <v>42</v>
      </c>
      <c r="I7" s="110">
        <f>+SUM(K7,+M7,+O7)</f>
        <v>1475969</v>
      </c>
      <c r="J7" s="111">
        <f>IF(D7&gt;0,I7/D7*100,"-")</f>
        <v>89.882796704715417</v>
      </c>
      <c r="K7" s="108">
        <f>SUM(K$8:K$207)</f>
        <v>655380</v>
      </c>
      <c r="L7" s="111">
        <f>IF(D7&gt;0,K7/D7*100,"-")</f>
        <v>39.910992239224804</v>
      </c>
      <c r="M7" s="108">
        <f>SUM(M$8:M$207)</f>
        <v>8493</v>
      </c>
      <c r="N7" s="111">
        <f>IF(D7&gt;0,M7/D7*100,"-")</f>
        <v>0.51720232092486218</v>
      </c>
      <c r="O7" s="108">
        <f>SUM(O$8:O$207)</f>
        <v>812096</v>
      </c>
      <c r="P7" s="108">
        <f>SUM(P$8:P$207)</f>
        <v>595711</v>
      </c>
      <c r="Q7" s="111">
        <f>IF(D7&gt;0,O7/D7*100,"-")</f>
        <v>49.454602144565754</v>
      </c>
      <c r="R7" s="108">
        <f>SUM(R$8:R$207)</f>
        <v>9849</v>
      </c>
      <c r="S7" s="112">
        <f t="shared" ref="S7:Z7" si="0">COUNTIF(S$8:S$207,"○")</f>
        <v>27</v>
      </c>
      <c r="T7" s="112">
        <f t="shared" si="0"/>
        <v>6</v>
      </c>
      <c r="U7" s="112">
        <f t="shared" si="0"/>
        <v>1</v>
      </c>
      <c r="V7" s="112">
        <f t="shared" si="0"/>
        <v>9</v>
      </c>
      <c r="W7" s="112">
        <f t="shared" si="0"/>
        <v>17</v>
      </c>
      <c r="X7" s="112">
        <f t="shared" si="0"/>
        <v>14</v>
      </c>
      <c r="Y7" s="112">
        <f t="shared" si="0"/>
        <v>2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8</v>
      </c>
      <c r="B8" s="102" t="s">
        <v>254</v>
      </c>
      <c r="C8" s="101" t="s">
        <v>255</v>
      </c>
      <c r="D8" s="103">
        <f>+SUM(E8,+I8)</f>
        <v>604609</v>
      </c>
      <c r="E8" s="103">
        <f>+SUM(G8,+H8)</f>
        <v>20712</v>
      </c>
      <c r="F8" s="104">
        <f>IF(D8&gt;0,E8/D8*100,"-")</f>
        <v>3.4256850294984029</v>
      </c>
      <c r="G8" s="103">
        <v>20712</v>
      </c>
      <c r="H8" s="103">
        <v>0</v>
      </c>
      <c r="I8" s="103">
        <f>+SUM(K8,+M8,+O8)</f>
        <v>583897</v>
      </c>
      <c r="J8" s="104">
        <f>IF(D8&gt;0,I8/D8*100,"-")</f>
        <v>96.57431497050159</v>
      </c>
      <c r="K8" s="103">
        <v>469400</v>
      </c>
      <c r="L8" s="104">
        <f>IF(D8&gt;0,K8/D8*100,"-")</f>
        <v>77.636952145932327</v>
      </c>
      <c r="M8" s="103">
        <v>4444</v>
      </c>
      <c r="N8" s="104">
        <f>IF(D8&gt;0,M8/D8*100,"-")</f>
        <v>0.73502048431300238</v>
      </c>
      <c r="O8" s="103">
        <v>110053</v>
      </c>
      <c r="P8" s="103">
        <v>82472</v>
      </c>
      <c r="Q8" s="104">
        <f>IF(D8&gt;0,O8/D8*100,"-")</f>
        <v>18.202342340256266</v>
      </c>
      <c r="R8" s="103">
        <v>2871</v>
      </c>
      <c r="S8" s="101"/>
      <c r="T8" s="101" t="s">
        <v>257</v>
      </c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8</v>
      </c>
      <c r="B9" s="102" t="s">
        <v>258</v>
      </c>
      <c r="C9" s="101" t="s">
        <v>259</v>
      </c>
      <c r="D9" s="103">
        <f>+SUM(E9,+I9)</f>
        <v>103695</v>
      </c>
      <c r="E9" s="103">
        <f>+SUM(G9,+H9)</f>
        <v>8964</v>
      </c>
      <c r="F9" s="104">
        <f>IF(D9&gt;0,E9/D9*100,"-")</f>
        <v>8.6445826703312605</v>
      </c>
      <c r="G9" s="103">
        <v>8964</v>
      </c>
      <c r="H9" s="103">
        <v>0</v>
      </c>
      <c r="I9" s="103">
        <f>+SUM(K9,+M9,+O9)</f>
        <v>94731</v>
      </c>
      <c r="J9" s="104">
        <f>IF(D9&gt;0,I9/D9*100,"-")</f>
        <v>91.35541732966874</v>
      </c>
      <c r="K9" s="103">
        <v>14115</v>
      </c>
      <c r="L9" s="104">
        <f>IF(D9&gt;0,K9/D9*100,"-")</f>
        <v>13.612035295819473</v>
      </c>
      <c r="M9" s="103">
        <v>0</v>
      </c>
      <c r="N9" s="104">
        <f>IF(D9&gt;0,M9/D9*100,"-")</f>
        <v>0</v>
      </c>
      <c r="O9" s="103">
        <v>80616</v>
      </c>
      <c r="P9" s="103">
        <v>58536</v>
      </c>
      <c r="Q9" s="104">
        <f>IF(D9&gt;0,O9/D9*100,"-")</f>
        <v>77.743382033849272</v>
      </c>
      <c r="R9" s="103">
        <v>531</v>
      </c>
      <c r="S9" s="101" t="s">
        <v>257</v>
      </c>
      <c r="T9" s="101"/>
      <c r="U9" s="101"/>
      <c r="V9" s="101"/>
      <c r="W9" s="101"/>
      <c r="X9" s="101" t="s">
        <v>257</v>
      </c>
      <c r="Y9" s="101"/>
      <c r="Z9" s="101"/>
      <c r="AA9" s="189" t="s">
        <v>256</v>
      </c>
      <c r="AB9" s="190"/>
    </row>
    <row r="10" spans="1:28" s="105" customFormat="1" ht="13.5" customHeight="1">
      <c r="A10" s="101" t="s">
        <v>8</v>
      </c>
      <c r="B10" s="102" t="s">
        <v>260</v>
      </c>
      <c r="C10" s="101" t="s">
        <v>261</v>
      </c>
      <c r="D10" s="103">
        <f>+SUM(E10,+I10)</f>
        <v>21518</v>
      </c>
      <c r="E10" s="103">
        <f>+SUM(G10,+H10)</f>
        <v>756</v>
      </c>
      <c r="F10" s="104">
        <f>IF(D10&gt;0,E10/D10*100,"-")</f>
        <v>3.5133376707872479</v>
      </c>
      <c r="G10" s="103">
        <v>756</v>
      </c>
      <c r="H10" s="103">
        <v>0</v>
      </c>
      <c r="I10" s="103">
        <f>+SUM(K10,+M10,+O10)</f>
        <v>20762</v>
      </c>
      <c r="J10" s="104">
        <f>IF(D10&gt;0,I10/D10*100,"-")</f>
        <v>96.486662329212749</v>
      </c>
      <c r="K10" s="103">
        <v>11452</v>
      </c>
      <c r="L10" s="104">
        <f>IF(D10&gt;0,K10/D10*100,"-")</f>
        <v>53.220559531554976</v>
      </c>
      <c r="M10" s="103">
        <v>0</v>
      </c>
      <c r="N10" s="104">
        <f>IF(D10&gt;0,M10/D10*100,"-")</f>
        <v>0</v>
      </c>
      <c r="O10" s="103">
        <v>9310</v>
      </c>
      <c r="P10" s="103">
        <v>3397</v>
      </c>
      <c r="Q10" s="104">
        <f>IF(D10&gt;0,O10/D10*100,"-")</f>
        <v>43.266102797657773</v>
      </c>
      <c r="R10" s="103">
        <v>372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8</v>
      </c>
      <c r="B11" s="102" t="s">
        <v>262</v>
      </c>
      <c r="C11" s="101" t="s">
        <v>263</v>
      </c>
      <c r="D11" s="103">
        <f>+SUM(E11,+I11)</f>
        <v>20681</v>
      </c>
      <c r="E11" s="103">
        <f>+SUM(G11,+H11)</f>
        <v>1408</v>
      </c>
      <c r="F11" s="104">
        <f>IF(D11&gt;0,E11/D11*100,"-")</f>
        <v>6.8081814225617725</v>
      </c>
      <c r="G11" s="103">
        <v>1408</v>
      </c>
      <c r="H11" s="103">
        <v>0</v>
      </c>
      <c r="I11" s="103">
        <f>+SUM(K11,+M11,+O11)</f>
        <v>19273</v>
      </c>
      <c r="J11" s="104">
        <f>IF(D11&gt;0,I11/D11*100,"-")</f>
        <v>93.191818577438227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19273</v>
      </c>
      <c r="P11" s="103">
        <v>10661</v>
      </c>
      <c r="Q11" s="104">
        <f>IF(D11&gt;0,O11/D11*100,"-")</f>
        <v>93.191818577438227</v>
      </c>
      <c r="R11" s="103">
        <v>118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8</v>
      </c>
      <c r="B12" s="102" t="s">
        <v>264</v>
      </c>
      <c r="C12" s="101" t="s">
        <v>265</v>
      </c>
      <c r="D12" s="103">
        <f>+SUM(E12,+I12)</f>
        <v>53436</v>
      </c>
      <c r="E12" s="103">
        <f>+SUM(G12,+H12)</f>
        <v>4123</v>
      </c>
      <c r="F12" s="104">
        <f>IF(D12&gt;0,E12/D12*100,"-")</f>
        <v>7.715772138633131</v>
      </c>
      <c r="G12" s="103">
        <v>4123</v>
      </c>
      <c r="H12" s="103">
        <v>0</v>
      </c>
      <c r="I12" s="103">
        <f>+SUM(K12,+M12,+O12)</f>
        <v>49313</v>
      </c>
      <c r="J12" s="104">
        <f>IF(D12&gt;0,I12/D12*100,"-")</f>
        <v>92.284227861366873</v>
      </c>
      <c r="K12" s="103">
        <v>27975</v>
      </c>
      <c r="L12" s="104">
        <f>IF(D12&gt;0,K12/D12*100,"-")</f>
        <v>52.352346732539857</v>
      </c>
      <c r="M12" s="103">
        <v>0</v>
      </c>
      <c r="N12" s="104">
        <f>IF(D12&gt;0,M12/D12*100,"-")</f>
        <v>0</v>
      </c>
      <c r="O12" s="103">
        <v>21338</v>
      </c>
      <c r="P12" s="103">
        <v>16302</v>
      </c>
      <c r="Q12" s="104">
        <f>IF(D12&gt;0,O12/D12*100,"-")</f>
        <v>39.931881128827008</v>
      </c>
      <c r="R12" s="103">
        <v>753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8</v>
      </c>
      <c r="B13" s="102" t="s">
        <v>266</v>
      </c>
      <c r="C13" s="101" t="s">
        <v>267</v>
      </c>
      <c r="D13" s="103">
        <f>+SUM(E13,+I13)</f>
        <v>41091</v>
      </c>
      <c r="E13" s="103">
        <f>+SUM(G13,+H13)</f>
        <v>6060</v>
      </c>
      <c r="F13" s="104">
        <f>IF(D13&gt;0,E13/D13*100,"-")</f>
        <v>14.747754982842959</v>
      </c>
      <c r="G13" s="103">
        <v>6060</v>
      </c>
      <c r="H13" s="103">
        <v>0</v>
      </c>
      <c r="I13" s="103">
        <f>+SUM(K13,+M13,+O13)</f>
        <v>35031</v>
      </c>
      <c r="J13" s="104">
        <f>IF(D13&gt;0,I13/D13*100,"-")</f>
        <v>85.252245017157051</v>
      </c>
      <c r="K13" s="103">
        <v>11207</v>
      </c>
      <c r="L13" s="104">
        <f>IF(D13&gt;0,K13/D13*100,"-")</f>
        <v>27.273612226521621</v>
      </c>
      <c r="M13" s="103">
        <v>0</v>
      </c>
      <c r="N13" s="104">
        <f>IF(D13&gt;0,M13/D13*100,"-")</f>
        <v>0</v>
      </c>
      <c r="O13" s="103">
        <v>23824</v>
      </c>
      <c r="P13" s="103">
        <v>15710</v>
      </c>
      <c r="Q13" s="104">
        <f>IF(D13&gt;0,O13/D13*100,"-")</f>
        <v>57.978632790635423</v>
      </c>
      <c r="R13" s="103">
        <v>373</v>
      </c>
      <c r="S13" s="101" t="s">
        <v>257</v>
      </c>
      <c r="T13" s="101"/>
      <c r="U13" s="101"/>
      <c r="V13" s="101"/>
      <c r="W13" s="101"/>
      <c r="X13" s="101" t="s">
        <v>257</v>
      </c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8</v>
      </c>
      <c r="B14" s="102" t="s">
        <v>268</v>
      </c>
      <c r="C14" s="101" t="s">
        <v>269</v>
      </c>
      <c r="D14" s="103">
        <f>+SUM(E14,+I14)</f>
        <v>15236</v>
      </c>
      <c r="E14" s="103">
        <f>+SUM(G14,+H14)</f>
        <v>2535</v>
      </c>
      <c r="F14" s="104">
        <f>IF(D14&gt;0,E14/D14*100,"-")</f>
        <v>16.638225255972696</v>
      </c>
      <c r="G14" s="103">
        <v>2535</v>
      </c>
      <c r="H14" s="103">
        <v>0</v>
      </c>
      <c r="I14" s="103">
        <f>+SUM(K14,+M14,+O14)</f>
        <v>12701</v>
      </c>
      <c r="J14" s="104">
        <f>IF(D14&gt;0,I14/D14*100,"-")</f>
        <v>83.361774744027301</v>
      </c>
      <c r="K14" s="103">
        <v>0</v>
      </c>
      <c r="L14" s="104">
        <f>IF(D14&gt;0,K14/D14*100,"-")</f>
        <v>0</v>
      </c>
      <c r="M14" s="103">
        <v>0</v>
      </c>
      <c r="N14" s="104">
        <f>IF(D14&gt;0,M14/D14*100,"-")</f>
        <v>0</v>
      </c>
      <c r="O14" s="103">
        <v>12701</v>
      </c>
      <c r="P14" s="103">
        <v>8120</v>
      </c>
      <c r="Q14" s="104">
        <f>IF(D14&gt;0,O14/D14*100,"-")</f>
        <v>83.361774744027301</v>
      </c>
      <c r="R14" s="103">
        <v>81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8</v>
      </c>
      <c r="B15" s="102" t="s">
        <v>270</v>
      </c>
      <c r="C15" s="101" t="s">
        <v>271</v>
      </c>
      <c r="D15" s="103">
        <f>+SUM(E15,+I15)</f>
        <v>14729</v>
      </c>
      <c r="E15" s="103">
        <f>+SUM(G15,+H15)</f>
        <v>2929</v>
      </c>
      <c r="F15" s="104">
        <f>IF(D15&gt;0,E15/D15*100,"-")</f>
        <v>19.885939303415032</v>
      </c>
      <c r="G15" s="103">
        <v>2929</v>
      </c>
      <c r="H15" s="103">
        <v>0</v>
      </c>
      <c r="I15" s="103">
        <f>+SUM(K15,+M15,+O15)</f>
        <v>11800</v>
      </c>
      <c r="J15" s="104">
        <f>IF(D15&gt;0,I15/D15*100,"-")</f>
        <v>80.114060696584971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11800</v>
      </c>
      <c r="P15" s="103">
        <v>8696</v>
      </c>
      <c r="Q15" s="104">
        <f>IF(D15&gt;0,O15/D15*100,"-")</f>
        <v>80.114060696584971</v>
      </c>
      <c r="R15" s="103">
        <v>193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8</v>
      </c>
      <c r="B16" s="102" t="s">
        <v>272</v>
      </c>
      <c r="C16" s="101" t="s">
        <v>273</v>
      </c>
      <c r="D16" s="103">
        <f>+SUM(E16,+I16)</f>
        <v>95567</v>
      </c>
      <c r="E16" s="103">
        <f>+SUM(G16,+H16)</f>
        <v>24035</v>
      </c>
      <c r="F16" s="104">
        <f>IF(D16&gt;0,E16/D16*100,"-")</f>
        <v>25.149894838176358</v>
      </c>
      <c r="G16" s="103">
        <v>23993</v>
      </c>
      <c r="H16" s="103">
        <v>42</v>
      </c>
      <c r="I16" s="103">
        <f>+SUM(K16,+M16,+O16)</f>
        <v>71532</v>
      </c>
      <c r="J16" s="104">
        <f>IF(D16&gt;0,I16/D16*100,"-")</f>
        <v>74.850105161823649</v>
      </c>
      <c r="K16" s="103">
        <v>9848</v>
      </c>
      <c r="L16" s="104">
        <f>IF(D16&gt;0,K16/D16*100,"-")</f>
        <v>10.304812330616217</v>
      </c>
      <c r="M16" s="103">
        <v>1330</v>
      </c>
      <c r="N16" s="104">
        <f>IF(D16&gt;0,M16/D16*100,"-")</f>
        <v>1.3916937855117353</v>
      </c>
      <c r="O16" s="103">
        <v>60354</v>
      </c>
      <c r="P16" s="103">
        <v>56340</v>
      </c>
      <c r="Q16" s="104">
        <f>IF(D16&gt;0,O16/D16*100,"-")</f>
        <v>63.153599045695685</v>
      </c>
      <c r="R16" s="103">
        <v>435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8</v>
      </c>
      <c r="B17" s="102" t="s">
        <v>274</v>
      </c>
      <c r="C17" s="101" t="s">
        <v>275</v>
      </c>
      <c r="D17" s="103">
        <f>+SUM(E17,+I17)</f>
        <v>48875</v>
      </c>
      <c r="E17" s="103">
        <f>+SUM(G17,+H17)</f>
        <v>4171</v>
      </c>
      <c r="F17" s="104">
        <f>IF(D17&gt;0,E17/D17*100,"-")</f>
        <v>8.5340153452685428</v>
      </c>
      <c r="G17" s="103">
        <v>4171</v>
      </c>
      <c r="H17" s="103">
        <v>0</v>
      </c>
      <c r="I17" s="103">
        <f>+SUM(K17,+M17,+O17)</f>
        <v>44704</v>
      </c>
      <c r="J17" s="104">
        <f>IF(D17&gt;0,I17/D17*100,"-")</f>
        <v>91.465984654731457</v>
      </c>
      <c r="K17" s="103">
        <v>17831</v>
      </c>
      <c r="L17" s="104">
        <f>IF(D17&gt;0,K17/D17*100,"-")</f>
        <v>36.482864450127877</v>
      </c>
      <c r="M17" s="103">
        <v>0</v>
      </c>
      <c r="N17" s="104">
        <f>IF(D17&gt;0,M17/D17*100,"-")</f>
        <v>0</v>
      </c>
      <c r="O17" s="103">
        <v>26873</v>
      </c>
      <c r="P17" s="103">
        <v>19341</v>
      </c>
      <c r="Q17" s="104">
        <f>IF(D17&gt;0,O17/D17*100,"-")</f>
        <v>54.983120204603587</v>
      </c>
      <c r="R17" s="103">
        <v>263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8</v>
      </c>
      <c r="B18" s="102" t="s">
        <v>276</v>
      </c>
      <c r="C18" s="101" t="s">
        <v>277</v>
      </c>
      <c r="D18" s="103">
        <f>+SUM(E18,+I18)</f>
        <v>36352</v>
      </c>
      <c r="E18" s="103">
        <f>+SUM(G18,+H18)</f>
        <v>3488</v>
      </c>
      <c r="F18" s="104">
        <f>IF(D18&gt;0,E18/D18*100,"-")</f>
        <v>9.5950704225352101</v>
      </c>
      <c r="G18" s="103">
        <v>3488</v>
      </c>
      <c r="H18" s="103">
        <v>0</v>
      </c>
      <c r="I18" s="103">
        <f>+SUM(K18,+M18,+O18)</f>
        <v>32864</v>
      </c>
      <c r="J18" s="104">
        <f>IF(D18&gt;0,I18/D18*100,"-")</f>
        <v>90.404929577464785</v>
      </c>
      <c r="K18" s="103">
        <v>3160</v>
      </c>
      <c r="L18" s="104">
        <f>IF(D18&gt;0,K18/D18*100,"-")</f>
        <v>8.6927816901408459</v>
      </c>
      <c r="M18" s="103">
        <v>0</v>
      </c>
      <c r="N18" s="104">
        <f>IF(D18&gt;0,M18/D18*100,"-")</f>
        <v>0</v>
      </c>
      <c r="O18" s="103">
        <v>29704</v>
      </c>
      <c r="P18" s="103">
        <v>19054</v>
      </c>
      <c r="Q18" s="104">
        <f>IF(D18&gt;0,O18/D18*100,"-")</f>
        <v>81.712147887323937</v>
      </c>
      <c r="R18" s="103">
        <v>309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8</v>
      </c>
      <c r="B19" s="102" t="s">
        <v>278</v>
      </c>
      <c r="C19" s="101" t="s">
        <v>279</v>
      </c>
      <c r="D19" s="103">
        <f>+SUM(E19,+I19)</f>
        <v>125890</v>
      </c>
      <c r="E19" s="103">
        <f>+SUM(G19,+H19)</f>
        <v>11659</v>
      </c>
      <c r="F19" s="104">
        <f>IF(D19&gt;0,E19/D19*100,"-")</f>
        <v>9.2612598300103262</v>
      </c>
      <c r="G19" s="103">
        <v>11659</v>
      </c>
      <c r="H19" s="103">
        <v>0</v>
      </c>
      <c r="I19" s="103">
        <f>+SUM(K19,+M19,+O19)</f>
        <v>114231</v>
      </c>
      <c r="J19" s="104">
        <f>IF(D19&gt;0,I19/D19*100,"-")</f>
        <v>90.738740169989669</v>
      </c>
      <c r="K19" s="103">
        <v>33580</v>
      </c>
      <c r="L19" s="104">
        <f>IF(D19&gt;0,K19/D19*100,"-")</f>
        <v>26.674080546508854</v>
      </c>
      <c r="M19" s="103">
        <v>0</v>
      </c>
      <c r="N19" s="104">
        <f>IF(D19&gt;0,M19/D19*100,"-")</f>
        <v>0</v>
      </c>
      <c r="O19" s="103">
        <v>80651</v>
      </c>
      <c r="P19" s="103">
        <v>63833</v>
      </c>
      <c r="Q19" s="104">
        <f>IF(D19&gt;0,O19/D19*100,"-")</f>
        <v>64.064659623480807</v>
      </c>
      <c r="R19" s="103">
        <v>616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8</v>
      </c>
      <c r="B20" s="102" t="s">
        <v>280</v>
      </c>
      <c r="C20" s="101" t="s">
        <v>281</v>
      </c>
      <c r="D20" s="103">
        <f>+SUM(E20,+I20)</f>
        <v>28162</v>
      </c>
      <c r="E20" s="103">
        <f>+SUM(G20,+H20)</f>
        <v>3226</v>
      </c>
      <c r="F20" s="104">
        <f>IF(D20&gt;0,E20/D20*100,"-")</f>
        <v>11.455152332930901</v>
      </c>
      <c r="G20" s="103">
        <v>3226</v>
      </c>
      <c r="H20" s="103">
        <v>0</v>
      </c>
      <c r="I20" s="103">
        <f>+SUM(K20,+M20,+O20)</f>
        <v>24936</v>
      </c>
      <c r="J20" s="104">
        <f>IF(D20&gt;0,I20/D20*100,"-")</f>
        <v>88.544847667069106</v>
      </c>
      <c r="K20" s="103">
        <v>9511</v>
      </c>
      <c r="L20" s="104">
        <f>IF(D20&gt;0,K20/D20*100,"-")</f>
        <v>33.772459342376251</v>
      </c>
      <c r="M20" s="103">
        <v>0</v>
      </c>
      <c r="N20" s="104">
        <f>IF(D20&gt;0,M20/D20*100,"-")</f>
        <v>0</v>
      </c>
      <c r="O20" s="103">
        <v>15425</v>
      </c>
      <c r="P20" s="103">
        <v>10642</v>
      </c>
      <c r="Q20" s="104">
        <f>IF(D20&gt;0,O20/D20*100,"-")</f>
        <v>54.772388324692841</v>
      </c>
      <c r="R20" s="103">
        <v>176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8</v>
      </c>
      <c r="B21" s="102" t="s">
        <v>282</v>
      </c>
      <c r="C21" s="101" t="s">
        <v>283</v>
      </c>
      <c r="D21" s="103">
        <f>+SUM(E21,+I21)</f>
        <v>34428</v>
      </c>
      <c r="E21" s="103">
        <f>+SUM(G21,+H21)</f>
        <v>5618</v>
      </c>
      <c r="F21" s="104">
        <f>IF(D21&gt;0,E21/D21*100,"-")</f>
        <v>16.318113163703963</v>
      </c>
      <c r="G21" s="103">
        <v>5618</v>
      </c>
      <c r="H21" s="103">
        <v>0</v>
      </c>
      <c r="I21" s="103">
        <f>+SUM(K21,+M21,+O21)</f>
        <v>28810</v>
      </c>
      <c r="J21" s="104">
        <f>IF(D21&gt;0,I21/D21*100,"-")</f>
        <v>83.681886836296044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28810</v>
      </c>
      <c r="P21" s="103">
        <v>20757</v>
      </c>
      <c r="Q21" s="104">
        <f>IF(D21&gt;0,O21/D21*100,"-")</f>
        <v>83.681886836296044</v>
      </c>
      <c r="R21" s="103">
        <v>209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8</v>
      </c>
      <c r="B22" s="102" t="s">
        <v>284</v>
      </c>
      <c r="C22" s="101" t="s">
        <v>285</v>
      </c>
      <c r="D22" s="103">
        <f>+SUM(E22,+I22)</f>
        <v>31603</v>
      </c>
      <c r="E22" s="103">
        <f>+SUM(G22,+H22)</f>
        <v>5029</v>
      </c>
      <c r="F22" s="104">
        <f>IF(D22&gt;0,E22/D22*100,"-")</f>
        <v>15.913046229788311</v>
      </c>
      <c r="G22" s="103">
        <v>5029</v>
      </c>
      <c r="H22" s="103">
        <v>0</v>
      </c>
      <c r="I22" s="103">
        <f>+SUM(K22,+M22,+O22)</f>
        <v>26574</v>
      </c>
      <c r="J22" s="104">
        <f>IF(D22&gt;0,I22/D22*100,"-")</f>
        <v>84.086953770211693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26574</v>
      </c>
      <c r="P22" s="103">
        <v>16685</v>
      </c>
      <c r="Q22" s="104">
        <f>IF(D22&gt;0,O22/D22*100,"-")</f>
        <v>84.086953770211693</v>
      </c>
      <c r="R22" s="103">
        <v>332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8</v>
      </c>
      <c r="B23" s="102" t="s">
        <v>286</v>
      </c>
      <c r="C23" s="101" t="s">
        <v>287</v>
      </c>
      <c r="D23" s="103">
        <f>+SUM(E23,+I23)</f>
        <v>41693</v>
      </c>
      <c r="E23" s="103">
        <f>+SUM(G23,+H23)</f>
        <v>1515</v>
      </c>
      <c r="F23" s="104">
        <f>IF(D23&gt;0,E23/D23*100,"-")</f>
        <v>3.6337034993883868</v>
      </c>
      <c r="G23" s="103">
        <v>1515</v>
      </c>
      <c r="H23" s="103">
        <v>0</v>
      </c>
      <c r="I23" s="103">
        <f>+SUM(K23,+M23,+O23)</f>
        <v>40178</v>
      </c>
      <c r="J23" s="104">
        <f>IF(D23&gt;0,I23/D23*100,"-")</f>
        <v>96.366296500611611</v>
      </c>
      <c r="K23" s="103">
        <v>31961</v>
      </c>
      <c r="L23" s="104">
        <f>IF(D23&gt;0,K23/D23*100,"-")</f>
        <v>76.657952174225883</v>
      </c>
      <c r="M23" s="103">
        <v>0</v>
      </c>
      <c r="N23" s="104">
        <f>IF(D23&gt;0,M23/D23*100,"-")</f>
        <v>0</v>
      </c>
      <c r="O23" s="103">
        <v>8217</v>
      </c>
      <c r="P23" s="103">
        <v>4831</v>
      </c>
      <c r="Q23" s="104">
        <f>IF(D23&gt;0,O23/D23*100,"-")</f>
        <v>19.708344326385724</v>
      </c>
      <c r="R23" s="103">
        <v>120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8</v>
      </c>
      <c r="B24" s="102" t="s">
        <v>288</v>
      </c>
      <c r="C24" s="101" t="s">
        <v>289</v>
      </c>
      <c r="D24" s="103">
        <f>+SUM(E24,+I24)</f>
        <v>35545</v>
      </c>
      <c r="E24" s="103">
        <f>+SUM(G24,+H24)</f>
        <v>6166</v>
      </c>
      <c r="F24" s="104">
        <f>IF(D24&gt;0,E24/D24*100,"-")</f>
        <v>17.347024898016599</v>
      </c>
      <c r="G24" s="103">
        <v>6166</v>
      </c>
      <c r="H24" s="103">
        <v>0</v>
      </c>
      <c r="I24" s="103">
        <f>+SUM(K24,+M24,+O24)</f>
        <v>29379</v>
      </c>
      <c r="J24" s="104">
        <f>IF(D24&gt;0,I24/D24*100,"-")</f>
        <v>82.652975101983401</v>
      </c>
      <c r="K24" s="103">
        <v>3789</v>
      </c>
      <c r="L24" s="104">
        <f>IF(D24&gt;0,K24/D24*100,"-")</f>
        <v>10.659727106484738</v>
      </c>
      <c r="M24" s="103">
        <v>0</v>
      </c>
      <c r="N24" s="104">
        <f>IF(D24&gt;0,M24/D24*100,"-")</f>
        <v>0</v>
      </c>
      <c r="O24" s="103">
        <v>25590</v>
      </c>
      <c r="P24" s="103">
        <v>12452</v>
      </c>
      <c r="Q24" s="104">
        <f>IF(D24&gt;0,O24/D24*100,"-")</f>
        <v>71.993247995498663</v>
      </c>
      <c r="R24" s="103">
        <v>338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8</v>
      </c>
      <c r="B25" s="102" t="s">
        <v>290</v>
      </c>
      <c r="C25" s="101" t="s">
        <v>291</v>
      </c>
      <c r="D25" s="103">
        <f>+SUM(E25,+I25)</f>
        <v>26212</v>
      </c>
      <c r="E25" s="103">
        <f>+SUM(G25,+H25)</f>
        <v>8888</v>
      </c>
      <c r="F25" s="104">
        <f>IF(D25&gt;0,E25/D25*100,"-")</f>
        <v>33.908133679230886</v>
      </c>
      <c r="G25" s="103">
        <v>8888</v>
      </c>
      <c r="H25" s="103">
        <v>0</v>
      </c>
      <c r="I25" s="103">
        <f>+SUM(K25,+M25,+O25)</f>
        <v>17324</v>
      </c>
      <c r="J25" s="104">
        <f>IF(D25&gt;0,I25/D25*100,"-")</f>
        <v>66.091866320769114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17324</v>
      </c>
      <c r="P25" s="103">
        <v>15039</v>
      </c>
      <c r="Q25" s="104">
        <f>IF(D25&gt;0,O25/D25*100,"-")</f>
        <v>66.091866320769114</v>
      </c>
      <c r="R25" s="103">
        <v>125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8</v>
      </c>
      <c r="B26" s="102" t="s">
        <v>292</v>
      </c>
      <c r="C26" s="101" t="s">
        <v>293</v>
      </c>
      <c r="D26" s="103">
        <f>+SUM(E26,+I26)</f>
        <v>77310</v>
      </c>
      <c r="E26" s="103">
        <f>+SUM(G26,+H26)</f>
        <v>5072</v>
      </c>
      <c r="F26" s="104">
        <f>IF(D26&gt;0,E26/D26*100,"-")</f>
        <v>6.5606001810891215</v>
      </c>
      <c r="G26" s="103">
        <v>5072</v>
      </c>
      <c r="H26" s="103">
        <v>0</v>
      </c>
      <c r="I26" s="103">
        <f>+SUM(K26,+M26,+O26)</f>
        <v>72238</v>
      </c>
      <c r="J26" s="104">
        <f>IF(D26&gt;0,I26/D26*100,"-")</f>
        <v>93.439399818910871</v>
      </c>
      <c r="K26" s="103">
        <v>0</v>
      </c>
      <c r="L26" s="104">
        <f>IF(D26&gt;0,K26/D26*100,"-")</f>
        <v>0</v>
      </c>
      <c r="M26" s="103">
        <v>1769</v>
      </c>
      <c r="N26" s="104">
        <f>IF(D26&gt;0,M26/D26*100,"-")</f>
        <v>2.2881904022765487</v>
      </c>
      <c r="O26" s="103">
        <v>70469</v>
      </c>
      <c r="P26" s="103">
        <v>59578</v>
      </c>
      <c r="Q26" s="104">
        <f>IF(D26&gt;0,O26/D26*100,"-")</f>
        <v>91.15120941663433</v>
      </c>
      <c r="R26" s="103">
        <v>294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8</v>
      </c>
      <c r="B27" s="102" t="s">
        <v>294</v>
      </c>
      <c r="C27" s="101" t="s">
        <v>295</v>
      </c>
      <c r="D27" s="103">
        <f>+SUM(E27,+I27)</f>
        <v>369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369</v>
      </c>
      <c r="J27" s="104">
        <f>IF(D27&gt;0,I27/D27*100,"-")</f>
        <v>100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369</v>
      </c>
      <c r="P27" s="103">
        <v>369</v>
      </c>
      <c r="Q27" s="104">
        <f>IF(D27&gt;0,O27/D27*100,"-")</f>
        <v>100</v>
      </c>
      <c r="R27" s="103">
        <v>2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8</v>
      </c>
      <c r="B28" s="102" t="s">
        <v>296</v>
      </c>
      <c r="C28" s="101" t="s">
        <v>297</v>
      </c>
      <c r="D28" s="103">
        <f>+SUM(E28,+I28)</f>
        <v>657</v>
      </c>
      <c r="E28" s="103">
        <f>+SUM(G28,+H28)</f>
        <v>28</v>
      </c>
      <c r="F28" s="104">
        <f>IF(D28&gt;0,E28/D28*100,"-")</f>
        <v>4.2617960426179602</v>
      </c>
      <c r="G28" s="103">
        <v>28</v>
      </c>
      <c r="H28" s="103">
        <v>0</v>
      </c>
      <c r="I28" s="103">
        <f>+SUM(K28,+M28,+O28)</f>
        <v>629</v>
      </c>
      <c r="J28" s="104">
        <f>IF(D28&gt;0,I28/D28*100,"-")</f>
        <v>95.738203957382041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629</v>
      </c>
      <c r="P28" s="103">
        <v>629</v>
      </c>
      <c r="Q28" s="104">
        <f>IF(D28&gt;0,O28/D28*100,"-")</f>
        <v>95.738203957382041</v>
      </c>
      <c r="R28" s="103">
        <v>7</v>
      </c>
      <c r="S28" s="101"/>
      <c r="T28" s="101" t="s">
        <v>257</v>
      </c>
      <c r="U28" s="101"/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8</v>
      </c>
      <c r="B29" s="102" t="s">
        <v>298</v>
      </c>
      <c r="C29" s="101" t="s">
        <v>299</v>
      </c>
      <c r="D29" s="103">
        <f>+SUM(E29,+I29)</f>
        <v>21462</v>
      </c>
      <c r="E29" s="103">
        <f>+SUM(G29,+H29)</f>
        <v>4358</v>
      </c>
      <c r="F29" s="104">
        <f>IF(D29&gt;0,E29/D29*100,"-")</f>
        <v>20.305656509179016</v>
      </c>
      <c r="G29" s="103">
        <v>4358</v>
      </c>
      <c r="H29" s="103">
        <v>0</v>
      </c>
      <c r="I29" s="103">
        <f>+SUM(K29,+M29,+O29)</f>
        <v>17104</v>
      </c>
      <c r="J29" s="104">
        <f>IF(D29&gt;0,I29/D29*100,"-")</f>
        <v>79.694343490820984</v>
      </c>
      <c r="K29" s="103">
        <v>0</v>
      </c>
      <c r="L29" s="104">
        <f>IF(D29&gt;0,K29/D29*100,"-")</f>
        <v>0</v>
      </c>
      <c r="M29" s="103">
        <v>950</v>
      </c>
      <c r="N29" s="104">
        <f>IF(D29&gt;0,M29/D29*100,"-")</f>
        <v>4.4264281054887711</v>
      </c>
      <c r="O29" s="103">
        <v>16154</v>
      </c>
      <c r="P29" s="103">
        <v>13254</v>
      </c>
      <c r="Q29" s="104">
        <f>IF(D29&gt;0,O29/D29*100,"-")</f>
        <v>75.267915385332216</v>
      </c>
      <c r="R29" s="103">
        <v>273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8</v>
      </c>
      <c r="B30" s="102" t="s">
        <v>300</v>
      </c>
      <c r="C30" s="101" t="s">
        <v>301</v>
      </c>
      <c r="D30" s="103">
        <f>+SUM(E30,+I30)</f>
        <v>10551</v>
      </c>
      <c r="E30" s="103">
        <f>+SUM(G30,+H30)</f>
        <v>1091</v>
      </c>
      <c r="F30" s="104">
        <f>IF(D30&gt;0,E30/D30*100,"-")</f>
        <v>10.340252108804853</v>
      </c>
      <c r="G30" s="103">
        <v>1091</v>
      </c>
      <c r="H30" s="103">
        <v>0</v>
      </c>
      <c r="I30" s="103">
        <f>+SUM(K30,+M30,+O30)</f>
        <v>9460</v>
      </c>
      <c r="J30" s="104">
        <f>IF(D30&gt;0,I30/D30*100,"-")</f>
        <v>89.659747891195153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9460</v>
      </c>
      <c r="P30" s="103">
        <v>9400</v>
      </c>
      <c r="Q30" s="104">
        <f>IF(D30&gt;0,O30/D30*100,"-")</f>
        <v>89.659747891195153</v>
      </c>
      <c r="R30" s="103">
        <v>60</v>
      </c>
      <c r="S30" s="101" t="s">
        <v>257</v>
      </c>
      <c r="T30" s="101"/>
      <c r="U30" s="101"/>
      <c r="V30" s="101"/>
      <c r="W30" s="101"/>
      <c r="X30" s="101" t="s">
        <v>257</v>
      </c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8</v>
      </c>
      <c r="B31" s="102" t="s">
        <v>302</v>
      </c>
      <c r="C31" s="101" t="s">
        <v>303</v>
      </c>
      <c r="D31" s="103">
        <f>+SUM(E31,+I31)</f>
        <v>9440</v>
      </c>
      <c r="E31" s="103">
        <f>+SUM(G31,+H31)</f>
        <v>2636</v>
      </c>
      <c r="F31" s="104">
        <f>IF(D31&gt;0,E31/D31*100,"-")</f>
        <v>27.923728813559322</v>
      </c>
      <c r="G31" s="103">
        <v>2636</v>
      </c>
      <c r="H31" s="103">
        <v>0</v>
      </c>
      <c r="I31" s="103">
        <f>+SUM(K31,+M31,+O31)</f>
        <v>6804</v>
      </c>
      <c r="J31" s="104">
        <f>IF(D31&gt;0,I31/D31*100,"-")</f>
        <v>72.076271186440678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6804</v>
      </c>
      <c r="P31" s="103">
        <v>5200</v>
      </c>
      <c r="Q31" s="104">
        <f>IF(D31&gt;0,O31/D31*100,"-")</f>
        <v>72.076271186440678</v>
      </c>
      <c r="R31" s="103">
        <v>75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8</v>
      </c>
      <c r="B32" s="102" t="s">
        <v>304</v>
      </c>
      <c r="C32" s="101" t="s">
        <v>305</v>
      </c>
      <c r="D32" s="103">
        <f>+SUM(E32,+I32)</f>
        <v>13160</v>
      </c>
      <c r="E32" s="103">
        <f>+SUM(G32,+H32)</f>
        <v>2201</v>
      </c>
      <c r="F32" s="104">
        <f>IF(D32&gt;0,E32/D32*100,"-")</f>
        <v>16.724924012158056</v>
      </c>
      <c r="G32" s="103">
        <v>2201</v>
      </c>
      <c r="H32" s="103">
        <v>0</v>
      </c>
      <c r="I32" s="103">
        <f>+SUM(K32,+M32,+O32)</f>
        <v>10959</v>
      </c>
      <c r="J32" s="104">
        <f>IF(D32&gt;0,I32/D32*100,"-")</f>
        <v>83.275075987841944</v>
      </c>
      <c r="K32" s="103">
        <v>3277</v>
      </c>
      <c r="L32" s="104">
        <f>IF(D32&gt;0,K32/D32*100,"-")</f>
        <v>24.901215805471125</v>
      </c>
      <c r="M32" s="103">
        <v>0</v>
      </c>
      <c r="N32" s="104">
        <f>IF(D32&gt;0,M32/D32*100,"-")</f>
        <v>0</v>
      </c>
      <c r="O32" s="103">
        <v>7682</v>
      </c>
      <c r="P32" s="103">
        <v>3883</v>
      </c>
      <c r="Q32" s="104">
        <f>IF(D32&gt;0,O32/D32*100,"-")</f>
        <v>58.373860182370819</v>
      </c>
      <c r="R32" s="103">
        <v>196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8</v>
      </c>
      <c r="B33" s="102" t="s">
        <v>306</v>
      </c>
      <c r="C33" s="101" t="s">
        <v>307</v>
      </c>
      <c r="D33" s="103">
        <f>+SUM(E33,+I33)</f>
        <v>6665</v>
      </c>
      <c r="E33" s="103">
        <f>+SUM(G33,+H33)</f>
        <v>155</v>
      </c>
      <c r="F33" s="104">
        <f>IF(D33&gt;0,E33/D33*100,"-")</f>
        <v>2.3255813953488373</v>
      </c>
      <c r="G33" s="103">
        <v>155</v>
      </c>
      <c r="H33" s="103">
        <v>0</v>
      </c>
      <c r="I33" s="103">
        <f>+SUM(K33,+M33,+O33)</f>
        <v>6510</v>
      </c>
      <c r="J33" s="104">
        <f>IF(D33&gt;0,I33/D33*100,"-")</f>
        <v>97.674418604651152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6510</v>
      </c>
      <c r="P33" s="103">
        <v>4523</v>
      </c>
      <c r="Q33" s="104">
        <f>IF(D33&gt;0,O33/D33*100,"-")</f>
        <v>97.674418604651152</v>
      </c>
      <c r="R33" s="103">
        <v>107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8</v>
      </c>
      <c r="B34" s="102" t="s">
        <v>308</v>
      </c>
      <c r="C34" s="101" t="s">
        <v>309</v>
      </c>
      <c r="D34" s="103">
        <f>+SUM(E34,+I34)</f>
        <v>7635</v>
      </c>
      <c r="E34" s="103">
        <f>+SUM(G34,+H34)</f>
        <v>2189</v>
      </c>
      <c r="F34" s="104">
        <f>IF(D34&gt;0,E34/D34*100,"-")</f>
        <v>28.670595939751149</v>
      </c>
      <c r="G34" s="103">
        <v>2189</v>
      </c>
      <c r="H34" s="103">
        <v>0</v>
      </c>
      <c r="I34" s="103">
        <f>+SUM(K34,+M34,+O34)</f>
        <v>5446</v>
      </c>
      <c r="J34" s="104">
        <f>IF(D34&gt;0,I34/D34*100,"-")</f>
        <v>71.329404060248862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5446</v>
      </c>
      <c r="P34" s="103">
        <v>4745</v>
      </c>
      <c r="Q34" s="104">
        <f>IF(D34&gt;0,O34/D34*100,"-")</f>
        <v>71.329404060248862</v>
      </c>
      <c r="R34" s="103">
        <v>53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8</v>
      </c>
      <c r="B35" s="102" t="s">
        <v>310</v>
      </c>
      <c r="C35" s="101" t="s">
        <v>311</v>
      </c>
      <c r="D35" s="103">
        <f>+SUM(E35,+I35)</f>
        <v>7182</v>
      </c>
      <c r="E35" s="103">
        <f>+SUM(G35,+H35)</f>
        <v>3063</v>
      </c>
      <c r="F35" s="104">
        <f>IF(D35&gt;0,E35/D35*100,"-")</f>
        <v>42.648287385129493</v>
      </c>
      <c r="G35" s="103">
        <v>3063</v>
      </c>
      <c r="H35" s="103">
        <v>0</v>
      </c>
      <c r="I35" s="103">
        <f>+SUM(K35,+M35,+O35)</f>
        <v>4119</v>
      </c>
      <c r="J35" s="104">
        <f>IF(D35&gt;0,I35/D35*100,"-")</f>
        <v>57.351712614870507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4119</v>
      </c>
      <c r="P35" s="103">
        <v>2786</v>
      </c>
      <c r="Q35" s="104">
        <f>IF(D35&gt;0,O35/D35*100,"-")</f>
        <v>57.351712614870507</v>
      </c>
      <c r="R35" s="103">
        <v>21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8</v>
      </c>
      <c r="B36" s="102" t="s">
        <v>312</v>
      </c>
      <c r="C36" s="101" t="s">
        <v>313</v>
      </c>
      <c r="D36" s="103">
        <f>+SUM(E36,+I36)</f>
        <v>15561</v>
      </c>
      <c r="E36" s="103">
        <f>+SUM(G36,+H36)</f>
        <v>1180</v>
      </c>
      <c r="F36" s="104">
        <f>IF(D36&gt;0,E36/D36*100,"-")</f>
        <v>7.5830602146391621</v>
      </c>
      <c r="G36" s="103">
        <v>1180</v>
      </c>
      <c r="H36" s="103">
        <v>0</v>
      </c>
      <c r="I36" s="103">
        <f>+SUM(K36,+M36,+O36)</f>
        <v>14381</v>
      </c>
      <c r="J36" s="104">
        <f>IF(D36&gt;0,I36/D36*100,"-")</f>
        <v>92.416939785360839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14381</v>
      </c>
      <c r="P36" s="103">
        <v>9589</v>
      </c>
      <c r="Q36" s="104">
        <f>IF(D36&gt;0,O36/D36*100,"-")</f>
        <v>92.416939785360839</v>
      </c>
      <c r="R36" s="103">
        <v>83</v>
      </c>
      <c r="S36" s="101"/>
      <c r="T36" s="101" t="s">
        <v>257</v>
      </c>
      <c r="U36" s="101"/>
      <c r="V36" s="101"/>
      <c r="W36" s="101"/>
      <c r="X36" s="101" t="s">
        <v>257</v>
      </c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8</v>
      </c>
      <c r="B37" s="102" t="s">
        <v>314</v>
      </c>
      <c r="C37" s="101" t="s">
        <v>315</v>
      </c>
      <c r="D37" s="103">
        <f>+SUM(E37,+I37)</f>
        <v>8047</v>
      </c>
      <c r="E37" s="103">
        <f>+SUM(G37,+H37)</f>
        <v>2276</v>
      </c>
      <c r="F37" s="104">
        <f>IF(D37&gt;0,E37/D37*100,"-")</f>
        <v>28.283832484155585</v>
      </c>
      <c r="G37" s="103">
        <v>2276</v>
      </c>
      <c r="H37" s="103">
        <v>0</v>
      </c>
      <c r="I37" s="103">
        <f>+SUM(K37,+M37,+O37)</f>
        <v>5771</v>
      </c>
      <c r="J37" s="104">
        <f>IF(D37&gt;0,I37/D37*100,"-")</f>
        <v>71.716167515844404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5771</v>
      </c>
      <c r="P37" s="103">
        <v>3620</v>
      </c>
      <c r="Q37" s="104">
        <f>IF(D37&gt;0,O37/D37*100,"-")</f>
        <v>71.716167515844404</v>
      </c>
      <c r="R37" s="103">
        <v>16</v>
      </c>
      <c r="S37" s="101" t="s">
        <v>257</v>
      </c>
      <c r="T37" s="101"/>
      <c r="U37" s="101"/>
      <c r="V37" s="101"/>
      <c r="W37" s="101"/>
      <c r="X37" s="101" t="s">
        <v>257</v>
      </c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8</v>
      </c>
      <c r="B38" s="102" t="s">
        <v>316</v>
      </c>
      <c r="C38" s="101" t="s">
        <v>317</v>
      </c>
      <c r="D38" s="103">
        <f>+SUM(E38,+I38)</f>
        <v>5717</v>
      </c>
      <c r="E38" s="103">
        <f>+SUM(G38,+H38)</f>
        <v>821</v>
      </c>
      <c r="F38" s="104">
        <f>IF(D38&gt;0,E38/D38*100,"-")</f>
        <v>14.360678677628128</v>
      </c>
      <c r="G38" s="103">
        <v>821</v>
      </c>
      <c r="H38" s="103">
        <v>0</v>
      </c>
      <c r="I38" s="103">
        <f>+SUM(K38,+M38,+O38)</f>
        <v>4896</v>
      </c>
      <c r="J38" s="104">
        <f>IF(D38&gt;0,I38/D38*100,"-")</f>
        <v>85.63932132237187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4896</v>
      </c>
      <c r="P38" s="103">
        <v>3650</v>
      </c>
      <c r="Q38" s="104">
        <f>IF(D38&gt;0,O38/D38*100,"-")</f>
        <v>85.63932132237187</v>
      </c>
      <c r="R38" s="103">
        <v>14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8</v>
      </c>
      <c r="B39" s="102" t="s">
        <v>318</v>
      </c>
      <c r="C39" s="101" t="s">
        <v>319</v>
      </c>
      <c r="D39" s="103">
        <f>+SUM(E39,+I39)</f>
        <v>12630</v>
      </c>
      <c r="E39" s="103">
        <f>+SUM(G39,+H39)</f>
        <v>3006</v>
      </c>
      <c r="F39" s="104">
        <f>IF(D39&gt;0,E39/D39*100,"-")</f>
        <v>23.800475059382421</v>
      </c>
      <c r="G39" s="103">
        <v>3006</v>
      </c>
      <c r="H39" s="103">
        <v>0</v>
      </c>
      <c r="I39" s="103">
        <f>+SUM(K39,+M39,+O39)</f>
        <v>9624</v>
      </c>
      <c r="J39" s="104">
        <f>IF(D39&gt;0,I39/D39*100,"-")</f>
        <v>76.199524940617579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9624</v>
      </c>
      <c r="P39" s="103">
        <v>9172</v>
      </c>
      <c r="Q39" s="104">
        <f>IF(D39&gt;0,O39/D39*100,"-")</f>
        <v>76.199524940617579</v>
      </c>
      <c r="R39" s="103">
        <v>94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8</v>
      </c>
      <c r="B40" s="102" t="s">
        <v>320</v>
      </c>
      <c r="C40" s="101" t="s">
        <v>321</v>
      </c>
      <c r="D40" s="103">
        <f>+SUM(E40,+I40)</f>
        <v>1492</v>
      </c>
      <c r="E40" s="103">
        <f>+SUM(G40,+H40)</f>
        <v>122</v>
      </c>
      <c r="F40" s="104">
        <f>IF(D40&gt;0,E40/D40*100,"-")</f>
        <v>8.176943699731904</v>
      </c>
      <c r="G40" s="103">
        <v>122</v>
      </c>
      <c r="H40" s="103">
        <v>0</v>
      </c>
      <c r="I40" s="103">
        <f>+SUM(K40,+M40,+O40)</f>
        <v>1370</v>
      </c>
      <c r="J40" s="104">
        <f>IF(D40&gt;0,I40/D40*100,"-")</f>
        <v>91.823056300268092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1370</v>
      </c>
      <c r="P40" s="103">
        <v>970</v>
      </c>
      <c r="Q40" s="104">
        <f>IF(D40&gt;0,O40/D40*100,"-")</f>
        <v>91.823056300268092</v>
      </c>
      <c r="R40" s="103">
        <v>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8</v>
      </c>
      <c r="B41" s="102" t="s">
        <v>322</v>
      </c>
      <c r="C41" s="101" t="s">
        <v>323</v>
      </c>
      <c r="D41" s="103">
        <f>+SUM(E41,+I41)</f>
        <v>1754</v>
      </c>
      <c r="E41" s="103">
        <f>+SUM(G41,+H41)</f>
        <v>130</v>
      </c>
      <c r="F41" s="104">
        <f>IF(D41&gt;0,E41/D41*100,"-")</f>
        <v>7.4116305587229192</v>
      </c>
      <c r="G41" s="103">
        <v>130</v>
      </c>
      <c r="H41" s="103">
        <v>0</v>
      </c>
      <c r="I41" s="103">
        <f>+SUM(K41,+M41,+O41)</f>
        <v>1624</v>
      </c>
      <c r="J41" s="104">
        <f>IF(D41&gt;0,I41/D41*100,"-")</f>
        <v>92.588369441277081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1624</v>
      </c>
      <c r="P41" s="103">
        <v>1456</v>
      </c>
      <c r="Q41" s="104">
        <f>IF(D41&gt;0,O41/D41*100,"-")</f>
        <v>92.588369441277081</v>
      </c>
      <c r="R41" s="103">
        <v>2</v>
      </c>
      <c r="S41" s="101" t="s">
        <v>257</v>
      </c>
      <c r="T41" s="101"/>
      <c r="U41" s="101"/>
      <c r="V41" s="101"/>
      <c r="W41" s="101"/>
      <c r="X41" s="101" t="s">
        <v>257</v>
      </c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8</v>
      </c>
      <c r="B42" s="102" t="s">
        <v>324</v>
      </c>
      <c r="C42" s="101" t="s">
        <v>325</v>
      </c>
      <c r="D42" s="103">
        <f>+SUM(E42,+I42)</f>
        <v>8847</v>
      </c>
      <c r="E42" s="103">
        <f>+SUM(G42,+H42)</f>
        <v>2184</v>
      </c>
      <c r="F42" s="104">
        <f>IF(D42&gt;0,E42/D42*100,"-")</f>
        <v>24.68633435062733</v>
      </c>
      <c r="G42" s="103">
        <v>2184</v>
      </c>
      <c r="H42" s="103">
        <v>0</v>
      </c>
      <c r="I42" s="103">
        <f>+SUM(K42,+M42,+O42)</f>
        <v>6663</v>
      </c>
      <c r="J42" s="104">
        <f>IF(D42&gt;0,I42/D42*100,"-")</f>
        <v>75.31366564937268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6663</v>
      </c>
      <c r="P42" s="103">
        <v>2849</v>
      </c>
      <c r="Q42" s="104">
        <f>IF(D42&gt;0,O42/D42*100,"-")</f>
        <v>75.31366564937268</v>
      </c>
      <c r="R42" s="103">
        <v>17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8</v>
      </c>
      <c r="B43" s="102" t="s">
        <v>326</v>
      </c>
      <c r="C43" s="101" t="s">
        <v>327</v>
      </c>
      <c r="D43" s="103">
        <f>+SUM(E43,+I43)</f>
        <v>6044</v>
      </c>
      <c r="E43" s="103">
        <f>+SUM(G43,+H43)</f>
        <v>678</v>
      </c>
      <c r="F43" s="104">
        <f>IF(D43&gt;0,E43/D43*100,"-")</f>
        <v>11.217736598279284</v>
      </c>
      <c r="G43" s="103">
        <v>678</v>
      </c>
      <c r="H43" s="103">
        <v>0</v>
      </c>
      <c r="I43" s="103">
        <f>+SUM(K43,+M43,+O43)</f>
        <v>5366</v>
      </c>
      <c r="J43" s="104">
        <f>IF(D43&gt;0,I43/D43*100,"-")</f>
        <v>88.782263401720712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5366</v>
      </c>
      <c r="P43" s="103">
        <v>4408</v>
      </c>
      <c r="Q43" s="104">
        <f>IF(D43&gt;0,O43/D43*100,"-")</f>
        <v>88.782263401720712</v>
      </c>
      <c r="R43" s="103">
        <v>17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8</v>
      </c>
      <c r="B44" s="102" t="s">
        <v>328</v>
      </c>
      <c r="C44" s="101" t="s">
        <v>329</v>
      </c>
      <c r="D44" s="103">
        <f>+SUM(E44,+I44)</f>
        <v>6985</v>
      </c>
      <c r="E44" s="103">
        <f>+SUM(G44,+H44)</f>
        <v>3865</v>
      </c>
      <c r="F44" s="104">
        <f>IF(D44&gt;0,E44/D44*100,"-")</f>
        <v>55.332856120257688</v>
      </c>
      <c r="G44" s="103">
        <v>3865</v>
      </c>
      <c r="H44" s="103">
        <v>0</v>
      </c>
      <c r="I44" s="103">
        <f>+SUM(K44,+M44,+O44)</f>
        <v>3120</v>
      </c>
      <c r="J44" s="104">
        <f>IF(D44&gt;0,I44/D44*100,"-")</f>
        <v>44.667143879742305</v>
      </c>
      <c r="K44" s="103">
        <v>1849</v>
      </c>
      <c r="L44" s="104">
        <f>IF(D44&gt;0,K44/D44*100,"-")</f>
        <v>26.471009305654974</v>
      </c>
      <c r="M44" s="103">
        <v>0</v>
      </c>
      <c r="N44" s="104">
        <f>IF(D44&gt;0,M44/D44*100,"-")</f>
        <v>0</v>
      </c>
      <c r="O44" s="103">
        <v>1271</v>
      </c>
      <c r="P44" s="103">
        <v>747</v>
      </c>
      <c r="Q44" s="104">
        <f>IF(D44&gt;0,O44/D44*100,"-")</f>
        <v>18.196134574087331</v>
      </c>
      <c r="R44" s="103">
        <v>41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8</v>
      </c>
      <c r="B45" s="102" t="s">
        <v>330</v>
      </c>
      <c r="C45" s="101" t="s">
        <v>331</v>
      </c>
      <c r="D45" s="103">
        <f>+SUM(E45,+I45)</f>
        <v>10566</v>
      </c>
      <c r="E45" s="103">
        <f>+SUM(G45,+H45)</f>
        <v>1788</v>
      </c>
      <c r="F45" s="104">
        <f>IF(D45&gt;0,E45/D45*100,"-")</f>
        <v>16.922203293583191</v>
      </c>
      <c r="G45" s="103">
        <v>1788</v>
      </c>
      <c r="H45" s="103">
        <v>0</v>
      </c>
      <c r="I45" s="103">
        <f>+SUM(K45,+M45,+O45)</f>
        <v>8778</v>
      </c>
      <c r="J45" s="104">
        <f>IF(D45&gt;0,I45/D45*100,"-")</f>
        <v>83.077796706416805</v>
      </c>
      <c r="K45" s="103">
        <v>1280</v>
      </c>
      <c r="L45" s="104">
        <f>IF(D45&gt;0,K45/D45*100,"-")</f>
        <v>12.114328979746357</v>
      </c>
      <c r="M45" s="103">
        <v>0</v>
      </c>
      <c r="N45" s="104">
        <f>IF(D45&gt;0,M45/D45*100,"-")</f>
        <v>0</v>
      </c>
      <c r="O45" s="103">
        <v>7498</v>
      </c>
      <c r="P45" s="103">
        <v>4332</v>
      </c>
      <c r="Q45" s="104">
        <f>IF(D45&gt;0,O45/D45*100,"-")</f>
        <v>70.963467726670444</v>
      </c>
      <c r="R45" s="103">
        <v>40</v>
      </c>
      <c r="S45" s="101"/>
      <c r="T45" s="101"/>
      <c r="U45" s="101" t="s">
        <v>257</v>
      </c>
      <c r="V45" s="101"/>
      <c r="W45" s="101"/>
      <c r="X45" s="101"/>
      <c r="Y45" s="101" t="s">
        <v>257</v>
      </c>
      <c r="Z45" s="101"/>
      <c r="AA45" s="189" t="s">
        <v>256</v>
      </c>
      <c r="AB45" s="190"/>
    </row>
    <row r="46" spans="1:28" s="105" customFormat="1" ht="13.5" customHeight="1">
      <c r="A46" s="101" t="s">
        <v>8</v>
      </c>
      <c r="B46" s="102" t="s">
        <v>332</v>
      </c>
      <c r="C46" s="101" t="s">
        <v>333</v>
      </c>
      <c r="D46" s="103">
        <f>+SUM(E46,+I46)</f>
        <v>6076</v>
      </c>
      <c r="E46" s="103">
        <f>+SUM(G46,+H46)</f>
        <v>1711</v>
      </c>
      <c r="F46" s="104">
        <f>IF(D46&gt;0,E46/D46*100,"-")</f>
        <v>28.159973666886106</v>
      </c>
      <c r="G46" s="103">
        <v>1711</v>
      </c>
      <c r="H46" s="103">
        <v>0</v>
      </c>
      <c r="I46" s="103">
        <f>+SUM(K46,+M46,+O46)</f>
        <v>4365</v>
      </c>
      <c r="J46" s="104">
        <f>IF(D46&gt;0,I46/D46*100,"-")</f>
        <v>71.840026333113897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4365</v>
      </c>
      <c r="P46" s="103">
        <v>2808</v>
      </c>
      <c r="Q46" s="104">
        <f>IF(D46&gt;0,O46/D46*100,"-")</f>
        <v>71.840026333113897</v>
      </c>
      <c r="R46" s="103">
        <v>36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8</v>
      </c>
      <c r="B47" s="102" t="s">
        <v>334</v>
      </c>
      <c r="C47" s="101" t="s">
        <v>335</v>
      </c>
      <c r="D47" s="103">
        <f>+SUM(E47,+I47)</f>
        <v>6748</v>
      </c>
      <c r="E47" s="103">
        <f>+SUM(G47,+H47)</f>
        <v>2060</v>
      </c>
      <c r="F47" s="104">
        <f>IF(D47&gt;0,E47/D47*100,"-")</f>
        <v>30.527563722584471</v>
      </c>
      <c r="G47" s="103">
        <v>2060</v>
      </c>
      <c r="H47" s="103">
        <v>0</v>
      </c>
      <c r="I47" s="103">
        <f>+SUM(K47,+M47,+O47)</f>
        <v>4688</v>
      </c>
      <c r="J47" s="104">
        <f>IF(D47&gt;0,I47/D47*100,"-")</f>
        <v>69.472436277415525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4688</v>
      </c>
      <c r="P47" s="103">
        <v>2050</v>
      </c>
      <c r="Q47" s="104">
        <f>IF(D47&gt;0,O47/D47*100,"-")</f>
        <v>69.472436277415525</v>
      </c>
      <c r="R47" s="103">
        <v>20</v>
      </c>
      <c r="S47" s="101"/>
      <c r="T47" s="101" t="s">
        <v>257</v>
      </c>
      <c r="U47" s="101"/>
      <c r="V47" s="101"/>
      <c r="W47" s="101"/>
      <c r="X47" s="101" t="s">
        <v>257</v>
      </c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8</v>
      </c>
      <c r="B48" s="102" t="s">
        <v>336</v>
      </c>
      <c r="C48" s="101" t="s">
        <v>337</v>
      </c>
      <c r="D48" s="103">
        <f>+SUM(E48,+I48)</f>
        <v>6629</v>
      </c>
      <c r="E48" s="103">
        <f>+SUM(G48,+H48)</f>
        <v>1213</v>
      </c>
      <c r="F48" s="104">
        <f>IF(D48&gt;0,E48/D48*100,"-")</f>
        <v>18.298385880223261</v>
      </c>
      <c r="G48" s="103">
        <v>1213</v>
      </c>
      <c r="H48" s="103">
        <v>0</v>
      </c>
      <c r="I48" s="103">
        <f>+SUM(K48,+M48,+O48)</f>
        <v>5416</v>
      </c>
      <c r="J48" s="104">
        <f>IF(D48&gt;0,I48/D48*100,"-")</f>
        <v>81.701614119776735</v>
      </c>
      <c r="K48" s="103">
        <v>2743</v>
      </c>
      <c r="L48" s="104">
        <f>IF(D48&gt;0,K48/D48*100,"-")</f>
        <v>41.378790164429027</v>
      </c>
      <c r="M48" s="103">
        <v>0</v>
      </c>
      <c r="N48" s="104">
        <f>IF(D48&gt;0,M48/D48*100,"-")</f>
        <v>0</v>
      </c>
      <c r="O48" s="103">
        <v>2673</v>
      </c>
      <c r="P48" s="103">
        <v>497</v>
      </c>
      <c r="Q48" s="104">
        <f>IF(D48&gt;0,O48/D48*100,"-")</f>
        <v>40.322823955347715</v>
      </c>
      <c r="R48" s="103">
        <v>104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8</v>
      </c>
      <c r="B49" s="102" t="s">
        <v>338</v>
      </c>
      <c r="C49" s="101" t="s">
        <v>339</v>
      </c>
      <c r="D49" s="103">
        <f>+SUM(E49,+I49)</f>
        <v>5915</v>
      </c>
      <c r="E49" s="103">
        <f>+SUM(G49,+H49)</f>
        <v>341</v>
      </c>
      <c r="F49" s="104">
        <f>IF(D49&gt;0,E49/D49*100,"-")</f>
        <v>5.765004226542688</v>
      </c>
      <c r="G49" s="103">
        <v>341</v>
      </c>
      <c r="H49" s="103">
        <v>0</v>
      </c>
      <c r="I49" s="103">
        <f>+SUM(K49,+M49,+O49)</f>
        <v>5574</v>
      </c>
      <c r="J49" s="104">
        <f>IF(D49&gt;0,I49/D49*100,"-")</f>
        <v>94.234995773457314</v>
      </c>
      <c r="K49" s="103">
        <v>2402</v>
      </c>
      <c r="L49" s="104">
        <f>IF(D49&gt;0,K49/D49*100,"-")</f>
        <v>40.608622147083686</v>
      </c>
      <c r="M49" s="103">
        <v>0</v>
      </c>
      <c r="N49" s="104">
        <f>IF(D49&gt;0,M49/D49*100,"-")</f>
        <v>0</v>
      </c>
      <c r="O49" s="103">
        <v>3172</v>
      </c>
      <c r="P49" s="103">
        <v>529</v>
      </c>
      <c r="Q49" s="104">
        <f>IF(D49&gt;0,O49/D49*100,"-")</f>
        <v>53.626373626373628</v>
      </c>
      <c r="R49" s="103">
        <v>61</v>
      </c>
      <c r="S49" s="101" t="s">
        <v>257</v>
      </c>
      <c r="T49" s="101"/>
      <c r="U49" s="101"/>
      <c r="V49" s="101"/>
      <c r="W49" s="101"/>
      <c r="X49" s="101" t="s">
        <v>257</v>
      </c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8</v>
      </c>
      <c r="B50" s="102" t="s">
        <v>340</v>
      </c>
      <c r="C50" s="101" t="s">
        <v>341</v>
      </c>
      <c r="D50" s="103">
        <f>+SUM(E50,+I50)</f>
        <v>5340</v>
      </c>
      <c r="E50" s="103">
        <f>+SUM(G50,+H50)</f>
        <v>2685</v>
      </c>
      <c r="F50" s="104">
        <f>IF(D50&gt;0,E50/D50*100,"-")</f>
        <v>50.280898876404493</v>
      </c>
      <c r="G50" s="103">
        <v>2685</v>
      </c>
      <c r="H50" s="103">
        <v>0</v>
      </c>
      <c r="I50" s="103">
        <f>+SUM(K50,+M50,+O50)</f>
        <v>2655</v>
      </c>
      <c r="J50" s="104">
        <f>IF(D50&gt;0,I50/D50*100,"-")</f>
        <v>49.719101123595507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2655</v>
      </c>
      <c r="P50" s="103">
        <v>1799</v>
      </c>
      <c r="Q50" s="104">
        <f>IF(D50&gt;0,O50/D50*100,"-")</f>
        <v>49.719101123595507</v>
      </c>
      <c r="R50" s="103">
        <v>0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鹿児島県</v>
      </c>
      <c r="B7" s="107" t="str">
        <f>水洗化人口等!B7</f>
        <v>46000</v>
      </c>
      <c r="C7" s="106" t="s">
        <v>200</v>
      </c>
      <c r="D7" s="108">
        <f>SUM(E7,+H7,+K7)</f>
        <v>733813</v>
      </c>
      <c r="E7" s="108">
        <f>SUM(F7:G7)</f>
        <v>21681</v>
      </c>
      <c r="F7" s="108">
        <f>SUM(F$8:F$207)</f>
        <v>11243</v>
      </c>
      <c r="G7" s="108">
        <f>SUM(G$8:G$207)</f>
        <v>10438</v>
      </c>
      <c r="H7" s="108">
        <f>SUM(I7:J7)</f>
        <v>39614</v>
      </c>
      <c r="I7" s="108">
        <f>SUM(I$8:I$207)</f>
        <v>14224</v>
      </c>
      <c r="J7" s="108">
        <f>SUM(J$8:J$207)</f>
        <v>25390</v>
      </c>
      <c r="K7" s="108">
        <f>SUM(L7:M7)</f>
        <v>672518</v>
      </c>
      <c r="L7" s="108">
        <f>SUM(L$8:L$207)</f>
        <v>149359</v>
      </c>
      <c r="M7" s="108">
        <f>SUM(M$8:M$207)</f>
        <v>523159</v>
      </c>
      <c r="N7" s="108">
        <f>SUM(O7,+V7,+AC7)</f>
        <v>733948</v>
      </c>
      <c r="O7" s="108">
        <f>SUM(P7:U7)</f>
        <v>174826</v>
      </c>
      <c r="P7" s="108">
        <f t="shared" ref="P7:U7" si="0">SUM(P$8:P$207)</f>
        <v>171240</v>
      </c>
      <c r="Q7" s="108">
        <f t="shared" si="0"/>
        <v>853</v>
      </c>
      <c r="R7" s="108">
        <f t="shared" si="0"/>
        <v>0</v>
      </c>
      <c r="S7" s="108">
        <f t="shared" si="0"/>
        <v>106</v>
      </c>
      <c r="T7" s="108">
        <f t="shared" si="0"/>
        <v>2627</v>
      </c>
      <c r="U7" s="108">
        <f t="shared" si="0"/>
        <v>0</v>
      </c>
      <c r="V7" s="108">
        <f>SUM(W7:AB7)</f>
        <v>558987</v>
      </c>
      <c r="W7" s="108">
        <f t="shared" ref="W7:AB7" si="1">SUM(W$8:W$207)</f>
        <v>550133</v>
      </c>
      <c r="X7" s="108">
        <f t="shared" si="1"/>
        <v>681</v>
      </c>
      <c r="Y7" s="108">
        <f t="shared" si="1"/>
        <v>0</v>
      </c>
      <c r="Z7" s="108">
        <f t="shared" si="1"/>
        <v>426</v>
      </c>
      <c r="AA7" s="108">
        <f t="shared" si="1"/>
        <v>7747</v>
      </c>
      <c r="AB7" s="108">
        <f t="shared" si="1"/>
        <v>0</v>
      </c>
      <c r="AC7" s="108">
        <f>SUM(AD7:AE7)</f>
        <v>135</v>
      </c>
      <c r="AD7" s="108">
        <f>SUM(AD$8:AD$207)</f>
        <v>39</v>
      </c>
      <c r="AE7" s="108">
        <f>SUM(AE$8:AE$207)</f>
        <v>96</v>
      </c>
      <c r="AF7" s="108">
        <f>SUM(AG7:AI7)</f>
        <v>10542</v>
      </c>
      <c r="AG7" s="108">
        <f>SUM(AG$8:AG$207)</f>
        <v>10542</v>
      </c>
      <c r="AH7" s="108">
        <f>SUM(AH$8:AH$207)</f>
        <v>0</v>
      </c>
      <c r="AI7" s="108">
        <f>SUM(AI$8:AI$207)</f>
        <v>0</v>
      </c>
      <c r="AJ7" s="108">
        <f>SUM(AK7:AS7)</f>
        <v>13543</v>
      </c>
      <c r="AK7" s="108">
        <f t="shared" ref="AK7:AS7" si="2">SUM(AK$8:AK$207)</f>
        <v>2840</v>
      </c>
      <c r="AL7" s="108">
        <f t="shared" si="2"/>
        <v>408</v>
      </c>
      <c r="AM7" s="108">
        <f t="shared" si="2"/>
        <v>2349</v>
      </c>
      <c r="AN7" s="108">
        <f t="shared" si="2"/>
        <v>2428</v>
      </c>
      <c r="AO7" s="108">
        <f t="shared" si="2"/>
        <v>0</v>
      </c>
      <c r="AP7" s="108">
        <f t="shared" si="2"/>
        <v>0</v>
      </c>
      <c r="AQ7" s="108">
        <f t="shared" si="2"/>
        <v>1003</v>
      </c>
      <c r="AR7" s="108">
        <f t="shared" si="2"/>
        <v>107</v>
      </c>
      <c r="AS7" s="108">
        <f t="shared" si="2"/>
        <v>4408</v>
      </c>
      <c r="AT7" s="108">
        <f>SUM(AU7:AY7)</f>
        <v>258</v>
      </c>
      <c r="AU7" s="108">
        <f>SUM(AU$8:AU$207)</f>
        <v>247</v>
      </c>
      <c r="AV7" s="108">
        <f>SUM(AV$8:AV$207)</f>
        <v>0</v>
      </c>
      <c r="AW7" s="108">
        <f>SUM(AW$8:AW$207)</f>
        <v>11</v>
      </c>
      <c r="AX7" s="108">
        <f>SUM(AX$8:AX$207)</f>
        <v>0</v>
      </c>
      <c r="AY7" s="108">
        <f>SUM(AY$8:AY$207)</f>
        <v>0</v>
      </c>
      <c r="AZ7" s="108">
        <f>SUM(BA7:BC7)</f>
        <v>713</v>
      </c>
      <c r="BA7" s="108">
        <f>SUM(BA$8:BA$207)</f>
        <v>713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8</v>
      </c>
      <c r="B8" s="113" t="s">
        <v>254</v>
      </c>
      <c r="C8" s="101" t="s">
        <v>255</v>
      </c>
      <c r="D8" s="103">
        <f>SUM(E8,+H8,+K8)</f>
        <v>80961</v>
      </c>
      <c r="E8" s="103">
        <f>SUM(F8:G8)</f>
        <v>0</v>
      </c>
      <c r="F8" s="103">
        <v>0</v>
      </c>
      <c r="G8" s="103">
        <v>0</v>
      </c>
      <c r="H8" s="103">
        <f>SUM(I8:J8)</f>
        <v>7222</v>
      </c>
      <c r="I8" s="103">
        <v>7222</v>
      </c>
      <c r="J8" s="103">
        <v>0</v>
      </c>
      <c r="K8" s="103">
        <f>SUM(L8:M8)</f>
        <v>73739</v>
      </c>
      <c r="L8" s="103">
        <v>3996</v>
      </c>
      <c r="M8" s="103">
        <v>69743</v>
      </c>
      <c r="N8" s="103">
        <f>SUM(O8,+V8,+AC8)</f>
        <v>80961</v>
      </c>
      <c r="O8" s="103">
        <f>SUM(P8:U8)</f>
        <v>11218</v>
      </c>
      <c r="P8" s="103">
        <v>11218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69743</v>
      </c>
      <c r="W8" s="103">
        <v>69743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4268</v>
      </c>
      <c r="AG8" s="103">
        <v>4268</v>
      </c>
      <c r="AH8" s="103">
        <v>0</v>
      </c>
      <c r="AI8" s="103">
        <v>0</v>
      </c>
      <c r="AJ8" s="103">
        <f>SUM(AK8:AS8)</f>
        <v>4268</v>
      </c>
      <c r="AK8" s="103">
        <v>0</v>
      </c>
      <c r="AL8" s="103">
        <v>0</v>
      </c>
      <c r="AM8" s="103">
        <v>81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4187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8</v>
      </c>
      <c r="B9" s="113" t="s">
        <v>258</v>
      </c>
      <c r="C9" s="101" t="s">
        <v>259</v>
      </c>
      <c r="D9" s="103">
        <f>SUM(E9,+H9,+K9)</f>
        <v>70992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70992</v>
      </c>
      <c r="L9" s="103">
        <v>16281</v>
      </c>
      <c r="M9" s="103">
        <v>54711</v>
      </c>
      <c r="N9" s="103">
        <f>SUM(O9,+V9,+AC9)</f>
        <v>70992</v>
      </c>
      <c r="O9" s="103">
        <f>SUM(P9:U9)</f>
        <v>16281</v>
      </c>
      <c r="P9" s="103">
        <v>16281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54711</v>
      </c>
      <c r="W9" s="103">
        <v>54711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289</v>
      </c>
      <c r="AG9" s="103">
        <v>289</v>
      </c>
      <c r="AH9" s="103">
        <v>0</v>
      </c>
      <c r="AI9" s="103">
        <v>0</v>
      </c>
      <c r="AJ9" s="103">
        <f>SUM(AK9:AS9)</f>
        <v>1513</v>
      </c>
      <c r="AK9" s="103">
        <v>1363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87</v>
      </c>
      <c r="AR9" s="103">
        <v>63</v>
      </c>
      <c r="AS9" s="103">
        <v>0</v>
      </c>
      <c r="AT9" s="103">
        <f>SUM(AU9:AY9)</f>
        <v>139</v>
      </c>
      <c r="AU9" s="103">
        <v>139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8</v>
      </c>
      <c r="B10" s="113" t="s">
        <v>260</v>
      </c>
      <c r="C10" s="101" t="s">
        <v>261</v>
      </c>
      <c r="D10" s="103">
        <f>SUM(E10,+H10,+K10)</f>
        <v>5706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5706</v>
      </c>
      <c r="L10" s="103">
        <v>1108</v>
      </c>
      <c r="M10" s="103">
        <v>4598</v>
      </c>
      <c r="N10" s="103">
        <f>SUM(O10,+V10,+AC10)</f>
        <v>5706</v>
      </c>
      <c r="O10" s="103">
        <f>SUM(P10:U10)</f>
        <v>1108</v>
      </c>
      <c r="P10" s="103">
        <v>1108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4598</v>
      </c>
      <c r="W10" s="103">
        <v>4598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8</v>
      </c>
      <c r="B11" s="113" t="s">
        <v>262</v>
      </c>
      <c r="C11" s="101" t="s">
        <v>263</v>
      </c>
      <c r="D11" s="103">
        <f>SUM(E11,+H11,+K11)</f>
        <v>17228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17228</v>
      </c>
      <c r="L11" s="103">
        <v>5247</v>
      </c>
      <c r="M11" s="103">
        <v>11981</v>
      </c>
      <c r="N11" s="103">
        <f>SUM(O11,+V11,+AC11)</f>
        <v>17228</v>
      </c>
      <c r="O11" s="103">
        <f>SUM(P11:U11)</f>
        <v>5247</v>
      </c>
      <c r="P11" s="103">
        <v>5247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11981</v>
      </c>
      <c r="W11" s="103">
        <v>11981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57</v>
      </c>
      <c r="AG11" s="103">
        <v>57</v>
      </c>
      <c r="AH11" s="103">
        <v>0</v>
      </c>
      <c r="AI11" s="103">
        <v>0</v>
      </c>
      <c r="AJ11" s="103">
        <f>SUM(AK11:AS11)</f>
        <v>57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17</v>
      </c>
      <c r="AR11" s="103">
        <v>0</v>
      </c>
      <c r="AS11" s="103">
        <v>40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17</v>
      </c>
      <c r="BA11" s="103">
        <v>17</v>
      </c>
      <c r="BB11" s="103">
        <v>0</v>
      </c>
      <c r="BC11" s="103">
        <v>0</v>
      </c>
    </row>
    <row r="12" spans="1:55" s="105" customFormat="1" ht="13.5" customHeight="1">
      <c r="A12" s="115" t="s">
        <v>8</v>
      </c>
      <c r="B12" s="113" t="s">
        <v>264</v>
      </c>
      <c r="C12" s="101" t="s">
        <v>265</v>
      </c>
      <c r="D12" s="103">
        <f>SUM(E12,+H12,+K12)</f>
        <v>20093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20093</v>
      </c>
      <c r="L12" s="103">
        <v>2270</v>
      </c>
      <c r="M12" s="103">
        <v>17823</v>
      </c>
      <c r="N12" s="103">
        <f>SUM(O12,+V12,+AC12)</f>
        <v>20093</v>
      </c>
      <c r="O12" s="103">
        <f>SUM(P12:U12)</f>
        <v>2270</v>
      </c>
      <c r="P12" s="103">
        <v>2270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17823</v>
      </c>
      <c r="W12" s="103">
        <v>17823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65</v>
      </c>
      <c r="AG12" s="103">
        <v>65</v>
      </c>
      <c r="AH12" s="103">
        <v>0</v>
      </c>
      <c r="AI12" s="103">
        <v>0</v>
      </c>
      <c r="AJ12" s="103">
        <f>SUM(AK12:AS12)</f>
        <v>65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19</v>
      </c>
      <c r="AR12" s="103">
        <v>0</v>
      </c>
      <c r="AS12" s="103">
        <v>46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19</v>
      </c>
      <c r="BA12" s="103">
        <v>19</v>
      </c>
      <c r="BB12" s="103">
        <v>0</v>
      </c>
      <c r="BC12" s="103">
        <v>0</v>
      </c>
    </row>
    <row r="13" spans="1:55" s="105" customFormat="1" ht="13.5" customHeight="1">
      <c r="A13" s="115" t="s">
        <v>8</v>
      </c>
      <c r="B13" s="113" t="s">
        <v>266</v>
      </c>
      <c r="C13" s="101" t="s">
        <v>267</v>
      </c>
      <c r="D13" s="103">
        <f>SUM(E13,+H13,+K13)</f>
        <v>27364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27364</v>
      </c>
      <c r="L13" s="103">
        <v>4583</v>
      </c>
      <c r="M13" s="103">
        <v>22781</v>
      </c>
      <c r="N13" s="103">
        <f>SUM(O13,+V13,+AC13)</f>
        <v>27364</v>
      </c>
      <c r="O13" s="103">
        <f>SUM(P13:U13)</f>
        <v>4583</v>
      </c>
      <c r="P13" s="103">
        <v>4583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22781</v>
      </c>
      <c r="W13" s="103">
        <v>22781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168</v>
      </c>
      <c r="AG13" s="103">
        <v>168</v>
      </c>
      <c r="AH13" s="103">
        <v>0</v>
      </c>
      <c r="AI13" s="103">
        <v>0</v>
      </c>
      <c r="AJ13" s="103">
        <f>SUM(AK13:AS13)</f>
        <v>168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155</v>
      </c>
      <c r="AR13" s="103">
        <v>0</v>
      </c>
      <c r="AS13" s="103">
        <v>0</v>
      </c>
      <c r="AT13" s="103">
        <f>SUM(AU13:AY13)</f>
        <v>8</v>
      </c>
      <c r="AU13" s="103">
        <v>0</v>
      </c>
      <c r="AV13" s="103">
        <v>0</v>
      </c>
      <c r="AW13" s="103">
        <v>8</v>
      </c>
      <c r="AX13" s="103">
        <v>0</v>
      </c>
      <c r="AY13" s="103">
        <v>0</v>
      </c>
      <c r="AZ13" s="103">
        <f>SUM(BA13:BC13)</f>
        <v>155</v>
      </c>
      <c r="BA13" s="103">
        <v>155</v>
      </c>
      <c r="BB13" s="103">
        <v>0</v>
      </c>
      <c r="BC13" s="103">
        <v>0</v>
      </c>
    </row>
    <row r="14" spans="1:55" s="105" customFormat="1" ht="13.5" customHeight="1">
      <c r="A14" s="115" t="s">
        <v>8</v>
      </c>
      <c r="B14" s="113" t="s">
        <v>268</v>
      </c>
      <c r="C14" s="101" t="s">
        <v>269</v>
      </c>
      <c r="D14" s="103">
        <f>SUM(E14,+H14,+K14)</f>
        <v>10049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10049</v>
      </c>
      <c r="L14" s="103">
        <v>4546</v>
      </c>
      <c r="M14" s="103">
        <v>5503</v>
      </c>
      <c r="N14" s="103">
        <f>SUM(O14,+V14,+AC14)</f>
        <v>10049</v>
      </c>
      <c r="O14" s="103">
        <f>SUM(P14:U14)</f>
        <v>4546</v>
      </c>
      <c r="P14" s="103">
        <v>4546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5503</v>
      </c>
      <c r="W14" s="103">
        <v>5503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8</v>
      </c>
      <c r="B15" s="113" t="s">
        <v>270</v>
      </c>
      <c r="C15" s="101" t="s">
        <v>271</v>
      </c>
      <c r="D15" s="103">
        <f>SUM(E15,+H15,+K15)</f>
        <v>14891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14891</v>
      </c>
      <c r="L15" s="103">
        <v>2170</v>
      </c>
      <c r="M15" s="103">
        <v>12721</v>
      </c>
      <c r="N15" s="103">
        <f>SUM(O15,+V15,+AC15)</f>
        <v>14891</v>
      </c>
      <c r="O15" s="103">
        <f>SUM(P15:U15)</f>
        <v>2170</v>
      </c>
      <c r="P15" s="103">
        <v>2170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12721</v>
      </c>
      <c r="W15" s="103">
        <v>12721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281</v>
      </c>
      <c r="AG15" s="103">
        <v>281</v>
      </c>
      <c r="AH15" s="103">
        <v>0</v>
      </c>
      <c r="AI15" s="103">
        <v>0</v>
      </c>
      <c r="AJ15" s="103">
        <f>SUM(AK15:AS15)</f>
        <v>266</v>
      </c>
      <c r="AK15" s="103">
        <v>0</v>
      </c>
      <c r="AL15" s="103">
        <v>0</v>
      </c>
      <c r="AM15" s="103">
        <v>0</v>
      </c>
      <c r="AN15" s="103">
        <v>266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15</v>
      </c>
      <c r="AU15" s="103">
        <v>15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266</v>
      </c>
      <c r="BA15" s="103">
        <v>266</v>
      </c>
      <c r="BB15" s="103">
        <v>0</v>
      </c>
      <c r="BC15" s="103">
        <v>0</v>
      </c>
    </row>
    <row r="16" spans="1:55" s="105" customFormat="1" ht="13.5" customHeight="1">
      <c r="A16" s="115" t="s">
        <v>8</v>
      </c>
      <c r="B16" s="113" t="s">
        <v>272</v>
      </c>
      <c r="C16" s="101" t="s">
        <v>273</v>
      </c>
      <c r="D16" s="103">
        <f>SUM(E16,+H16,+K16)</f>
        <v>77334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77334</v>
      </c>
      <c r="L16" s="103">
        <v>22440</v>
      </c>
      <c r="M16" s="103">
        <v>54894</v>
      </c>
      <c r="N16" s="103">
        <f>SUM(O16,+V16,+AC16)</f>
        <v>77469</v>
      </c>
      <c r="O16" s="103">
        <f>SUM(P16:U16)</f>
        <v>22440</v>
      </c>
      <c r="P16" s="103">
        <v>22334</v>
      </c>
      <c r="Q16" s="103">
        <v>0</v>
      </c>
      <c r="R16" s="103">
        <v>0</v>
      </c>
      <c r="S16" s="103">
        <v>106</v>
      </c>
      <c r="T16" s="103">
        <v>0</v>
      </c>
      <c r="U16" s="103">
        <v>0</v>
      </c>
      <c r="V16" s="103">
        <f>SUM(W16:AB16)</f>
        <v>54894</v>
      </c>
      <c r="W16" s="103">
        <v>54468</v>
      </c>
      <c r="X16" s="103">
        <v>0</v>
      </c>
      <c r="Y16" s="103">
        <v>0</v>
      </c>
      <c r="Z16" s="103">
        <v>426</v>
      </c>
      <c r="AA16" s="103">
        <v>0</v>
      </c>
      <c r="AB16" s="103">
        <v>0</v>
      </c>
      <c r="AC16" s="103">
        <f>SUM(AD16:AE16)</f>
        <v>135</v>
      </c>
      <c r="AD16" s="103">
        <v>39</v>
      </c>
      <c r="AE16" s="103">
        <v>96</v>
      </c>
      <c r="AF16" s="103">
        <f>SUM(AG16:AI16)</f>
        <v>89</v>
      </c>
      <c r="AG16" s="103">
        <v>89</v>
      </c>
      <c r="AH16" s="103">
        <v>0</v>
      </c>
      <c r="AI16" s="103">
        <v>0</v>
      </c>
      <c r="AJ16" s="103">
        <f>SUM(AK16:AS16)</f>
        <v>89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89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147</v>
      </c>
      <c r="BA16" s="103">
        <v>147</v>
      </c>
      <c r="BB16" s="103">
        <v>0</v>
      </c>
      <c r="BC16" s="103">
        <v>0</v>
      </c>
    </row>
    <row r="17" spans="1:55" s="105" customFormat="1" ht="13.5" customHeight="1">
      <c r="A17" s="115" t="s">
        <v>8</v>
      </c>
      <c r="B17" s="113" t="s">
        <v>274</v>
      </c>
      <c r="C17" s="101" t="s">
        <v>275</v>
      </c>
      <c r="D17" s="103">
        <f>SUM(E17,+H17,+K17)</f>
        <v>20039</v>
      </c>
      <c r="E17" s="103">
        <f>SUM(F17:G17)</f>
        <v>5160</v>
      </c>
      <c r="F17" s="103">
        <v>1620</v>
      </c>
      <c r="G17" s="103">
        <v>3540</v>
      </c>
      <c r="H17" s="103">
        <f>SUM(I17:J17)</f>
        <v>0</v>
      </c>
      <c r="I17" s="103">
        <v>0</v>
      </c>
      <c r="J17" s="103">
        <v>0</v>
      </c>
      <c r="K17" s="103">
        <f>SUM(L17:M17)</f>
        <v>14879</v>
      </c>
      <c r="L17" s="103">
        <v>4209</v>
      </c>
      <c r="M17" s="103">
        <v>10670</v>
      </c>
      <c r="N17" s="103">
        <f>SUM(O17,+V17,+AC17)</f>
        <v>20039</v>
      </c>
      <c r="O17" s="103">
        <f>SUM(P17:U17)</f>
        <v>5829</v>
      </c>
      <c r="P17" s="103">
        <v>5829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14210</v>
      </c>
      <c r="W17" s="103">
        <v>14210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426</v>
      </c>
      <c r="AG17" s="103">
        <v>426</v>
      </c>
      <c r="AH17" s="103">
        <v>0</v>
      </c>
      <c r="AI17" s="103">
        <v>0</v>
      </c>
      <c r="AJ17" s="103">
        <f>SUM(AK17:AS17)</f>
        <v>426</v>
      </c>
      <c r="AK17" s="103">
        <v>0</v>
      </c>
      <c r="AL17" s="103">
        <v>0</v>
      </c>
      <c r="AM17" s="103">
        <v>414</v>
      </c>
      <c r="AN17" s="103">
        <v>0</v>
      </c>
      <c r="AO17" s="103">
        <v>0</v>
      </c>
      <c r="AP17" s="103">
        <v>0</v>
      </c>
      <c r="AQ17" s="103">
        <v>12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8</v>
      </c>
      <c r="B18" s="113" t="s">
        <v>276</v>
      </c>
      <c r="C18" s="101" t="s">
        <v>277</v>
      </c>
      <c r="D18" s="103">
        <f>SUM(E18,+H18,+K18)</f>
        <v>25263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25263</v>
      </c>
      <c r="L18" s="103">
        <v>6284</v>
      </c>
      <c r="M18" s="103">
        <v>18979</v>
      </c>
      <c r="N18" s="103">
        <f>SUM(O18,+V18,+AC18)</f>
        <v>25263</v>
      </c>
      <c r="O18" s="103">
        <f>SUM(P18:U18)</f>
        <v>6284</v>
      </c>
      <c r="P18" s="103">
        <v>6284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18979</v>
      </c>
      <c r="W18" s="103">
        <v>18979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559</v>
      </c>
      <c r="AG18" s="103">
        <v>559</v>
      </c>
      <c r="AH18" s="103">
        <v>0</v>
      </c>
      <c r="AI18" s="103">
        <v>0</v>
      </c>
      <c r="AJ18" s="103">
        <f>SUM(AK18:AS18)</f>
        <v>542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542</v>
      </c>
      <c r="AR18" s="103">
        <v>0</v>
      </c>
      <c r="AS18" s="103">
        <v>0</v>
      </c>
      <c r="AT18" s="103">
        <f>SUM(AU18:AY18)</f>
        <v>17</v>
      </c>
      <c r="AU18" s="103">
        <v>17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8</v>
      </c>
      <c r="B19" s="113" t="s">
        <v>278</v>
      </c>
      <c r="C19" s="101" t="s">
        <v>279</v>
      </c>
      <c r="D19" s="103">
        <f>SUM(E19,+H19,+K19)</f>
        <v>65514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65514</v>
      </c>
      <c r="L19" s="103">
        <v>16529</v>
      </c>
      <c r="M19" s="103">
        <v>48985</v>
      </c>
      <c r="N19" s="103">
        <f>SUM(O19,+V19,+AC19)</f>
        <v>65514</v>
      </c>
      <c r="O19" s="103">
        <f>SUM(P19:U19)</f>
        <v>16529</v>
      </c>
      <c r="P19" s="103">
        <v>16529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48985</v>
      </c>
      <c r="W19" s="103">
        <v>48985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2232</v>
      </c>
      <c r="AG19" s="103">
        <v>2232</v>
      </c>
      <c r="AH19" s="103">
        <v>0</v>
      </c>
      <c r="AI19" s="103">
        <v>0</v>
      </c>
      <c r="AJ19" s="103">
        <f>SUM(AK19:AS19)</f>
        <v>3275</v>
      </c>
      <c r="AK19" s="103">
        <v>1056</v>
      </c>
      <c r="AL19" s="103">
        <v>0</v>
      </c>
      <c r="AM19" s="103">
        <v>51</v>
      </c>
      <c r="AN19" s="103">
        <v>2162</v>
      </c>
      <c r="AO19" s="103">
        <v>0</v>
      </c>
      <c r="AP19" s="103">
        <v>0</v>
      </c>
      <c r="AQ19" s="103">
        <v>0</v>
      </c>
      <c r="AR19" s="103">
        <v>6</v>
      </c>
      <c r="AS19" s="103">
        <v>0</v>
      </c>
      <c r="AT19" s="103">
        <f>SUM(AU19:AY19)</f>
        <v>13</v>
      </c>
      <c r="AU19" s="103">
        <v>13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10</v>
      </c>
      <c r="BA19" s="103">
        <v>10</v>
      </c>
      <c r="BB19" s="103">
        <v>0</v>
      </c>
      <c r="BC19" s="103">
        <v>0</v>
      </c>
    </row>
    <row r="20" spans="1:55" s="105" customFormat="1" ht="13.5" customHeight="1">
      <c r="A20" s="115" t="s">
        <v>8</v>
      </c>
      <c r="B20" s="113" t="s">
        <v>280</v>
      </c>
      <c r="C20" s="101" t="s">
        <v>281</v>
      </c>
      <c r="D20" s="103">
        <f>SUM(E20,+H20,+K20)</f>
        <v>7914</v>
      </c>
      <c r="E20" s="103">
        <f>SUM(F20:G20)</f>
        <v>2914</v>
      </c>
      <c r="F20" s="103">
        <v>2914</v>
      </c>
      <c r="G20" s="103">
        <v>0</v>
      </c>
      <c r="H20" s="103">
        <f>SUM(I20:J20)</f>
        <v>5000</v>
      </c>
      <c r="I20" s="103">
        <v>0</v>
      </c>
      <c r="J20" s="103">
        <v>5000</v>
      </c>
      <c r="K20" s="103">
        <f>SUM(L20:M20)</f>
        <v>0</v>
      </c>
      <c r="L20" s="103">
        <v>0</v>
      </c>
      <c r="M20" s="103">
        <v>0</v>
      </c>
      <c r="N20" s="103">
        <f>SUM(O20,+V20,+AC20)</f>
        <v>7914</v>
      </c>
      <c r="O20" s="103">
        <f>SUM(P20:U20)</f>
        <v>2914</v>
      </c>
      <c r="P20" s="103">
        <v>2914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5000</v>
      </c>
      <c r="W20" s="103">
        <v>5000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18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18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18</v>
      </c>
      <c r="BA20" s="103">
        <v>18</v>
      </c>
      <c r="BB20" s="103">
        <v>0</v>
      </c>
      <c r="BC20" s="103">
        <v>0</v>
      </c>
    </row>
    <row r="21" spans="1:55" s="105" customFormat="1" ht="13.5" customHeight="1">
      <c r="A21" s="115" t="s">
        <v>8</v>
      </c>
      <c r="B21" s="113" t="s">
        <v>282</v>
      </c>
      <c r="C21" s="101" t="s">
        <v>283</v>
      </c>
      <c r="D21" s="103">
        <f>SUM(E21,+H21,+K21)</f>
        <v>24544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24544</v>
      </c>
      <c r="L21" s="103">
        <v>7220</v>
      </c>
      <c r="M21" s="103">
        <v>17324</v>
      </c>
      <c r="N21" s="103">
        <f>SUM(O21,+V21,+AC21)</f>
        <v>24544</v>
      </c>
      <c r="O21" s="103">
        <f>SUM(P21:U21)</f>
        <v>7220</v>
      </c>
      <c r="P21" s="103">
        <v>7220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17324</v>
      </c>
      <c r="W21" s="103">
        <v>17324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683</v>
      </c>
      <c r="AG21" s="103">
        <v>683</v>
      </c>
      <c r="AH21" s="103">
        <v>0</v>
      </c>
      <c r="AI21" s="103">
        <v>0</v>
      </c>
      <c r="AJ21" s="103">
        <f>SUM(AK21:AS21)</f>
        <v>683</v>
      </c>
      <c r="AK21" s="103">
        <v>0</v>
      </c>
      <c r="AL21" s="103">
        <v>0</v>
      </c>
      <c r="AM21" s="103">
        <v>683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8</v>
      </c>
      <c r="B22" s="113" t="s">
        <v>284</v>
      </c>
      <c r="C22" s="101" t="s">
        <v>285</v>
      </c>
      <c r="D22" s="103">
        <f>SUM(E22,+H22,+K22)</f>
        <v>17291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17291</v>
      </c>
      <c r="L22" s="103">
        <v>4372</v>
      </c>
      <c r="M22" s="103">
        <v>12919</v>
      </c>
      <c r="N22" s="103">
        <f>SUM(O22,+V22,+AC22)</f>
        <v>17291</v>
      </c>
      <c r="O22" s="103">
        <f>SUM(P22:U22)</f>
        <v>4372</v>
      </c>
      <c r="P22" s="103">
        <v>4372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12919</v>
      </c>
      <c r="W22" s="103">
        <v>12919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121</v>
      </c>
      <c r="AG22" s="103">
        <v>121</v>
      </c>
      <c r="AH22" s="103">
        <v>0</v>
      </c>
      <c r="AI22" s="103">
        <v>0</v>
      </c>
      <c r="AJ22" s="103">
        <f>SUM(AK22:AS22)</f>
        <v>119</v>
      </c>
      <c r="AK22" s="103">
        <v>1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94</v>
      </c>
      <c r="AR22" s="103">
        <v>24</v>
      </c>
      <c r="AS22" s="103">
        <v>0</v>
      </c>
      <c r="AT22" s="103">
        <f>SUM(AU22:AY22)</f>
        <v>3</v>
      </c>
      <c r="AU22" s="103">
        <v>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8</v>
      </c>
      <c r="B23" s="113" t="s">
        <v>286</v>
      </c>
      <c r="C23" s="101" t="s">
        <v>287</v>
      </c>
      <c r="D23" s="103">
        <f>SUM(E23,+H23,+K23)</f>
        <v>8024</v>
      </c>
      <c r="E23" s="103">
        <f>SUM(F23:G23)</f>
        <v>8024</v>
      </c>
      <c r="F23" s="103">
        <v>1126</v>
      </c>
      <c r="G23" s="103">
        <v>6898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8024</v>
      </c>
      <c r="O23" s="103">
        <f>SUM(P23:U23)</f>
        <v>1126</v>
      </c>
      <c r="P23" s="103">
        <v>1126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6898</v>
      </c>
      <c r="W23" s="103">
        <v>6898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62</v>
      </c>
      <c r="AG23" s="103">
        <v>62</v>
      </c>
      <c r="AH23" s="103">
        <v>0</v>
      </c>
      <c r="AI23" s="103">
        <v>0</v>
      </c>
      <c r="AJ23" s="103">
        <f>SUM(AK23:AS23)</f>
        <v>290</v>
      </c>
      <c r="AK23" s="103">
        <v>0</v>
      </c>
      <c r="AL23" s="103">
        <v>228</v>
      </c>
      <c r="AM23" s="103">
        <v>62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41</v>
      </c>
      <c r="BA23" s="103">
        <v>41</v>
      </c>
      <c r="BB23" s="103">
        <v>0</v>
      </c>
      <c r="BC23" s="103">
        <v>0</v>
      </c>
    </row>
    <row r="24" spans="1:55" s="105" customFormat="1" ht="13.5" customHeight="1">
      <c r="A24" s="115" t="s">
        <v>8</v>
      </c>
      <c r="B24" s="113" t="s">
        <v>288</v>
      </c>
      <c r="C24" s="101" t="s">
        <v>289</v>
      </c>
      <c r="D24" s="103">
        <f>SUM(E24,+H24,+K24)</f>
        <v>23147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23147</v>
      </c>
      <c r="L24" s="103">
        <v>5411</v>
      </c>
      <c r="M24" s="103">
        <v>17736</v>
      </c>
      <c r="N24" s="103">
        <f>SUM(O24,+V24,+AC24)</f>
        <v>23147</v>
      </c>
      <c r="O24" s="103">
        <f>SUM(P24:U24)</f>
        <v>5411</v>
      </c>
      <c r="P24" s="103">
        <v>5411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17736</v>
      </c>
      <c r="W24" s="103">
        <v>17736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447</v>
      </c>
      <c r="AG24" s="103">
        <v>447</v>
      </c>
      <c r="AH24" s="103">
        <v>0</v>
      </c>
      <c r="AI24" s="103">
        <v>0</v>
      </c>
      <c r="AJ24" s="103">
        <f>SUM(AK24:AS24)</f>
        <v>447</v>
      </c>
      <c r="AK24" s="103">
        <v>0</v>
      </c>
      <c r="AL24" s="103">
        <v>0</v>
      </c>
      <c r="AM24" s="103">
        <v>395</v>
      </c>
      <c r="AN24" s="103">
        <v>0</v>
      </c>
      <c r="AO24" s="103">
        <v>0</v>
      </c>
      <c r="AP24" s="103">
        <v>0</v>
      </c>
      <c r="AQ24" s="103">
        <v>52</v>
      </c>
      <c r="AR24" s="103">
        <v>0</v>
      </c>
      <c r="AS24" s="103">
        <v>0</v>
      </c>
      <c r="AT24" s="103">
        <f>SUM(AU24:AY24)</f>
        <v>3</v>
      </c>
      <c r="AU24" s="103">
        <v>0</v>
      </c>
      <c r="AV24" s="103">
        <v>0</v>
      </c>
      <c r="AW24" s="103">
        <v>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8</v>
      </c>
      <c r="B25" s="113" t="s">
        <v>290</v>
      </c>
      <c r="C25" s="101" t="s">
        <v>291</v>
      </c>
      <c r="D25" s="103">
        <f>SUM(E25,+H25,+K25)</f>
        <v>23412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23412</v>
      </c>
      <c r="L25" s="103">
        <v>9197</v>
      </c>
      <c r="M25" s="103">
        <v>14215</v>
      </c>
      <c r="N25" s="103">
        <f>SUM(O25,+V25,+AC25)</f>
        <v>23412</v>
      </c>
      <c r="O25" s="103">
        <f>SUM(P25:U25)</f>
        <v>9197</v>
      </c>
      <c r="P25" s="103">
        <v>9197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14215</v>
      </c>
      <c r="W25" s="103">
        <v>14215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542</v>
      </c>
      <c r="AG25" s="103">
        <v>542</v>
      </c>
      <c r="AH25" s="103">
        <v>0</v>
      </c>
      <c r="AI25" s="103">
        <v>0</v>
      </c>
      <c r="AJ25" s="103">
        <f>SUM(AK25:AS25)</f>
        <v>542</v>
      </c>
      <c r="AK25" s="103">
        <v>0</v>
      </c>
      <c r="AL25" s="103">
        <v>0</v>
      </c>
      <c r="AM25" s="103">
        <v>542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8</v>
      </c>
      <c r="B26" s="113" t="s">
        <v>292</v>
      </c>
      <c r="C26" s="101" t="s">
        <v>293</v>
      </c>
      <c r="D26" s="103">
        <f>SUM(E26,+H26,+K26)</f>
        <v>62449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62449</v>
      </c>
      <c r="L26" s="103">
        <v>12171</v>
      </c>
      <c r="M26" s="103">
        <v>50278</v>
      </c>
      <c r="N26" s="103">
        <f>SUM(O26,+V26,+AC26)</f>
        <v>62449</v>
      </c>
      <c r="O26" s="103">
        <f>SUM(P26:U26)</f>
        <v>12171</v>
      </c>
      <c r="P26" s="103">
        <v>12171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50278</v>
      </c>
      <c r="W26" s="103">
        <v>50278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8</v>
      </c>
      <c r="B27" s="113" t="s">
        <v>294</v>
      </c>
      <c r="C27" s="101" t="s">
        <v>295</v>
      </c>
      <c r="D27" s="103">
        <f>SUM(E27,+H27,+K27)</f>
        <v>120</v>
      </c>
      <c r="E27" s="103">
        <f>SUM(F27:G27)</f>
        <v>0</v>
      </c>
      <c r="F27" s="103">
        <v>0</v>
      </c>
      <c r="G27" s="103">
        <v>0</v>
      </c>
      <c r="H27" s="103">
        <f>SUM(I27:J27)</f>
        <v>120</v>
      </c>
      <c r="I27" s="103">
        <v>0</v>
      </c>
      <c r="J27" s="103">
        <v>120</v>
      </c>
      <c r="K27" s="103">
        <f>SUM(L27:M27)</f>
        <v>0</v>
      </c>
      <c r="L27" s="103">
        <v>0</v>
      </c>
      <c r="M27" s="103">
        <v>0</v>
      </c>
      <c r="N27" s="103">
        <f>SUM(O27,+V27,+AC27)</f>
        <v>120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120</v>
      </c>
      <c r="W27" s="103">
        <v>120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8</v>
      </c>
      <c r="B28" s="113" t="s">
        <v>296</v>
      </c>
      <c r="C28" s="101" t="s">
        <v>297</v>
      </c>
      <c r="D28" s="103">
        <f>SUM(E28,+H28,+K28)</f>
        <v>8</v>
      </c>
      <c r="E28" s="103">
        <f>SUM(F28:G28)</f>
        <v>8</v>
      </c>
      <c r="F28" s="103">
        <v>8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8</v>
      </c>
      <c r="O28" s="103">
        <f>SUM(P28:U28)</f>
        <v>8</v>
      </c>
      <c r="P28" s="103">
        <v>0</v>
      </c>
      <c r="Q28" s="103">
        <v>0</v>
      </c>
      <c r="R28" s="103">
        <v>0</v>
      </c>
      <c r="S28" s="103">
        <v>0</v>
      </c>
      <c r="T28" s="103">
        <v>8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8</v>
      </c>
      <c r="B29" s="113" t="s">
        <v>298</v>
      </c>
      <c r="C29" s="101" t="s">
        <v>299</v>
      </c>
      <c r="D29" s="103">
        <f>SUM(E29,+H29,+K29)</f>
        <v>20463</v>
      </c>
      <c r="E29" s="103">
        <f>SUM(F29:G29)</f>
        <v>5575</v>
      </c>
      <c r="F29" s="103">
        <v>5575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14888</v>
      </c>
      <c r="L29" s="103">
        <v>0</v>
      </c>
      <c r="M29" s="103">
        <v>14888</v>
      </c>
      <c r="N29" s="103">
        <f>SUM(O29,+V29,+AC29)</f>
        <v>20463</v>
      </c>
      <c r="O29" s="103">
        <f>SUM(P29:U29)</f>
        <v>5575</v>
      </c>
      <c r="P29" s="103">
        <v>5575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14888</v>
      </c>
      <c r="W29" s="103">
        <v>14888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41</v>
      </c>
      <c r="AG29" s="103">
        <v>41</v>
      </c>
      <c r="AH29" s="103">
        <v>0</v>
      </c>
      <c r="AI29" s="103">
        <v>0</v>
      </c>
      <c r="AJ29" s="103">
        <f>SUM(AK29:AS29)</f>
        <v>410</v>
      </c>
      <c r="AK29" s="103">
        <v>410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41</v>
      </c>
      <c r="AU29" s="103">
        <v>41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8</v>
      </c>
      <c r="B30" s="113" t="s">
        <v>300</v>
      </c>
      <c r="C30" s="101" t="s">
        <v>301</v>
      </c>
      <c r="D30" s="103">
        <f>SUM(E30,+H30,+K30)</f>
        <v>7727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7727</v>
      </c>
      <c r="L30" s="103">
        <v>1290</v>
      </c>
      <c r="M30" s="103">
        <v>6437</v>
      </c>
      <c r="N30" s="103">
        <f>SUM(O30,+V30,+AC30)</f>
        <v>7727</v>
      </c>
      <c r="O30" s="103">
        <f>SUM(P30:U30)</f>
        <v>1290</v>
      </c>
      <c r="P30" s="103">
        <v>1290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6437</v>
      </c>
      <c r="W30" s="103">
        <v>6437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25</v>
      </c>
      <c r="AG30" s="103">
        <v>25</v>
      </c>
      <c r="AH30" s="103">
        <v>0</v>
      </c>
      <c r="AI30" s="103">
        <v>0</v>
      </c>
      <c r="AJ30" s="103">
        <f>SUM(AK30:AS30)</f>
        <v>25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7</v>
      </c>
      <c r="AR30" s="103">
        <v>0</v>
      </c>
      <c r="AS30" s="103">
        <v>18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7</v>
      </c>
      <c r="BA30" s="103">
        <v>7</v>
      </c>
      <c r="BB30" s="103">
        <v>0</v>
      </c>
      <c r="BC30" s="103">
        <v>0</v>
      </c>
    </row>
    <row r="31" spans="1:55" s="105" customFormat="1" ht="13.5" customHeight="1">
      <c r="A31" s="115" t="s">
        <v>8</v>
      </c>
      <c r="B31" s="113" t="s">
        <v>302</v>
      </c>
      <c r="C31" s="101" t="s">
        <v>303</v>
      </c>
      <c r="D31" s="103">
        <f>SUM(E31,+H31,+K31)</f>
        <v>8220</v>
      </c>
      <c r="E31" s="103">
        <f>SUM(F31:G31)</f>
        <v>0</v>
      </c>
      <c r="F31" s="103">
        <v>0</v>
      </c>
      <c r="G31" s="103">
        <v>0</v>
      </c>
      <c r="H31" s="103">
        <f>SUM(I31:J31)</f>
        <v>8220</v>
      </c>
      <c r="I31" s="103">
        <v>2765</v>
      </c>
      <c r="J31" s="103">
        <v>5455</v>
      </c>
      <c r="K31" s="103">
        <f>SUM(L31:M31)</f>
        <v>0</v>
      </c>
      <c r="L31" s="103">
        <v>0</v>
      </c>
      <c r="M31" s="103">
        <v>0</v>
      </c>
      <c r="N31" s="103">
        <f>SUM(O31,+V31,+AC31)</f>
        <v>8220</v>
      </c>
      <c r="O31" s="103">
        <f>SUM(P31:U31)</f>
        <v>2765</v>
      </c>
      <c r="P31" s="103">
        <v>2765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5455</v>
      </c>
      <c r="W31" s="103">
        <v>5455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8</v>
      </c>
      <c r="B32" s="113" t="s">
        <v>304</v>
      </c>
      <c r="C32" s="101" t="s">
        <v>305</v>
      </c>
      <c r="D32" s="103">
        <f>SUM(E32,+H32,+K32)</f>
        <v>5971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5971</v>
      </c>
      <c r="L32" s="103">
        <v>1857</v>
      </c>
      <c r="M32" s="103">
        <v>4114</v>
      </c>
      <c r="N32" s="103">
        <f>SUM(O32,+V32,+AC32)</f>
        <v>5971</v>
      </c>
      <c r="O32" s="103">
        <f>SUM(P32:U32)</f>
        <v>1857</v>
      </c>
      <c r="P32" s="103">
        <v>1857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4114</v>
      </c>
      <c r="W32" s="103">
        <v>4114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</v>
      </c>
      <c r="AG32" s="103">
        <v>10</v>
      </c>
      <c r="AH32" s="103">
        <v>0</v>
      </c>
      <c r="AI32" s="103">
        <v>0</v>
      </c>
      <c r="AJ32" s="103">
        <f>SUM(AK32:AS32)</f>
        <v>10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10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8</v>
      </c>
      <c r="B33" s="113" t="s">
        <v>306</v>
      </c>
      <c r="C33" s="101" t="s">
        <v>307</v>
      </c>
      <c r="D33" s="103">
        <f>SUM(E33,+H33,+K33)</f>
        <v>4273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4273</v>
      </c>
      <c r="L33" s="103">
        <v>851</v>
      </c>
      <c r="M33" s="103">
        <v>3422</v>
      </c>
      <c r="N33" s="103">
        <f>SUM(O33,+V33,+AC33)</f>
        <v>4273</v>
      </c>
      <c r="O33" s="103">
        <f>SUM(P33:U33)</f>
        <v>851</v>
      </c>
      <c r="P33" s="103">
        <v>851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3422</v>
      </c>
      <c r="W33" s="103">
        <v>3422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10</v>
      </c>
      <c r="AG33" s="103">
        <v>10</v>
      </c>
      <c r="AH33" s="103">
        <v>0</v>
      </c>
      <c r="AI33" s="103">
        <v>0</v>
      </c>
      <c r="AJ33" s="103">
        <f>SUM(AK33:AS33)</f>
        <v>10</v>
      </c>
      <c r="AK33" s="103">
        <v>10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10</v>
      </c>
      <c r="AU33" s="103">
        <v>10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8</v>
      </c>
      <c r="B34" s="113" t="s">
        <v>308</v>
      </c>
      <c r="C34" s="101" t="s">
        <v>309</v>
      </c>
      <c r="D34" s="103">
        <f>SUM(E34,+H34,+K34)</f>
        <v>5767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5767</v>
      </c>
      <c r="L34" s="103">
        <v>1497</v>
      </c>
      <c r="M34" s="103">
        <v>4270</v>
      </c>
      <c r="N34" s="103">
        <f>SUM(O34,+V34,+AC34)</f>
        <v>5767</v>
      </c>
      <c r="O34" s="103">
        <f>SUM(P34:U34)</f>
        <v>1497</v>
      </c>
      <c r="P34" s="103">
        <v>1497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4270</v>
      </c>
      <c r="W34" s="103">
        <v>4270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</v>
      </c>
      <c r="AG34" s="103">
        <v>9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9</v>
      </c>
      <c r="AU34" s="103">
        <v>9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8</v>
      </c>
      <c r="B35" s="113" t="s">
        <v>310</v>
      </c>
      <c r="C35" s="101" t="s">
        <v>311</v>
      </c>
      <c r="D35" s="103">
        <f>SUM(E35,+H35,+K35)</f>
        <v>5178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5178</v>
      </c>
      <c r="L35" s="103">
        <v>2044</v>
      </c>
      <c r="M35" s="103">
        <v>3134</v>
      </c>
      <c r="N35" s="103">
        <f>SUM(O35,+V35,+AC35)</f>
        <v>5178</v>
      </c>
      <c r="O35" s="103">
        <f>SUM(P35:U35)</f>
        <v>2044</v>
      </c>
      <c r="P35" s="103">
        <v>2044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3134</v>
      </c>
      <c r="W35" s="103">
        <v>3134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8</v>
      </c>
      <c r="B36" s="113" t="s">
        <v>312</v>
      </c>
      <c r="C36" s="101" t="s">
        <v>313</v>
      </c>
      <c r="D36" s="103">
        <f>SUM(E36,+H36,+K36)</f>
        <v>11771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11771</v>
      </c>
      <c r="L36" s="103">
        <v>2684</v>
      </c>
      <c r="M36" s="103">
        <v>9087</v>
      </c>
      <c r="N36" s="103">
        <f>SUM(O36,+V36,+AC36)</f>
        <v>11771</v>
      </c>
      <c r="O36" s="103">
        <f>SUM(P36:U36)</f>
        <v>2684</v>
      </c>
      <c r="P36" s="103">
        <v>2684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9087</v>
      </c>
      <c r="W36" s="103">
        <v>9087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28</v>
      </c>
      <c r="AG36" s="103">
        <v>28</v>
      </c>
      <c r="AH36" s="103">
        <v>0</v>
      </c>
      <c r="AI36" s="103">
        <v>0</v>
      </c>
      <c r="AJ36" s="103">
        <f>SUM(AK36:AS36)</f>
        <v>28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28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8</v>
      </c>
      <c r="B37" s="113" t="s">
        <v>314</v>
      </c>
      <c r="C37" s="101" t="s">
        <v>315</v>
      </c>
      <c r="D37" s="103">
        <f>SUM(E37,+H37,+K37)</f>
        <v>9279</v>
      </c>
      <c r="E37" s="103">
        <f>SUM(F37:G37)</f>
        <v>0</v>
      </c>
      <c r="F37" s="103">
        <v>0</v>
      </c>
      <c r="G37" s="103">
        <v>0</v>
      </c>
      <c r="H37" s="103">
        <f>SUM(I37:J37)</f>
        <v>9279</v>
      </c>
      <c r="I37" s="103">
        <v>2493</v>
      </c>
      <c r="J37" s="103">
        <v>6786</v>
      </c>
      <c r="K37" s="103">
        <f>SUM(L37:M37)</f>
        <v>0</v>
      </c>
      <c r="L37" s="103">
        <v>0</v>
      </c>
      <c r="M37" s="103">
        <v>0</v>
      </c>
      <c r="N37" s="103">
        <f>SUM(O37,+V37,+AC37)</f>
        <v>9279</v>
      </c>
      <c r="O37" s="103">
        <f>SUM(P37:U37)</f>
        <v>2493</v>
      </c>
      <c r="P37" s="103">
        <v>2493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6786</v>
      </c>
      <c r="W37" s="103">
        <v>6786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8</v>
      </c>
      <c r="B38" s="113" t="s">
        <v>316</v>
      </c>
      <c r="C38" s="101" t="s">
        <v>317</v>
      </c>
      <c r="D38" s="103">
        <f>SUM(E38,+H38,+K38)</f>
        <v>4065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4065</v>
      </c>
      <c r="L38" s="103">
        <v>1693</v>
      </c>
      <c r="M38" s="103">
        <v>2372</v>
      </c>
      <c r="N38" s="103">
        <f>SUM(O38,+V38,+AC38)</f>
        <v>4065</v>
      </c>
      <c r="O38" s="103">
        <f>SUM(P38:U38)</f>
        <v>1693</v>
      </c>
      <c r="P38" s="103">
        <v>1693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2372</v>
      </c>
      <c r="W38" s="103">
        <v>2372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8</v>
      </c>
      <c r="B39" s="113" t="s">
        <v>318</v>
      </c>
      <c r="C39" s="101" t="s">
        <v>319</v>
      </c>
      <c r="D39" s="103">
        <f>SUM(E39,+H39,+K39)</f>
        <v>12893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12893</v>
      </c>
      <c r="L39" s="103">
        <v>3036</v>
      </c>
      <c r="M39" s="103">
        <v>9857</v>
      </c>
      <c r="N39" s="103">
        <f>SUM(O39,+V39,+AC39)</f>
        <v>12893</v>
      </c>
      <c r="O39" s="103">
        <f>SUM(P39:U39)</f>
        <v>3036</v>
      </c>
      <c r="P39" s="103">
        <v>3036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9857</v>
      </c>
      <c r="W39" s="103">
        <v>9857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8</v>
      </c>
      <c r="B40" s="113" t="s">
        <v>320</v>
      </c>
      <c r="C40" s="101" t="s">
        <v>321</v>
      </c>
      <c r="D40" s="103">
        <f>SUM(E40,+H40,+K40)</f>
        <v>1323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1323</v>
      </c>
      <c r="L40" s="103">
        <v>122</v>
      </c>
      <c r="M40" s="103">
        <v>1201</v>
      </c>
      <c r="N40" s="103">
        <f>SUM(O40,+V40,+AC40)</f>
        <v>1323</v>
      </c>
      <c r="O40" s="103">
        <f>SUM(P40:U40)</f>
        <v>122</v>
      </c>
      <c r="P40" s="103">
        <v>122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1201</v>
      </c>
      <c r="W40" s="103">
        <v>1201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57</v>
      </c>
      <c r="AG40" s="103">
        <v>57</v>
      </c>
      <c r="AH40" s="103">
        <v>0</v>
      </c>
      <c r="AI40" s="103">
        <v>0</v>
      </c>
      <c r="AJ40" s="103">
        <f>SUM(AK40:AS40)</f>
        <v>57</v>
      </c>
      <c r="AK40" s="103">
        <v>0</v>
      </c>
      <c r="AL40" s="103">
        <v>0</v>
      </c>
      <c r="AM40" s="103">
        <v>57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8</v>
      </c>
      <c r="B41" s="113" t="s">
        <v>322</v>
      </c>
      <c r="C41" s="101" t="s">
        <v>323</v>
      </c>
      <c r="D41" s="103">
        <f>SUM(E41,+H41,+K41)</f>
        <v>341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341</v>
      </c>
      <c r="L41" s="103">
        <v>111</v>
      </c>
      <c r="M41" s="103">
        <v>230</v>
      </c>
      <c r="N41" s="103">
        <f>SUM(O41,+V41,+AC41)</f>
        <v>341</v>
      </c>
      <c r="O41" s="103">
        <f>SUM(P41:U41)</f>
        <v>111</v>
      </c>
      <c r="P41" s="103">
        <v>111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230</v>
      </c>
      <c r="W41" s="103">
        <v>230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8</v>
      </c>
      <c r="B42" s="113" t="s">
        <v>324</v>
      </c>
      <c r="C42" s="101" t="s">
        <v>325</v>
      </c>
      <c r="D42" s="103">
        <f>SUM(E42,+H42,+K42)</f>
        <v>7778</v>
      </c>
      <c r="E42" s="103">
        <f>SUM(F42:G42)</f>
        <v>0</v>
      </c>
      <c r="F42" s="103">
        <v>0</v>
      </c>
      <c r="G42" s="103">
        <v>0</v>
      </c>
      <c r="H42" s="103">
        <f>SUM(I42:J42)</f>
        <v>83</v>
      </c>
      <c r="I42" s="103">
        <v>83</v>
      </c>
      <c r="J42" s="103">
        <v>0</v>
      </c>
      <c r="K42" s="103">
        <f>SUM(L42:M42)</f>
        <v>7695</v>
      </c>
      <c r="L42" s="103">
        <v>1688</v>
      </c>
      <c r="M42" s="103">
        <v>6007</v>
      </c>
      <c r="N42" s="103">
        <f>SUM(O42,+V42,+AC42)</f>
        <v>7778</v>
      </c>
      <c r="O42" s="103">
        <f>SUM(P42:U42)</f>
        <v>1771</v>
      </c>
      <c r="P42" s="103">
        <v>1771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6007</v>
      </c>
      <c r="W42" s="103">
        <v>6007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6</v>
      </c>
      <c r="AG42" s="103">
        <v>6</v>
      </c>
      <c r="AH42" s="103">
        <v>0</v>
      </c>
      <c r="AI42" s="103">
        <v>0</v>
      </c>
      <c r="AJ42" s="103">
        <f>SUM(AK42:AS42)</f>
        <v>6</v>
      </c>
      <c r="AK42" s="103">
        <v>0</v>
      </c>
      <c r="AL42" s="103">
        <v>0</v>
      </c>
      <c r="AM42" s="103">
        <v>2</v>
      </c>
      <c r="AN42" s="103">
        <v>0</v>
      </c>
      <c r="AO42" s="103">
        <v>0</v>
      </c>
      <c r="AP42" s="103">
        <v>0</v>
      </c>
      <c r="AQ42" s="103">
        <v>0</v>
      </c>
      <c r="AR42" s="103">
        <v>4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8</v>
      </c>
      <c r="B43" s="113" t="s">
        <v>326</v>
      </c>
      <c r="C43" s="101" t="s">
        <v>327</v>
      </c>
      <c r="D43" s="103">
        <f>SUM(E43,+H43,+K43)</f>
        <v>6348</v>
      </c>
      <c r="E43" s="103">
        <f>SUM(F43:G43)</f>
        <v>0</v>
      </c>
      <c r="F43" s="103">
        <v>0</v>
      </c>
      <c r="G43" s="103">
        <v>0</v>
      </c>
      <c r="H43" s="103">
        <f>SUM(I43:J43)</f>
        <v>2803</v>
      </c>
      <c r="I43" s="103">
        <v>0</v>
      </c>
      <c r="J43" s="103">
        <v>2803</v>
      </c>
      <c r="K43" s="103">
        <f>SUM(L43:M43)</f>
        <v>3545</v>
      </c>
      <c r="L43" s="103">
        <v>471</v>
      </c>
      <c r="M43" s="103">
        <v>3074</v>
      </c>
      <c r="N43" s="103">
        <f>SUM(O43,+V43,+AC43)</f>
        <v>6348</v>
      </c>
      <c r="O43" s="103">
        <f>SUM(P43:U43)</f>
        <v>471</v>
      </c>
      <c r="P43" s="103">
        <v>471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5877</v>
      </c>
      <c r="W43" s="103">
        <v>5877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49</v>
      </c>
      <c r="AG43" s="103">
        <v>49</v>
      </c>
      <c r="AH43" s="103">
        <v>0</v>
      </c>
      <c r="AI43" s="103">
        <v>0</v>
      </c>
      <c r="AJ43" s="103">
        <f>SUM(AK43:AS43)</f>
        <v>229</v>
      </c>
      <c r="AK43" s="103">
        <v>0</v>
      </c>
      <c r="AL43" s="103">
        <v>180</v>
      </c>
      <c r="AM43" s="103">
        <v>49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33</v>
      </c>
      <c r="BA43" s="103">
        <v>33</v>
      </c>
      <c r="BB43" s="103">
        <v>0</v>
      </c>
      <c r="BC43" s="103">
        <v>0</v>
      </c>
    </row>
    <row r="44" spans="1:55" s="105" customFormat="1" ht="13.5" customHeight="1">
      <c r="A44" s="115" t="s">
        <v>8</v>
      </c>
      <c r="B44" s="113" t="s">
        <v>328</v>
      </c>
      <c r="C44" s="101" t="s">
        <v>329</v>
      </c>
      <c r="D44" s="103">
        <f>SUM(E44,+H44,+K44)</f>
        <v>1411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1411</v>
      </c>
      <c r="L44" s="103">
        <v>559</v>
      </c>
      <c r="M44" s="103">
        <v>852</v>
      </c>
      <c r="N44" s="103">
        <f>SUM(O44,+V44,+AC44)</f>
        <v>1411</v>
      </c>
      <c r="O44" s="103">
        <f>SUM(P44:U44)</f>
        <v>559</v>
      </c>
      <c r="P44" s="103">
        <v>509</v>
      </c>
      <c r="Q44" s="103">
        <v>0</v>
      </c>
      <c r="R44" s="103">
        <v>0</v>
      </c>
      <c r="S44" s="103">
        <v>0</v>
      </c>
      <c r="T44" s="103">
        <v>50</v>
      </c>
      <c r="U44" s="103">
        <v>0</v>
      </c>
      <c r="V44" s="103">
        <f>SUM(W44:AB44)</f>
        <v>852</v>
      </c>
      <c r="W44" s="103">
        <v>777</v>
      </c>
      <c r="X44" s="103">
        <v>0</v>
      </c>
      <c r="Y44" s="103">
        <v>0</v>
      </c>
      <c r="Z44" s="103">
        <v>0</v>
      </c>
      <c r="AA44" s="103">
        <v>75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8</v>
      </c>
      <c r="B45" s="113" t="s">
        <v>330</v>
      </c>
      <c r="C45" s="101" t="s">
        <v>331</v>
      </c>
      <c r="D45" s="103">
        <f>SUM(E45,+H45,+K45)</f>
        <v>6887</v>
      </c>
      <c r="E45" s="103">
        <f>SUM(F45:G45)</f>
        <v>0</v>
      </c>
      <c r="F45" s="103">
        <v>0</v>
      </c>
      <c r="G45" s="103">
        <v>0</v>
      </c>
      <c r="H45" s="103">
        <f>SUM(I45:J45)</f>
        <v>6887</v>
      </c>
      <c r="I45" s="103">
        <v>1661</v>
      </c>
      <c r="J45" s="103">
        <v>5226</v>
      </c>
      <c r="K45" s="103">
        <f>SUM(L45:M45)</f>
        <v>0</v>
      </c>
      <c r="L45" s="103">
        <v>0</v>
      </c>
      <c r="M45" s="103">
        <v>0</v>
      </c>
      <c r="N45" s="103">
        <f>SUM(O45,+V45,+AC45)</f>
        <v>6887</v>
      </c>
      <c r="O45" s="103">
        <f>SUM(P45:U45)</f>
        <v>1661</v>
      </c>
      <c r="P45" s="103">
        <v>1661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5226</v>
      </c>
      <c r="W45" s="103">
        <v>5226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0</v>
      </c>
      <c r="AG45" s="103">
        <v>0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8</v>
      </c>
      <c r="B46" s="113" t="s">
        <v>332</v>
      </c>
      <c r="C46" s="101" t="s">
        <v>333</v>
      </c>
      <c r="D46" s="103">
        <f>SUM(E46,+H46,+K46)</f>
        <v>4755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4755</v>
      </c>
      <c r="L46" s="103">
        <v>1123</v>
      </c>
      <c r="M46" s="103">
        <v>3632</v>
      </c>
      <c r="N46" s="103">
        <f>SUM(O46,+V46,+AC46)</f>
        <v>4755</v>
      </c>
      <c r="O46" s="103">
        <f>SUM(P46:U46)</f>
        <v>1123</v>
      </c>
      <c r="P46" s="103">
        <v>0</v>
      </c>
      <c r="Q46" s="103">
        <v>0</v>
      </c>
      <c r="R46" s="103">
        <v>0</v>
      </c>
      <c r="S46" s="103">
        <v>0</v>
      </c>
      <c r="T46" s="103">
        <v>1123</v>
      </c>
      <c r="U46" s="103">
        <v>0</v>
      </c>
      <c r="V46" s="103">
        <f>SUM(W46:AB46)</f>
        <v>3632</v>
      </c>
      <c r="W46" s="103">
        <v>0</v>
      </c>
      <c r="X46" s="103">
        <v>0</v>
      </c>
      <c r="Y46" s="103">
        <v>0</v>
      </c>
      <c r="Z46" s="103">
        <v>0</v>
      </c>
      <c r="AA46" s="103">
        <v>3632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8</v>
      </c>
      <c r="B47" s="113" t="s">
        <v>334</v>
      </c>
      <c r="C47" s="101" t="s">
        <v>335</v>
      </c>
      <c r="D47" s="103">
        <f>SUM(E47,+H47,+K47)</f>
        <v>2731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2731</v>
      </c>
      <c r="L47" s="103">
        <v>599</v>
      </c>
      <c r="M47" s="103">
        <v>2132</v>
      </c>
      <c r="N47" s="103">
        <f>SUM(O47,+V47,+AC47)</f>
        <v>2731</v>
      </c>
      <c r="O47" s="103">
        <f>SUM(P47:U47)</f>
        <v>599</v>
      </c>
      <c r="P47" s="103">
        <v>0</v>
      </c>
      <c r="Q47" s="103">
        <v>0</v>
      </c>
      <c r="R47" s="103">
        <v>0</v>
      </c>
      <c r="S47" s="103">
        <v>0</v>
      </c>
      <c r="T47" s="103">
        <v>599</v>
      </c>
      <c r="U47" s="103">
        <v>0</v>
      </c>
      <c r="V47" s="103">
        <f>SUM(W47:AB47)</f>
        <v>2132</v>
      </c>
      <c r="W47" s="103">
        <v>0</v>
      </c>
      <c r="X47" s="103">
        <v>0</v>
      </c>
      <c r="Y47" s="103">
        <v>0</v>
      </c>
      <c r="Z47" s="103">
        <v>0</v>
      </c>
      <c r="AA47" s="103">
        <v>2132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8</v>
      </c>
      <c r="B48" s="113" t="s">
        <v>336</v>
      </c>
      <c r="C48" s="101" t="s">
        <v>337</v>
      </c>
      <c r="D48" s="103">
        <f>SUM(E48,+H48,+K48)</f>
        <v>1679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1679</v>
      </c>
      <c r="L48" s="103">
        <v>342</v>
      </c>
      <c r="M48" s="103">
        <v>1337</v>
      </c>
      <c r="N48" s="103">
        <f>SUM(O48,+V48,+AC48)</f>
        <v>1679</v>
      </c>
      <c r="O48" s="103">
        <f>SUM(P48:U48)</f>
        <v>342</v>
      </c>
      <c r="P48" s="103">
        <v>0</v>
      </c>
      <c r="Q48" s="103">
        <v>0</v>
      </c>
      <c r="R48" s="103">
        <v>0</v>
      </c>
      <c r="S48" s="103">
        <v>0</v>
      </c>
      <c r="T48" s="103">
        <v>342</v>
      </c>
      <c r="U48" s="103">
        <v>0</v>
      </c>
      <c r="V48" s="103">
        <f>SUM(W48:AB48)</f>
        <v>1337</v>
      </c>
      <c r="W48" s="103">
        <v>0</v>
      </c>
      <c r="X48" s="103">
        <v>0</v>
      </c>
      <c r="Y48" s="103">
        <v>0</v>
      </c>
      <c r="Z48" s="103">
        <v>0</v>
      </c>
      <c r="AA48" s="103">
        <v>1337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8</v>
      </c>
      <c r="B49" s="113" t="s">
        <v>338</v>
      </c>
      <c r="C49" s="101" t="s">
        <v>339</v>
      </c>
      <c r="D49" s="103">
        <f>SUM(E49,+H49,+K49)</f>
        <v>1534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1534</v>
      </c>
      <c r="L49" s="103">
        <v>853</v>
      </c>
      <c r="M49" s="103">
        <v>681</v>
      </c>
      <c r="N49" s="103">
        <f>SUM(O49,+V49,+AC49)</f>
        <v>1534</v>
      </c>
      <c r="O49" s="103">
        <f>SUM(P49:U49)</f>
        <v>853</v>
      </c>
      <c r="P49" s="103">
        <v>0</v>
      </c>
      <c r="Q49" s="103">
        <v>853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681</v>
      </c>
      <c r="W49" s="103">
        <v>0</v>
      </c>
      <c r="X49" s="103">
        <v>681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8</v>
      </c>
      <c r="B50" s="113" t="s">
        <v>340</v>
      </c>
      <c r="C50" s="101" t="s">
        <v>341</v>
      </c>
      <c r="D50" s="103">
        <f>SUM(E50,+H50,+K50)</f>
        <v>1076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1076</v>
      </c>
      <c r="L50" s="103">
        <v>505</v>
      </c>
      <c r="M50" s="103">
        <v>571</v>
      </c>
      <c r="N50" s="103">
        <f>SUM(O50,+V50,+AC50)</f>
        <v>1076</v>
      </c>
      <c r="O50" s="103">
        <f>SUM(P50:U50)</f>
        <v>505</v>
      </c>
      <c r="P50" s="103">
        <v>0</v>
      </c>
      <c r="Q50" s="103">
        <v>0</v>
      </c>
      <c r="R50" s="103">
        <v>0</v>
      </c>
      <c r="S50" s="103">
        <v>0</v>
      </c>
      <c r="T50" s="103">
        <v>505</v>
      </c>
      <c r="U50" s="103">
        <v>0</v>
      </c>
      <c r="V50" s="103">
        <f>SUM(W50:AB50)</f>
        <v>571</v>
      </c>
      <c r="W50" s="103">
        <v>0</v>
      </c>
      <c r="X50" s="103">
        <v>0</v>
      </c>
      <c r="Y50" s="103">
        <v>0</v>
      </c>
      <c r="Z50" s="103">
        <v>0</v>
      </c>
      <c r="AA50" s="103">
        <v>571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0</v>
      </c>
      <c r="AG50" s="103">
        <v>0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46203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46206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46208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46210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46213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46214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46215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46216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46217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46218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46219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46220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46221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46222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46223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46224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46225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46303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46304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46392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46404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46452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46468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46482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46490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46491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46492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46501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46502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46505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46523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46524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46525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46527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46529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46530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46531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46532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46533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46534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46535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2020-02-21T08:58:59Z</dcterms:modified>
</cp:coreProperties>
</file>