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組合分担金内訳!$A$6:$BE$32</definedName>
    <definedName name="_xlnm._FilterDatabase" localSheetId="3" hidden="1">'廃棄物事業経費（歳出）'!$A$6:$CI$41</definedName>
    <definedName name="_xlnm._FilterDatabase" localSheetId="2" hidden="1">'廃棄物事業経費（歳入）'!$A$6:$AE$41</definedName>
    <definedName name="_xlnm._FilterDatabase" localSheetId="0" hidden="1">'廃棄物事業経費（市町村）'!$A$6:$DJ$32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組合分担金内訳!$2:$33</definedName>
    <definedName name="_xlnm.Print_Area" localSheetId="3">'廃棄物事業経費（歳出）'!$2:$42</definedName>
    <definedName name="_xlnm.Print_Area" localSheetId="2">'廃棄物事業経費（歳入）'!$2:$42</definedName>
    <definedName name="_xlnm.Print_Area" localSheetId="0">'廃棄物事業経費（市町村）'!$2:$33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8" i="5"/>
  <c r="I9" i="5"/>
  <c r="I13" i="5"/>
  <c r="I21" i="5"/>
  <c r="I25" i="5"/>
  <c r="I29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H23" i="5"/>
  <c r="H24" i="5"/>
  <c r="H25" i="5"/>
  <c r="H26" i="5"/>
  <c r="H27" i="5"/>
  <c r="H28" i="5"/>
  <c r="H29" i="5"/>
  <c r="H30" i="5"/>
  <c r="I30" i="5" s="1"/>
  <c r="H31" i="5"/>
  <c r="H32" i="5"/>
  <c r="H33" i="5"/>
  <c r="G8" i="5"/>
  <c r="G9" i="5"/>
  <c r="G10" i="5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G26" i="5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F11" i="5"/>
  <c r="F16" i="5"/>
  <c r="F19" i="5"/>
  <c r="F27" i="5"/>
  <c r="F31" i="5"/>
  <c r="E8" i="5"/>
  <c r="E9" i="5"/>
  <c r="E10" i="5"/>
  <c r="F10" i="5" s="1"/>
  <c r="E11" i="5"/>
  <c r="E12" i="5"/>
  <c r="E13" i="5"/>
  <c r="E14" i="5"/>
  <c r="F14" i="5" s="1"/>
  <c r="E15" i="5"/>
  <c r="E16" i="5"/>
  <c r="E17" i="5"/>
  <c r="E18" i="5"/>
  <c r="E19" i="5"/>
  <c r="E20" i="5"/>
  <c r="E21" i="5"/>
  <c r="E22" i="5"/>
  <c r="F22" i="5" s="1"/>
  <c r="E23" i="5"/>
  <c r="E24" i="5"/>
  <c r="E25" i="5"/>
  <c r="E26" i="5"/>
  <c r="F26" i="5" s="1"/>
  <c r="E27" i="5"/>
  <c r="E28" i="5"/>
  <c r="E29" i="5"/>
  <c r="E30" i="5"/>
  <c r="F30" i="5" s="1"/>
  <c r="E31" i="5"/>
  <c r="E32" i="5"/>
  <c r="E33" i="5"/>
  <c r="D8" i="5"/>
  <c r="F8" i="5" s="1"/>
  <c r="D9" i="5"/>
  <c r="F9" i="5" s="1"/>
  <c r="D10" i="5"/>
  <c r="D11" i="5"/>
  <c r="D12" i="5"/>
  <c r="F12" i="5" s="1"/>
  <c r="D13" i="5"/>
  <c r="F13" i="5" s="1"/>
  <c r="D14" i="5"/>
  <c r="D15" i="5"/>
  <c r="F15" i="5" s="1"/>
  <c r="D16" i="5"/>
  <c r="D17" i="5"/>
  <c r="F17" i="5" s="1"/>
  <c r="D18" i="5"/>
  <c r="D19" i="5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D31" i="5"/>
  <c r="D32" i="5"/>
  <c r="F32" i="5" s="1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A12" i="4"/>
  <c r="CA16" i="4"/>
  <c r="CA17" i="4"/>
  <c r="CA20" i="4"/>
  <c r="CA28" i="4"/>
  <c r="CA32" i="4"/>
  <c r="CA3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V9" i="4"/>
  <c r="BV11" i="4"/>
  <c r="BV13" i="4"/>
  <c r="BV17" i="4"/>
  <c r="BV25" i="4"/>
  <c r="BV29" i="4"/>
  <c r="BV33" i="4"/>
  <c r="BV34" i="4"/>
  <c r="BV4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10" i="4"/>
  <c r="BQ14" i="4"/>
  <c r="BQ20" i="4"/>
  <c r="BQ22" i="4"/>
  <c r="BQ26" i="4"/>
  <c r="BQ30" i="4"/>
  <c r="BQ32" i="4"/>
  <c r="BQ38" i="4"/>
  <c r="BQ4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I11" i="4"/>
  <c r="BI12" i="4"/>
  <c r="BI19" i="4"/>
  <c r="BI24" i="4"/>
  <c r="BI27" i="4"/>
  <c r="BI28" i="4"/>
  <c r="BI32" i="4"/>
  <c r="BI39" i="4"/>
  <c r="BI40" i="4"/>
  <c r="BH11" i="4"/>
  <c r="BH19" i="4"/>
  <c r="BH20" i="4"/>
  <c r="BH27" i="4"/>
  <c r="BH35" i="4"/>
  <c r="BH36" i="4"/>
  <c r="BH40" i="4"/>
  <c r="BG28" i="4"/>
  <c r="BG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N23" i="4" s="1"/>
  <c r="BG23" i="4" s="1"/>
  <c r="AY24" i="4"/>
  <c r="AY25" i="4"/>
  <c r="AY26" i="4"/>
  <c r="AY27" i="4"/>
  <c r="AN27" i="4" s="1"/>
  <c r="BG27" i="4" s="1"/>
  <c r="AY28" i="4"/>
  <c r="AY29" i="4"/>
  <c r="AY30" i="4"/>
  <c r="AY31" i="4"/>
  <c r="AN31" i="4" s="1"/>
  <c r="BG31" i="4" s="1"/>
  <c r="AY32" i="4"/>
  <c r="AY33" i="4"/>
  <c r="AY34" i="4"/>
  <c r="AY35" i="4"/>
  <c r="AY36" i="4"/>
  <c r="AY37" i="4"/>
  <c r="AY38" i="4"/>
  <c r="AY39" i="4"/>
  <c r="AN39" i="4" s="1"/>
  <c r="BG39" i="4" s="1"/>
  <c r="AY40" i="4"/>
  <c r="AY41" i="4"/>
  <c r="AY42" i="4"/>
  <c r="AT8" i="4"/>
  <c r="AN8" i="4" s="1"/>
  <c r="BG8" i="4" s="1"/>
  <c r="AT9" i="4"/>
  <c r="AT10" i="4"/>
  <c r="AT11" i="4"/>
  <c r="AT12" i="4"/>
  <c r="AN12" i="4" s="1"/>
  <c r="AT13" i="4"/>
  <c r="AT14" i="4"/>
  <c r="AN14" i="4" s="1"/>
  <c r="AT15" i="4"/>
  <c r="AT16" i="4"/>
  <c r="AN16" i="4" s="1"/>
  <c r="BG16" i="4" s="1"/>
  <c r="AT17" i="4"/>
  <c r="AT18" i="4"/>
  <c r="AT19" i="4"/>
  <c r="AT20" i="4"/>
  <c r="AN20" i="4" s="1"/>
  <c r="BG20" i="4" s="1"/>
  <c r="AT21" i="4"/>
  <c r="AT22" i="4"/>
  <c r="AT23" i="4"/>
  <c r="AT24" i="4"/>
  <c r="AN24" i="4" s="1"/>
  <c r="BG24" i="4" s="1"/>
  <c r="AT25" i="4"/>
  <c r="AT26" i="4"/>
  <c r="AT27" i="4"/>
  <c r="AT28" i="4"/>
  <c r="AN28" i="4" s="1"/>
  <c r="AT29" i="4"/>
  <c r="AT30" i="4"/>
  <c r="AT31" i="4"/>
  <c r="AT32" i="4"/>
  <c r="AN32" i="4" s="1"/>
  <c r="BG32" i="4" s="1"/>
  <c r="AT33" i="4"/>
  <c r="AT34" i="4"/>
  <c r="AT35" i="4"/>
  <c r="AT36" i="4"/>
  <c r="AN36" i="4" s="1"/>
  <c r="BG36" i="4" s="1"/>
  <c r="AT37" i="4"/>
  <c r="AT38" i="4"/>
  <c r="AT39" i="4"/>
  <c r="AT40" i="4"/>
  <c r="AN40" i="4" s="1"/>
  <c r="BG40" i="4" s="1"/>
  <c r="AT41" i="4"/>
  <c r="AT42" i="4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AO16" i="4"/>
  <c r="AO17" i="4"/>
  <c r="AO18" i="4"/>
  <c r="AO19" i="4"/>
  <c r="AO20" i="4"/>
  <c r="AO21" i="4"/>
  <c r="AN21" i="4" s="1"/>
  <c r="BG21" i="4" s="1"/>
  <c r="AO22" i="4"/>
  <c r="AO23" i="4"/>
  <c r="AO24" i="4"/>
  <c r="AO25" i="4"/>
  <c r="AO26" i="4"/>
  <c r="AO27" i="4"/>
  <c r="AO28" i="4"/>
  <c r="AO29" i="4"/>
  <c r="AN29" i="4" s="1"/>
  <c r="BG29" i="4" s="1"/>
  <c r="AO30" i="4"/>
  <c r="AO31" i="4"/>
  <c r="AO32" i="4"/>
  <c r="AO33" i="4"/>
  <c r="AN33" i="4" s="1"/>
  <c r="AO34" i="4"/>
  <c r="AO35" i="4"/>
  <c r="AO36" i="4"/>
  <c r="AO37" i="4"/>
  <c r="AN37" i="4" s="1"/>
  <c r="BG37" i="4" s="1"/>
  <c r="AO38" i="4"/>
  <c r="AO39" i="4"/>
  <c r="AO40" i="4"/>
  <c r="AO41" i="4"/>
  <c r="AO42" i="4"/>
  <c r="AN10" i="4"/>
  <c r="AN17" i="4"/>
  <c r="BG17" i="4" s="1"/>
  <c r="AN18" i="4"/>
  <c r="BG18" i="4" s="1"/>
  <c r="AN22" i="4"/>
  <c r="AN25" i="4"/>
  <c r="BG25" i="4" s="1"/>
  <c r="AN26" i="4"/>
  <c r="AN30" i="4"/>
  <c r="AN34" i="4"/>
  <c r="AN35" i="4"/>
  <c r="BG35" i="4" s="1"/>
  <c r="AN38" i="4"/>
  <c r="AN41" i="4"/>
  <c r="BG41" i="4" s="1"/>
  <c r="AN42" i="4"/>
  <c r="AG8" i="4"/>
  <c r="BI8" i="4" s="1"/>
  <c r="AG9" i="4"/>
  <c r="AG10" i="4"/>
  <c r="AF10" i="4" s="1"/>
  <c r="AG11" i="4"/>
  <c r="AG12" i="4"/>
  <c r="AG13" i="4"/>
  <c r="AG14" i="4"/>
  <c r="AF14" i="4" s="1"/>
  <c r="AG15" i="4"/>
  <c r="AF15" i="4" s="1"/>
  <c r="AG16" i="4"/>
  <c r="BI16" i="4" s="1"/>
  <c r="AG17" i="4"/>
  <c r="AG18" i="4"/>
  <c r="AF18" i="4" s="1"/>
  <c r="AG19" i="4"/>
  <c r="AG20" i="4"/>
  <c r="AG21" i="4"/>
  <c r="AG22" i="4"/>
  <c r="AF22" i="4" s="1"/>
  <c r="BG22" i="4" s="1"/>
  <c r="AG23" i="4"/>
  <c r="AG24" i="4"/>
  <c r="AG25" i="4"/>
  <c r="AG26" i="4"/>
  <c r="AF26" i="4" s="1"/>
  <c r="BG26" i="4" s="1"/>
  <c r="AG27" i="4"/>
  <c r="AG28" i="4"/>
  <c r="AG29" i="4"/>
  <c r="AG30" i="4"/>
  <c r="AF30" i="4" s="1"/>
  <c r="AG31" i="4"/>
  <c r="AF31" i="4" s="1"/>
  <c r="AG32" i="4"/>
  <c r="AG33" i="4"/>
  <c r="AG34" i="4"/>
  <c r="AF34" i="4" s="1"/>
  <c r="AG35" i="4"/>
  <c r="AG36" i="4"/>
  <c r="AG37" i="4"/>
  <c r="AG38" i="4"/>
  <c r="AF38" i="4" s="1"/>
  <c r="AG39" i="4"/>
  <c r="AG40" i="4"/>
  <c r="AG41" i="4"/>
  <c r="AG42" i="4"/>
  <c r="AF42" i="4" s="1"/>
  <c r="BG42" i="4" s="1"/>
  <c r="AF8" i="4"/>
  <c r="AF9" i="4"/>
  <c r="AF11" i="4"/>
  <c r="AF12" i="4"/>
  <c r="AF13" i="4"/>
  <c r="AF16" i="4"/>
  <c r="AF17" i="4"/>
  <c r="AF19" i="4"/>
  <c r="AF20" i="4"/>
  <c r="AF21" i="4"/>
  <c r="AF23" i="4"/>
  <c r="AF24" i="4"/>
  <c r="AF25" i="4"/>
  <c r="AF27" i="4"/>
  <c r="AF28" i="4"/>
  <c r="AF29" i="4"/>
  <c r="AF32" i="4"/>
  <c r="AF33" i="4"/>
  <c r="AF35" i="4"/>
  <c r="AF36" i="4"/>
  <c r="AF37" i="4"/>
  <c r="AF39" i="4"/>
  <c r="AF40" i="4"/>
  <c r="AF41" i="4"/>
  <c r="W8" i="4"/>
  <c r="CA8" i="4" s="1"/>
  <c r="W9" i="4"/>
  <c r="CA9" i="4" s="1"/>
  <c r="W10" i="4"/>
  <c r="CA10" i="4" s="1"/>
  <c r="W11" i="4"/>
  <c r="W12" i="4"/>
  <c r="W13" i="4"/>
  <c r="W14" i="4"/>
  <c r="CA14" i="4" s="1"/>
  <c r="W15" i="4"/>
  <c r="W16" i="4"/>
  <c r="W17" i="4"/>
  <c r="W18" i="4"/>
  <c r="CA18" i="4" s="1"/>
  <c r="W19" i="4"/>
  <c r="W20" i="4"/>
  <c r="W21" i="4"/>
  <c r="W22" i="4"/>
  <c r="CA22" i="4" s="1"/>
  <c r="W23" i="4"/>
  <c r="W24" i="4"/>
  <c r="CA24" i="4" s="1"/>
  <c r="W25" i="4"/>
  <c r="W26" i="4"/>
  <c r="CA26" i="4" s="1"/>
  <c r="W27" i="4"/>
  <c r="W28" i="4"/>
  <c r="W29" i="4"/>
  <c r="CA29" i="4" s="1"/>
  <c r="W30" i="4"/>
  <c r="CA30" i="4" s="1"/>
  <c r="W31" i="4"/>
  <c r="W32" i="4"/>
  <c r="W33" i="4"/>
  <c r="CA33" i="4" s="1"/>
  <c r="W34" i="4"/>
  <c r="CA34" i="4" s="1"/>
  <c r="W35" i="4"/>
  <c r="W36" i="4"/>
  <c r="W37" i="4"/>
  <c r="W38" i="4"/>
  <c r="CA38" i="4" s="1"/>
  <c r="W39" i="4"/>
  <c r="W40" i="4"/>
  <c r="CA40" i="4" s="1"/>
  <c r="W41" i="4"/>
  <c r="CA41" i="4" s="1"/>
  <c r="W42" i="4"/>
  <c r="CA42" i="4" s="1"/>
  <c r="R8" i="4"/>
  <c r="R9" i="4"/>
  <c r="R10" i="4"/>
  <c r="R11" i="4"/>
  <c r="R12" i="4"/>
  <c r="R13" i="4"/>
  <c r="R14" i="4"/>
  <c r="R15" i="4"/>
  <c r="BV15" i="4" s="1"/>
  <c r="R16" i="4"/>
  <c r="R17" i="4"/>
  <c r="R18" i="4"/>
  <c r="BV18" i="4" s="1"/>
  <c r="R19" i="4"/>
  <c r="BV19" i="4" s="1"/>
  <c r="R20" i="4"/>
  <c r="R21" i="4"/>
  <c r="BV21" i="4" s="1"/>
  <c r="R22" i="4"/>
  <c r="R23" i="4"/>
  <c r="BV23" i="4" s="1"/>
  <c r="R24" i="4"/>
  <c r="R25" i="4"/>
  <c r="R26" i="4"/>
  <c r="R27" i="4"/>
  <c r="BV27" i="4" s="1"/>
  <c r="R28" i="4"/>
  <c r="R29" i="4"/>
  <c r="R30" i="4"/>
  <c r="BV30" i="4" s="1"/>
  <c r="R31" i="4"/>
  <c r="BV31" i="4" s="1"/>
  <c r="R32" i="4"/>
  <c r="R33" i="4"/>
  <c r="R34" i="4"/>
  <c r="R35" i="4"/>
  <c r="BV35" i="4" s="1"/>
  <c r="R36" i="4"/>
  <c r="R37" i="4"/>
  <c r="BV37" i="4" s="1"/>
  <c r="R38" i="4"/>
  <c r="R39" i="4"/>
  <c r="BV39" i="4" s="1"/>
  <c r="R40" i="4"/>
  <c r="R41" i="4"/>
  <c r="R42" i="4"/>
  <c r="M8" i="4"/>
  <c r="BQ8" i="4" s="1"/>
  <c r="M9" i="4"/>
  <c r="M10" i="4"/>
  <c r="M11" i="4"/>
  <c r="M12" i="4"/>
  <c r="M13" i="4"/>
  <c r="M14" i="4"/>
  <c r="M15" i="4"/>
  <c r="M16" i="4"/>
  <c r="M17" i="4"/>
  <c r="M18" i="4"/>
  <c r="BQ18" i="4" s="1"/>
  <c r="M19" i="4"/>
  <c r="M20" i="4"/>
  <c r="L20" i="4" s="1"/>
  <c r="M21" i="4"/>
  <c r="M22" i="4"/>
  <c r="M23" i="4"/>
  <c r="M24" i="4"/>
  <c r="M25" i="4"/>
  <c r="M26" i="4"/>
  <c r="M27" i="4"/>
  <c r="M28" i="4"/>
  <c r="M29" i="4"/>
  <c r="M30" i="4"/>
  <c r="M31" i="4"/>
  <c r="M32" i="4"/>
  <c r="L32" i="4" s="1"/>
  <c r="BP32" i="4" s="1"/>
  <c r="M33" i="4"/>
  <c r="M34" i="4"/>
  <c r="BQ34" i="4" s="1"/>
  <c r="M35" i="4"/>
  <c r="M36" i="4"/>
  <c r="M37" i="4"/>
  <c r="M38" i="4"/>
  <c r="M39" i="4"/>
  <c r="M40" i="4"/>
  <c r="BQ40" i="4" s="1"/>
  <c r="M41" i="4"/>
  <c r="M42" i="4"/>
  <c r="L9" i="4"/>
  <c r="BP9" i="4" s="1"/>
  <c r="L18" i="4"/>
  <c r="BP18" i="4" s="1"/>
  <c r="L29" i="4"/>
  <c r="L30" i="4"/>
  <c r="BP30" i="4" s="1"/>
  <c r="L40" i="4"/>
  <c r="BP40" i="4" s="1"/>
  <c r="L41" i="4"/>
  <c r="BP41" i="4" s="1"/>
  <c r="E8" i="4"/>
  <c r="E9" i="4"/>
  <c r="E10" i="4"/>
  <c r="E11" i="4"/>
  <c r="E12" i="4"/>
  <c r="E13" i="4"/>
  <c r="E14" i="4"/>
  <c r="E15" i="4"/>
  <c r="BI15" i="4" s="1"/>
  <c r="E16" i="4"/>
  <c r="E17" i="4"/>
  <c r="E18" i="4"/>
  <c r="BI18" i="4" s="1"/>
  <c r="E19" i="4"/>
  <c r="E20" i="4"/>
  <c r="BI20" i="4" s="1"/>
  <c r="E21" i="4"/>
  <c r="E22" i="4"/>
  <c r="BI22" i="4" s="1"/>
  <c r="E23" i="4"/>
  <c r="BI23" i="4" s="1"/>
  <c r="E24" i="4"/>
  <c r="E25" i="4"/>
  <c r="E26" i="4"/>
  <c r="E27" i="4"/>
  <c r="E28" i="4"/>
  <c r="E29" i="4"/>
  <c r="E30" i="4"/>
  <c r="E31" i="4"/>
  <c r="BI31" i="4" s="1"/>
  <c r="E32" i="4"/>
  <c r="E33" i="4"/>
  <c r="E34" i="4"/>
  <c r="D34" i="4" s="1"/>
  <c r="E35" i="4"/>
  <c r="BI35" i="4" s="1"/>
  <c r="E36" i="4"/>
  <c r="BI36" i="4" s="1"/>
  <c r="E37" i="4"/>
  <c r="E38" i="4"/>
  <c r="BI38" i="4" s="1"/>
  <c r="E39" i="4"/>
  <c r="E40" i="4"/>
  <c r="E41" i="4"/>
  <c r="E42" i="4"/>
  <c r="D8" i="4"/>
  <c r="BH8" i="4" s="1"/>
  <c r="D11" i="4"/>
  <c r="D12" i="4"/>
  <c r="D16" i="4"/>
  <c r="D19" i="4"/>
  <c r="D20" i="4"/>
  <c r="D22" i="4"/>
  <c r="D23" i="4"/>
  <c r="D24" i="4"/>
  <c r="BH24" i="4" s="1"/>
  <c r="D27" i="4"/>
  <c r="D28" i="4"/>
  <c r="D32" i="4"/>
  <c r="D35" i="4"/>
  <c r="D36" i="4"/>
  <c r="D38" i="4"/>
  <c r="D39" i="4"/>
  <c r="D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W8" i="3"/>
  <c r="W15" i="3"/>
  <c r="W19" i="3"/>
  <c r="W20" i="3"/>
  <c r="W23" i="3"/>
  <c r="W30" i="3"/>
  <c r="W35" i="3"/>
  <c r="W42" i="3"/>
  <c r="V28" i="3"/>
  <c r="V31" i="3"/>
  <c r="V37" i="3"/>
  <c r="N8" i="3"/>
  <c r="M8" i="3" s="1"/>
  <c r="N9" i="3"/>
  <c r="M9" i="3" s="1"/>
  <c r="V9" i="3" s="1"/>
  <c r="N10" i="3"/>
  <c r="N11" i="3"/>
  <c r="N12" i="3"/>
  <c r="M12" i="3" s="1"/>
  <c r="N13" i="3"/>
  <c r="M13" i="3" s="1"/>
  <c r="N14" i="3"/>
  <c r="N15" i="3"/>
  <c r="N16" i="3"/>
  <c r="M16" i="3" s="1"/>
  <c r="N17" i="3"/>
  <c r="M17" i="3" s="1"/>
  <c r="N18" i="3"/>
  <c r="N19" i="3"/>
  <c r="N20" i="3"/>
  <c r="M20" i="3" s="1"/>
  <c r="N21" i="3"/>
  <c r="M21" i="3" s="1"/>
  <c r="V21" i="3" s="1"/>
  <c r="N22" i="3"/>
  <c r="N23" i="3"/>
  <c r="N24" i="3"/>
  <c r="M24" i="3" s="1"/>
  <c r="N25" i="3"/>
  <c r="M25" i="3" s="1"/>
  <c r="N26" i="3"/>
  <c r="N27" i="3"/>
  <c r="N28" i="3"/>
  <c r="M28" i="3" s="1"/>
  <c r="N29" i="3"/>
  <c r="M29" i="3" s="1"/>
  <c r="N30" i="3"/>
  <c r="N31" i="3"/>
  <c r="N32" i="3"/>
  <c r="M32" i="3" s="1"/>
  <c r="N33" i="3"/>
  <c r="N34" i="3"/>
  <c r="N35" i="3"/>
  <c r="N36" i="3"/>
  <c r="M36" i="3" s="1"/>
  <c r="N37" i="3"/>
  <c r="M37" i="3" s="1"/>
  <c r="N38" i="3"/>
  <c r="N39" i="3"/>
  <c r="N40" i="3"/>
  <c r="M40" i="3" s="1"/>
  <c r="N41" i="3"/>
  <c r="M41" i="3" s="1"/>
  <c r="N42" i="3"/>
  <c r="M10" i="3"/>
  <c r="M11" i="3"/>
  <c r="M14" i="3"/>
  <c r="M15" i="3"/>
  <c r="V15" i="3" s="1"/>
  <c r="M18" i="3"/>
  <c r="M19" i="3"/>
  <c r="M22" i="3"/>
  <c r="M23" i="3"/>
  <c r="M26" i="3"/>
  <c r="M27" i="3"/>
  <c r="M30" i="3"/>
  <c r="M31" i="3"/>
  <c r="M33" i="3"/>
  <c r="M34" i="3"/>
  <c r="M35" i="3"/>
  <c r="M38" i="3"/>
  <c r="M39" i="3"/>
  <c r="M42" i="3"/>
  <c r="E8" i="3"/>
  <c r="D8" i="3" s="1"/>
  <c r="V8" i="3" s="1"/>
  <c r="E9" i="3"/>
  <c r="E10" i="3"/>
  <c r="E11" i="3"/>
  <c r="E12" i="3"/>
  <c r="W12" i="3" s="1"/>
  <c r="E13" i="3"/>
  <c r="E14" i="3"/>
  <c r="D14" i="3" s="1"/>
  <c r="V14" i="3" s="1"/>
  <c r="E15" i="3"/>
  <c r="E16" i="3"/>
  <c r="E17" i="3"/>
  <c r="E18" i="3"/>
  <c r="E19" i="3"/>
  <c r="E20" i="3"/>
  <c r="E21" i="3"/>
  <c r="E22" i="3"/>
  <c r="E23" i="3"/>
  <c r="E24" i="3"/>
  <c r="W24" i="3" s="1"/>
  <c r="E25" i="3"/>
  <c r="E26" i="3"/>
  <c r="E27" i="3"/>
  <c r="E28" i="3"/>
  <c r="D28" i="3" s="1"/>
  <c r="E29" i="3"/>
  <c r="E30" i="3"/>
  <c r="D30" i="3" s="1"/>
  <c r="V30" i="3" s="1"/>
  <c r="E31" i="3"/>
  <c r="W31" i="3" s="1"/>
  <c r="E32" i="3"/>
  <c r="E33" i="3"/>
  <c r="E34" i="3"/>
  <c r="E35" i="3"/>
  <c r="E36" i="3"/>
  <c r="W36" i="3" s="1"/>
  <c r="E37" i="3"/>
  <c r="E38" i="3"/>
  <c r="E39" i="3"/>
  <c r="W39" i="3" s="1"/>
  <c r="E40" i="3"/>
  <c r="D40" i="3" s="1"/>
  <c r="V40" i="3" s="1"/>
  <c r="E41" i="3"/>
  <c r="E42" i="3"/>
  <c r="D42" i="3" s="1"/>
  <c r="V42" i="3" s="1"/>
  <c r="D9" i="3"/>
  <c r="D12" i="3"/>
  <c r="V12" i="3" s="1"/>
  <c r="D13" i="3"/>
  <c r="V13" i="3" s="1"/>
  <c r="D15" i="3"/>
  <c r="D17" i="3"/>
  <c r="D19" i="3"/>
  <c r="V19" i="3" s="1"/>
  <c r="D20" i="3"/>
  <c r="V20" i="3" s="1"/>
  <c r="D21" i="3"/>
  <c r="D23" i="3"/>
  <c r="V23" i="3" s="1"/>
  <c r="D24" i="3"/>
  <c r="V24" i="3" s="1"/>
  <c r="D25" i="3"/>
  <c r="V25" i="3" s="1"/>
  <c r="D29" i="3"/>
  <c r="D31" i="3"/>
  <c r="D33" i="3"/>
  <c r="V33" i="3" s="1"/>
  <c r="D35" i="3"/>
  <c r="D37" i="3"/>
  <c r="D39" i="3"/>
  <c r="V39" i="3" s="1"/>
  <c r="D41" i="3"/>
  <c r="V41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9" i="2"/>
  <c r="DB10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8" i="2"/>
  <c r="CW10" i="2"/>
  <c r="CW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8" i="2"/>
  <c r="CR12" i="2"/>
  <c r="CR15" i="2"/>
  <c r="CQ11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8" i="2"/>
  <c r="CH8" i="2"/>
  <c r="BZ8" i="2"/>
  <c r="DB8" i="2" s="1"/>
  <c r="BZ9" i="2"/>
  <c r="BZ10" i="2"/>
  <c r="BZ11" i="2"/>
  <c r="BO11" i="2" s="1"/>
  <c r="BZ12" i="2"/>
  <c r="DB12" i="2" s="1"/>
  <c r="BZ13" i="2"/>
  <c r="DB13" i="2" s="1"/>
  <c r="BZ14" i="2"/>
  <c r="BZ15" i="2"/>
  <c r="DB15" i="2" s="1"/>
  <c r="BZ16" i="2"/>
  <c r="DB16" i="2" s="1"/>
  <c r="BU8" i="2"/>
  <c r="BU9" i="2"/>
  <c r="BU10" i="2"/>
  <c r="BU11" i="2"/>
  <c r="CW11" i="2" s="1"/>
  <c r="BU12" i="2"/>
  <c r="BO12" i="2" s="1"/>
  <c r="BU13" i="2"/>
  <c r="BU14" i="2"/>
  <c r="CW14" i="2" s="1"/>
  <c r="BU15" i="2"/>
  <c r="CW15" i="2" s="1"/>
  <c r="BU16" i="2"/>
  <c r="BP8" i="2"/>
  <c r="BP9" i="2"/>
  <c r="BP10" i="2"/>
  <c r="CR10" i="2" s="1"/>
  <c r="BP11" i="2"/>
  <c r="CR11" i="2" s="1"/>
  <c r="BP12" i="2"/>
  <c r="BP13" i="2"/>
  <c r="BO13" i="2" s="1"/>
  <c r="BP14" i="2"/>
  <c r="CR14" i="2" s="1"/>
  <c r="BP15" i="2"/>
  <c r="BP16" i="2"/>
  <c r="BO8" i="2"/>
  <c r="BO10" i="2"/>
  <c r="CH10" i="2" s="1"/>
  <c r="BO16" i="2"/>
  <c r="BH8" i="2"/>
  <c r="BH9" i="2"/>
  <c r="CJ9" i="2" s="1"/>
  <c r="BH10" i="2"/>
  <c r="BH11" i="2"/>
  <c r="BH12" i="2"/>
  <c r="BH13" i="2"/>
  <c r="CJ13" i="2" s="1"/>
  <c r="BH14" i="2"/>
  <c r="BH15" i="2"/>
  <c r="BH16" i="2"/>
  <c r="BG8" i="2"/>
  <c r="BG10" i="2"/>
  <c r="BG12" i="2"/>
  <c r="BG13" i="2"/>
  <c r="BG14" i="2"/>
  <c r="BG16" i="2"/>
  <c r="BF11" i="2"/>
  <c r="AX8" i="2"/>
  <c r="AX9" i="2"/>
  <c r="AX10" i="2"/>
  <c r="AX11" i="2"/>
  <c r="AX12" i="2"/>
  <c r="AX13" i="2"/>
  <c r="AX14" i="2"/>
  <c r="DB14" i="2" s="1"/>
  <c r="AX15" i="2"/>
  <c r="AX16" i="2"/>
  <c r="AS8" i="2"/>
  <c r="AS9" i="2"/>
  <c r="AM9" i="2" s="1"/>
  <c r="BF9" i="2" s="1"/>
  <c r="AS10" i="2"/>
  <c r="AS11" i="2"/>
  <c r="AM11" i="2" s="1"/>
  <c r="AS12" i="2"/>
  <c r="AS13" i="2"/>
  <c r="CW13" i="2" s="1"/>
  <c r="AS14" i="2"/>
  <c r="AS15" i="2"/>
  <c r="AM15" i="2" s="1"/>
  <c r="BF15" i="2" s="1"/>
  <c r="AS16" i="2"/>
  <c r="AN8" i="2"/>
  <c r="AN9" i="2"/>
  <c r="AN10" i="2"/>
  <c r="AM10" i="2" s="1"/>
  <c r="AN11" i="2"/>
  <c r="AN12" i="2"/>
  <c r="AN13" i="2"/>
  <c r="AN14" i="2"/>
  <c r="AM14" i="2" s="1"/>
  <c r="AN15" i="2"/>
  <c r="AN16" i="2"/>
  <c r="AM12" i="2"/>
  <c r="AM13" i="2"/>
  <c r="BF13" i="2" s="1"/>
  <c r="AF8" i="2"/>
  <c r="AE8" i="2" s="1"/>
  <c r="AF9" i="2"/>
  <c r="AF10" i="2"/>
  <c r="CJ10" i="2" s="1"/>
  <c r="AF11" i="2"/>
  <c r="AF12" i="2"/>
  <c r="AF13" i="2"/>
  <c r="AF14" i="2"/>
  <c r="CJ14" i="2" s="1"/>
  <c r="AF15" i="2"/>
  <c r="AF16" i="2"/>
  <c r="AE9" i="2"/>
  <c r="AE10" i="2"/>
  <c r="AE11" i="2"/>
  <c r="AE13" i="2"/>
  <c r="AE15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W9" i="2"/>
  <c r="W12" i="2"/>
  <c r="W13" i="2"/>
  <c r="V8" i="2"/>
  <c r="N8" i="2"/>
  <c r="N9" i="2"/>
  <c r="N10" i="2"/>
  <c r="N11" i="2"/>
  <c r="M11" i="2" s="1"/>
  <c r="N12" i="2"/>
  <c r="N13" i="2"/>
  <c r="N14" i="2"/>
  <c r="N15" i="2"/>
  <c r="M15" i="2" s="1"/>
  <c r="N16" i="2"/>
  <c r="M8" i="2"/>
  <c r="M9" i="2"/>
  <c r="M10" i="2"/>
  <c r="V10" i="2" s="1"/>
  <c r="M12" i="2"/>
  <c r="M13" i="2"/>
  <c r="M14" i="2"/>
  <c r="M16" i="2"/>
  <c r="E8" i="2"/>
  <c r="W8" i="2" s="1"/>
  <c r="E9" i="2"/>
  <c r="D9" i="2" s="1"/>
  <c r="E10" i="2"/>
  <c r="W10" i="2" s="1"/>
  <c r="E11" i="2"/>
  <c r="W11" i="2" s="1"/>
  <c r="E12" i="2"/>
  <c r="E13" i="2"/>
  <c r="D13" i="2" s="1"/>
  <c r="V13" i="2" s="1"/>
  <c r="E14" i="2"/>
  <c r="W14" i="2" s="1"/>
  <c r="E15" i="2"/>
  <c r="W15" i="2" s="1"/>
  <c r="E16" i="2"/>
  <c r="W16" i="2" s="1"/>
  <c r="D8" i="2"/>
  <c r="D10" i="2"/>
  <c r="D11" i="2"/>
  <c r="V11" i="2" s="1"/>
  <c r="D12" i="2"/>
  <c r="V12" i="2" s="1"/>
  <c r="D14" i="2"/>
  <c r="V14" i="2" s="1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B14" i="1"/>
  <c r="DB22" i="1"/>
  <c r="DB26" i="1"/>
  <c r="DB27" i="1"/>
  <c r="DB3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W9" i="1"/>
  <c r="CW16" i="1"/>
  <c r="CW28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R10" i="1"/>
  <c r="CR11" i="1"/>
  <c r="CR18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11" i="1"/>
  <c r="CJ23" i="1"/>
  <c r="CJ30" i="1"/>
  <c r="CI19" i="1"/>
  <c r="BZ8" i="1"/>
  <c r="DB8" i="1" s="1"/>
  <c r="BZ9" i="1"/>
  <c r="DB9" i="1" s="1"/>
  <c r="BZ10" i="1"/>
  <c r="BZ11" i="1"/>
  <c r="BZ12" i="1"/>
  <c r="DB12" i="1" s="1"/>
  <c r="BZ13" i="1"/>
  <c r="DB13" i="1" s="1"/>
  <c r="BZ14" i="1"/>
  <c r="BZ15" i="1"/>
  <c r="BZ16" i="1"/>
  <c r="DB16" i="1" s="1"/>
  <c r="BZ17" i="1"/>
  <c r="DB17" i="1" s="1"/>
  <c r="BZ18" i="1"/>
  <c r="BZ19" i="1"/>
  <c r="BZ20" i="1"/>
  <c r="DB20" i="1" s="1"/>
  <c r="BZ21" i="1"/>
  <c r="DB21" i="1" s="1"/>
  <c r="BZ22" i="1"/>
  <c r="BZ23" i="1"/>
  <c r="BZ24" i="1"/>
  <c r="DB24" i="1" s="1"/>
  <c r="BZ25" i="1"/>
  <c r="DB25" i="1" s="1"/>
  <c r="BZ26" i="1"/>
  <c r="BZ27" i="1"/>
  <c r="BZ28" i="1"/>
  <c r="DB28" i="1" s="1"/>
  <c r="BZ29" i="1"/>
  <c r="DB29" i="1" s="1"/>
  <c r="BZ30" i="1"/>
  <c r="BZ31" i="1"/>
  <c r="BZ32" i="1"/>
  <c r="DB32" i="1" s="1"/>
  <c r="BZ33" i="1"/>
  <c r="DB33" i="1" s="1"/>
  <c r="BU8" i="1"/>
  <c r="BU9" i="1"/>
  <c r="BU10" i="1"/>
  <c r="BU11" i="1"/>
  <c r="CW11" i="1" s="1"/>
  <c r="BU12" i="1"/>
  <c r="BU13" i="1"/>
  <c r="BU14" i="1"/>
  <c r="CW14" i="1" s="1"/>
  <c r="BU15" i="1"/>
  <c r="BO15" i="1" s="1"/>
  <c r="BU16" i="1"/>
  <c r="BU17" i="1"/>
  <c r="BU18" i="1"/>
  <c r="CW18" i="1" s="1"/>
  <c r="BU19" i="1"/>
  <c r="CW19" i="1" s="1"/>
  <c r="BU20" i="1"/>
  <c r="BU21" i="1"/>
  <c r="BU22" i="1"/>
  <c r="CW22" i="1" s="1"/>
  <c r="BU23" i="1"/>
  <c r="BO23" i="1" s="1"/>
  <c r="BU24" i="1"/>
  <c r="BU25" i="1"/>
  <c r="BU26" i="1"/>
  <c r="BU27" i="1"/>
  <c r="CW27" i="1" s="1"/>
  <c r="BU28" i="1"/>
  <c r="BU29" i="1"/>
  <c r="BU30" i="1"/>
  <c r="CW30" i="1" s="1"/>
  <c r="BU31" i="1"/>
  <c r="BO31" i="1" s="1"/>
  <c r="CQ31" i="1" s="1"/>
  <c r="BU32" i="1"/>
  <c r="BU33" i="1"/>
  <c r="BP8" i="1"/>
  <c r="BP9" i="1"/>
  <c r="CR9" i="1" s="1"/>
  <c r="BP10" i="1"/>
  <c r="BP11" i="1"/>
  <c r="BP12" i="1"/>
  <c r="BP13" i="1"/>
  <c r="CR13" i="1" s="1"/>
  <c r="BP14" i="1"/>
  <c r="BP15" i="1"/>
  <c r="BP16" i="1"/>
  <c r="BP17" i="1"/>
  <c r="BO17" i="1" s="1"/>
  <c r="BP18" i="1"/>
  <c r="BP19" i="1"/>
  <c r="BP20" i="1"/>
  <c r="BP21" i="1"/>
  <c r="BO21" i="1" s="1"/>
  <c r="BP22" i="1"/>
  <c r="BP23" i="1"/>
  <c r="BP24" i="1"/>
  <c r="BP25" i="1"/>
  <c r="CR25" i="1" s="1"/>
  <c r="BP26" i="1"/>
  <c r="BP27" i="1"/>
  <c r="BP28" i="1"/>
  <c r="BP29" i="1"/>
  <c r="CR29" i="1" s="1"/>
  <c r="BP30" i="1"/>
  <c r="BP31" i="1"/>
  <c r="BP32" i="1"/>
  <c r="BP33" i="1"/>
  <c r="BO33" i="1" s="1"/>
  <c r="BO14" i="1"/>
  <c r="BO22" i="1"/>
  <c r="BO29" i="1"/>
  <c r="BH8" i="1"/>
  <c r="BH9" i="1"/>
  <c r="BG9" i="1" s="1"/>
  <c r="CI9" i="1" s="1"/>
  <c r="BH10" i="1"/>
  <c r="BH11" i="1"/>
  <c r="BH12" i="1"/>
  <c r="BH13" i="1"/>
  <c r="BG13" i="1" s="1"/>
  <c r="CI13" i="1" s="1"/>
  <c r="BH14" i="1"/>
  <c r="BH15" i="1"/>
  <c r="CJ15" i="1" s="1"/>
  <c r="BH16" i="1"/>
  <c r="BH17" i="1"/>
  <c r="BG17" i="1" s="1"/>
  <c r="CI17" i="1" s="1"/>
  <c r="BH18" i="1"/>
  <c r="BH19" i="1"/>
  <c r="BG19" i="1" s="1"/>
  <c r="BH20" i="1"/>
  <c r="BH21" i="1"/>
  <c r="CJ21" i="1" s="1"/>
  <c r="BH22" i="1"/>
  <c r="BH23" i="1"/>
  <c r="BH24" i="1"/>
  <c r="BH25" i="1"/>
  <c r="BG25" i="1" s="1"/>
  <c r="CI25" i="1" s="1"/>
  <c r="BH26" i="1"/>
  <c r="BH27" i="1"/>
  <c r="CJ27" i="1" s="1"/>
  <c r="BH28" i="1"/>
  <c r="BH29" i="1"/>
  <c r="BG29" i="1" s="1"/>
  <c r="CI29" i="1" s="1"/>
  <c r="BH30" i="1"/>
  <c r="BH31" i="1"/>
  <c r="CJ31" i="1" s="1"/>
  <c r="BH32" i="1"/>
  <c r="BH33" i="1"/>
  <c r="CJ33" i="1" s="1"/>
  <c r="BG10" i="1"/>
  <c r="BG11" i="1"/>
  <c r="BG14" i="1"/>
  <c r="BG15" i="1"/>
  <c r="CI15" i="1" s="1"/>
  <c r="BG18" i="1"/>
  <c r="BG21" i="1"/>
  <c r="BG22" i="1"/>
  <c r="BG23" i="1"/>
  <c r="CI23" i="1" s="1"/>
  <c r="BG26" i="1"/>
  <c r="BG27" i="1"/>
  <c r="CI27" i="1" s="1"/>
  <c r="BG30" i="1"/>
  <c r="BG31" i="1"/>
  <c r="CI31" i="1" s="1"/>
  <c r="BG33" i="1"/>
  <c r="CI33" i="1" s="1"/>
  <c r="BF12" i="1"/>
  <c r="AX8" i="1"/>
  <c r="AX9" i="1"/>
  <c r="AX10" i="1"/>
  <c r="DB10" i="1" s="1"/>
  <c r="AX11" i="1"/>
  <c r="DB11" i="1" s="1"/>
  <c r="AX12" i="1"/>
  <c r="AX13" i="1"/>
  <c r="AX14" i="1"/>
  <c r="AX15" i="1"/>
  <c r="DB15" i="1" s="1"/>
  <c r="AX16" i="1"/>
  <c r="AX17" i="1"/>
  <c r="AX18" i="1"/>
  <c r="DB18" i="1" s="1"/>
  <c r="AX19" i="1"/>
  <c r="DB19" i="1" s="1"/>
  <c r="AX20" i="1"/>
  <c r="AX21" i="1"/>
  <c r="AX22" i="1"/>
  <c r="AX23" i="1"/>
  <c r="AX24" i="1"/>
  <c r="AX25" i="1"/>
  <c r="AX26" i="1"/>
  <c r="AX27" i="1"/>
  <c r="AX28" i="1"/>
  <c r="AX29" i="1"/>
  <c r="AX30" i="1"/>
  <c r="AX31" i="1"/>
  <c r="DB31" i="1" s="1"/>
  <c r="AX32" i="1"/>
  <c r="AX33" i="1"/>
  <c r="AS8" i="1"/>
  <c r="CW8" i="1" s="1"/>
  <c r="AS9" i="1"/>
  <c r="AS10" i="1"/>
  <c r="AS11" i="1"/>
  <c r="AS12" i="1"/>
  <c r="AM12" i="1" s="1"/>
  <c r="AS13" i="1"/>
  <c r="AM13" i="1" s="1"/>
  <c r="BF13" i="1" s="1"/>
  <c r="AS14" i="1"/>
  <c r="AS15" i="1"/>
  <c r="AS16" i="1"/>
  <c r="AS17" i="1"/>
  <c r="AM17" i="1" s="1"/>
  <c r="BF17" i="1" s="1"/>
  <c r="AS18" i="1"/>
  <c r="AS19" i="1"/>
  <c r="AS20" i="1"/>
  <c r="CW20" i="1" s="1"/>
  <c r="AS21" i="1"/>
  <c r="AM21" i="1" s="1"/>
  <c r="BF21" i="1" s="1"/>
  <c r="AS22" i="1"/>
  <c r="AS23" i="1"/>
  <c r="AS24" i="1"/>
  <c r="CW24" i="1" s="1"/>
  <c r="AS25" i="1"/>
  <c r="CW25" i="1" s="1"/>
  <c r="AS26" i="1"/>
  <c r="AS27" i="1"/>
  <c r="AS28" i="1"/>
  <c r="AM28" i="1" s="1"/>
  <c r="AS29" i="1"/>
  <c r="AM29" i="1" s="1"/>
  <c r="BF29" i="1" s="1"/>
  <c r="AS30" i="1"/>
  <c r="AS31" i="1"/>
  <c r="AS32" i="1"/>
  <c r="AS33" i="1"/>
  <c r="AM33" i="1" s="1"/>
  <c r="BF33" i="1" s="1"/>
  <c r="AN8" i="1"/>
  <c r="AN9" i="1"/>
  <c r="AN10" i="1"/>
  <c r="AM10" i="1" s="1"/>
  <c r="AN11" i="1"/>
  <c r="AN12" i="1"/>
  <c r="AN13" i="1"/>
  <c r="AN14" i="1"/>
  <c r="AN15" i="1"/>
  <c r="CR15" i="1" s="1"/>
  <c r="AN16" i="1"/>
  <c r="AN17" i="1"/>
  <c r="AN18" i="1"/>
  <c r="AM18" i="1" s="1"/>
  <c r="AN19" i="1"/>
  <c r="AN20" i="1"/>
  <c r="AN21" i="1"/>
  <c r="AN22" i="1"/>
  <c r="AM22" i="1" s="1"/>
  <c r="AN23" i="1"/>
  <c r="AM23" i="1" s="1"/>
  <c r="BF23" i="1" s="1"/>
  <c r="AN24" i="1"/>
  <c r="AN25" i="1"/>
  <c r="AN26" i="1"/>
  <c r="AM26" i="1" s="1"/>
  <c r="AN27" i="1"/>
  <c r="CR27" i="1" s="1"/>
  <c r="AN28" i="1"/>
  <c r="AN29" i="1"/>
  <c r="AN30" i="1"/>
  <c r="AN31" i="1"/>
  <c r="CR31" i="1" s="1"/>
  <c r="AN32" i="1"/>
  <c r="AN33" i="1"/>
  <c r="AM8" i="1"/>
  <c r="AM9" i="1"/>
  <c r="BF9" i="1" s="1"/>
  <c r="AM11" i="1"/>
  <c r="BF11" i="1" s="1"/>
  <c r="AM16" i="1"/>
  <c r="BF16" i="1" s="1"/>
  <c r="AM19" i="1"/>
  <c r="BF19" i="1" s="1"/>
  <c r="AM20" i="1"/>
  <c r="BF20" i="1" s="1"/>
  <c r="AM24" i="1"/>
  <c r="BF24" i="1" s="1"/>
  <c r="AM25" i="1"/>
  <c r="BF25" i="1" s="1"/>
  <c r="AM31" i="1"/>
  <c r="BF31" i="1" s="1"/>
  <c r="AM32" i="1"/>
  <c r="BF32" i="1" s="1"/>
  <c r="AF8" i="1"/>
  <c r="AF9" i="1"/>
  <c r="AE9" i="1" s="1"/>
  <c r="AF10" i="1"/>
  <c r="AF11" i="1"/>
  <c r="AF12" i="1"/>
  <c r="AF13" i="1"/>
  <c r="AF14" i="1"/>
  <c r="AE14" i="1" s="1"/>
  <c r="AF15" i="1"/>
  <c r="AF16" i="1"/>
  <c r="AF17" i="1"/>
  <c r="AF18" i="1"/>
  <c r="AE18" i="1" s="1"/>
  <c r="AF19" i="1"/>
  <c r="AF20" i="1"/>
  <c r="AF21" i="1"/>
  <c r="AF22" i="1"/>
  <c r="AE22" i="1" s="1"/>
  <c r="AF23" i="1"/>
  <c r="AF24" i="1"/>
  <c r="AF25" i="1"/>
  <c r="AE25" i="1" s="1"/>
  <c r="AF26" i="1"/>
  <c r="AF27" i="1"/>
  <c r="AF28" i="1"/>
  <c r="AF29" i="1"/>
  <c r="AF30" i="1"/>
  <c r="AE30" i="1" s="1"/>
  <c r="AF31" i="1"/>
  <c r="AF32" i="1"/>
  <c r="AF33" i="1"/>
  <c r="AE8" i="1"/>
  <c r="BF8" i="1" s="1"/>
  <c r="AE11" i="1"/>
  <c r="AE12" i="1"/>
  <c r="AE13" i="1"/>
  <c r="AE15" i="1"/>
  <c r="AE16" i="1"/>
  <c r="AE17" i="1"/>
  <c r="AE19" i="1"/>
  <c r="AE20" i="1"/>
  <c r="AE21" i="1"/>
  <c r="AE23" i="1"/>
  <c r="AE24" i="1"/>
  <c r="AE27" i="1"/>
  <c r="AE28" i="1"/>
  <c r="BF28" i="1" s="1"/>
  <c r="AE29" i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20" i="1"/>
  <c r="V15" i="1"/>
  <c r="V31" i="1"/>
  <c r="N8" i="1"/>
  <c r="N9" i="1"/>
  <c r="M9" i="1" s="1"/>
  <c r="N10" i="1"/>
  <c r="M10" i="1" s="1"/>
  <c r="N11" i="1"/>
  <c r="N12" i="1"/>
  <c r="N13" i="1"/>
  <c r="M13" i="1" s="1"/>
  <c r="N14" i="1"/>
  <c r="W14" i="1" s="1"/>
  <c r="N15" i="1"/>
  <c r="N16" i="1"/>
  <c r="N17" i="1"/>
  <c r="M17" i="1" s="1"/>
  <c r="N18" i="1"/>
  <c r="W18" i="1" s="1"/>
  <c r="N19" i="1"/>
  <c r="N20" i="1"/>
  <c r="N21" i="1"/>
  <c r="M21" i="1" s="1"/>
  <c r="N22" i="1"/>
  <c r="M22" i="1" s="1"/>
  <c r="N23" i="1"/>
  <c r="N24" i="1"/>
  <c r="N25" i="1"/>
  <c r="M25" i="1" s="1"/>
  <c r="N26" i="1"/>
  <c r="M26" i="1" s="1"/>
  <c r="N27" i="1"/>
  <c r="N28" i="1"/>
  <c r="N29" i="1"/>
  <c r="M29" i="1" s="1"/>
  <c r="N30" i="1"/>
  <c r="W30" i="1" s="1"/>
  <c r="N31" i="1"/>
  <c r="N32" i="1"/>
  <c r="N33" i="1"/>
  <c r="M33" i="1" s="1"/>
  <c r="M8" i="1"/>
  <c r="M11" i="1"/>
  <c r="M12" i="1"/>
  <c r="M14" i="1"/>
  <c r="V14" i="1" s="1"/>
  <c r="M15" i="1"/>
  <c r="M16" i="1"/>
  <c r="M19" i="1"/>
  <c r="V19" i="1" s="1"/>
  <c r="M20" i="1"/>
  <c r="M23" i="1"/>
  <c r="M24" i="1"/>
  <c r="M27" i="1"/>
  <c r="M28" i="1"/>
  <c r="M30" i="1"/>
  <c r="V30" i="1" s="1"/>
  <c r="M31" i="1"/>
  <c r="M32" i="1"/>
  <c r="E8" i="1"/>
  <c r="D8" i="1" s="1"/>
  <c r="V8" i="1" s="1"/>
  <c r="E9" i="1"/>
  <c r="D9" i="1" s="1"/>
  <c r="V9" i="1" s="1"/>
  <c r="E10" i="1"/>
  <c r="W10" i="1" s="1"/>
  <c r="E11" i="1"/>
  <c r="W11" i="1" s="1"/>
  <c r="E12" i="1"/>
  <c r="W12" i="1" s="1"/>
  <c r="E13" i="1"/>
  <c r="D13" i="1" s="1"/>
  <c r="V13" i="1" s="1"/>
  <c r="E14" i="1"/>
  <c r="E15" i="1"/>
  <c r="W15" i="1" s="1"/>
  <c r="E16" i="1"/>
  <c r="W16" i="1" s="1"/>
  <c r="E17" i="1"/>
  <c r="D17" i="1" s="1"/>
  <c r="V17" i="1" s="1"/>
  <c r="E18" i="1"/>
  <c r="E19" i="1"/>
  <c r="W19" i="1" s="1"/>
  <c r="E20" i="1"/>
  <c r="D20" i="1" s="1"/>
  <c r="V20" i="1" s="1"/>
  <c r="E21" i="1"/>
  <c r="D21" i="1" s="1"/>
  <c r="V21" i="1" s="1"/>
  <c r="E22" i="1"/>
  <c r="W22" i="1" s="1"/>
  <c r="E23" i="1"/>
  <c r="W23" i="1" s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W28" i="1" s="1"/>
  <c r="E29" i="1"/>
  <c r="D29" i="1" s="1"/>
  <c r="V29" i="1" s="1"/>
  <c r="E30" i="1"/>
  <c r="E31" i="1"/>
  <c r="W31" i="1" s="1"/>
  <c r="E32" i="1"/>
  <c r="W32" i="1" s="1"/>
  <c r="E33" i="1"/>
  <c r="D33" i="1" s="1"/>
  <c r="V33" i="1" s="1"/>
  <c r="D11" i="1"/>
  <c r="V11" i="1" s="1"/>
  <c r="D12" i="1"/>
  <c r="V12" i="1" s="1"/>
  <c r="D14" i="1"/>
  <c r="D15" i="1"/>
  <c r="D16" i="1"/>
  <c r="V16" i="1" s="1"/>
  <c r="D18" i="1"/>
  <c r="D19" i="1"/>
  <c r="D22" i="1"/>
  <c r="V22" i="1" s="1"/>
  <c r="D23" i="1"/>
  <c r="V23" i="1" s="1"/>
  <c r="D27" i="1"/>
  <c r="V27" i="1" s="1"/>
  <c r="D28" i="1"/>
  <c r="V28" i="1" s="1"/>
  <c r="D30" i="1"/>
  <c r="D31" i="1"/>
  <c r="D32" i="1"/>
  <c r="V32" i="1" s="1"/>
  <c r="V18" i="1" l="1"/>
  <c r="CH33" i="1"/>
  <c r="DJ33" i="1" s="1"/>
  <c r="CQ33" i="1"/>
  <c r="CQ21" i="1"/>
  <c r="CH17" i="1"/>
  <c r="DJ17" i="1" s="1"/>
  <c r="CQ17" i="1"/>
  <c r="CQ23" i="1"/>
  <c r="CH23" i="1"/>
  <c r="DJ23" i="1" s="1"/>
  <c r="BP20" i="4"/>
  <c r="AE20" i="4"/>
  <c r="CI20" i="4" s="1"/>
  <c r="CQ29" i="1"/>
  <c r="W25" i="1"/>
  <c r="W9" i="1"/>
  <c r="CI21" i="1"/>
  <c r="CQ22" i="1"/>
  <c r="CH22" i="1"/>
  <c r="CQ14" i="1"/>
  <c r="CH29" i="1"/>
  <c r="DJ29" i="1" s="1"/>
  <c r="CH21" i="1"/>
  <c r="DJ21" i="1" s="1"/>
  <c r="CH14" i="1"/>
  <c r="DJ14" i="1" s="1"/>
  <c r="CJ17" i="1"/>
  <c r="CJ9" i="1"/>
  <c r="CR33" i="1"/>
  <c r="CW31" i="1"/>
  <c r="CW23" i="1"/>
  <c r="DJ8" i="2"/>
  <c r="BH38" i="4"/>
  <c r="BH28" i="4"/>
  <c r="AE28" i="4"/>
  <c r="CI28" i="4" s="1"/>
  <c r="BH22" i="4"/>
  <c r="AE22" i="4"/>
  <c r="CI22" i="4" s="1"/>
  <c r="AE16" i="4"/>
  <c r="CI16" i="4" s="1"/>
  <c r="BH16" i="4"/>
  <c r="BI42" i="4"/>
  <c r="D42" i="4"/>
  <c r="BH34" i="4"/>
  <c r="AE34" i="4"/>
  <c r="CI34" i="4" s="1"/>
  <c r="D30" i="4"/>
  <c r="BI30" i="4"/>
  <c r="BI26" i="4"/>
  <c r="D26" i="4"/>
  <c r="BI14" i="4"/>
  <c r="D14" i="4"/>
  <c r="BI10" i="4"/>
  <c r="D10" i="4"/>
  <c r="AE40" i="4"/>
  <c r="CI40" i="4" s="1"/>
  <c r="M18" i="1"/>
  <c r="W29" i="1"/>
  <c r="W8" i="1"/>
  <c r="AE26" i="1"/>
  <c r="CJ26" i="1"/>
  <c r="AE10" i="1"/>
  <c r="CJ10" i="1"/>
  <c r="CI18" i="1"/>
  <c r="CJ32" i="1"/>
  <c r="BG32" i="1"/>
  <c r="CI32" i="1" s="1"/>
  <c r="CJ24" i="1"/>
  <c r="BG24" i="1"/>
  <c r="CI24" i="1" s="1"/>
  <c r="CJ16" i="1"/>
  <c r="BG16" i="1"/>
  <c r="CI16" i="1" s="1"/>
  <c r="BO27" i="1"/>
  <c r="BO13" i="1"/>
  <c r="CR28" i="1"/>
  <c r="BO28" i="1"/>
  <c r="CR24" i="1"/>
  <c r="BO24" i="1"/>
  <c r="CR16" i="1"/>
  <c r="BO16" i="1"/>
  <c r="CR8" i="1"/>
  <c r="BO8" i="1"/>
  <c r="CW10" i="1"/>
  <c r="BO10" i="1"/>
  <c r="CJ22" i="1"/>
  <c r="CR23" i="1"/>
  <c r="CR17" i="1"/>
  <c r="CW21" i="1"/>
  <c r="D15" i="2"/>
  <c r="V15" i="2" s="1"/>
  <c r="CI10" i="2"/>
  <c r="CJ11" i="2"/>
  <c r="BG11" i="2"/>
  <c r="CI11" i="2" s="1"/>
  <c r="CH16" i="2"/>
  <c r="BQ24" i="4"/>
  <c r="L24" i="4"/>
  <c r="L16" i="4"/>
  <c r="BP16" i="4" s="1"/>
  <c r="BQ16" i="4"/>
  <c r="D26" i="1"/>
  <c r="V26" i="1" s="1"/>
  <c r="D10" i="1"/>
  <c r="V10" i="1" s="1"/>
  <c r="W33" i="1"/>
  <c r="W17" i="1"/>
  <c r="AM15" i="1"/>
  <c r="BF15" i="1" s="1"/>
  <c r="AM30" i="1"/>
  <c r="BF30" i="1" s="1"/>
  <c r="CR30" i="1"/>
  <c r="BF26" i="1"/>
  <c r="BF22" i="1"/>
  <c r="BF18" i="1"/>
  <c r="AM14" i="1"/>
  <c r="BF14" i="1" s="1"/>
  <c r="CR14" i="1"/>
  <c r="BF10" i="1"/>
  <c r="CI11" i="1"/>
  <c r="BO25" i="1"/>
  <c r="BO18" i="1"/>
  <c r="BO11" i="1"/>
  <c r="CR19" i="1"/>
  <c r="CW29" i="1"/>
  <c r="CW13" i="1"/>
  <c r="DB23" i="1"/>
  <c r="CH31" i="1"/>
  <c r="DJ31" i="1" s="1"/>
  <c r="CJ19" i="1"/>
  <c r="CJ13" i="1"/>
  <c r="CR22" i="1"/>
  <c r="CW33" i="1"/>
  <c r="CW12" i="1"/>
  <c r="V9" i="2"/>
  <c r="AE14" i="2"/>
  <c r="BF14" i="2" s="1"/>
  <c r="CI14" i="2"/>
  <c r="BG9" i="2"/>
  <c r="CI9" i="2" s="1"/>
  <c r="BO15" i="2"/>
  <c r="CR16" i="2"/>
  <c r="CW9" i="2"/>
  <c r="V17" i="3"/>
  <c r="W40" i="3"/>
  <c r="W28" i="3"/>
  <c r="BP29" i="4"/>
  <c r="L8" i="4"/>
  <c r="BQ39" i="4"/>
  <c r="L39" i="4"/>
  <c r="BP39" i="4" s="1"/>
  <c r="L35" i="4"/>
  <c r="BP35" i="4" s="1"/>
  <c r="BQ35" i="4"/>
  <c r="L31" i="4"/>
  <c r="BP31" i="4" s="1"/>
  <c r="BQ31" i="4"/>
  <c r="L27" i="4"/>
  <c r="BP27" i="4" s="1"/>
  <c r="BQ27" i="4"/>
  <c r="BQ23" i="4"/>
  <c r="L23" i="4"/>
  <c r="BP23" i="4" s="1"/>
  <c r="L19" i="4"/>
  <c r="BQ19" i="4"/>
  <c r="L15" i="4"/>
  <c r="BP15" i="4" s="1"/>
  <c r="BQ15" i="4"/>
  <c r="L11" i="4"/>
  <c r="BP11" i="4" s="1"/>
  <c r="BV42" i="4"/>
  <c r="L42" i="4"/>
  <c r="BP42" i="4" s="1"/>
  <c r="BV38" i="4"/>
  <c r="L38" i="4"/>
  <c r="BP38" i="4" s="1"/>
  <c r="L34" i="4"/>
  <c r="BP34" i="4" s="1"/>
  <c r="BV26" i="4"/>
  <c r="L26" i="4"/>
  <c r="BP26" i="4" s="1"/>
  <c r="BV22" i="4"/>
  <c r="L22" i="4"/>
  <c r="BP22" i="4" s="1"/>
  <c r="BV14" i="4"/>
  <c r="L14" i="4"/>
  <c r="BP14" i="4" s="1"/>
  <c r="BV10" i="4"/>
  <c r="L10" i="4"/>
  <c r="BP10" i="4" s="1"/>
  <c r="L37" i="4"/>
  <c r="BP37" i="4" s="1"/>
  <c r="CA37" i="4"/>
  <c r="CA25" i="4"/>
  <c r="L25" i="4"/>
  <c r="BP25" i="4" s="1"/>
  <c r="CA21" i="4"/>
  <c r="L21" i="4"/>
  <c r="BP21" i="4" s="1"/>
  <c r="CA13" i="4"/>
  <c r="L13" i="4"/>
  <c r="BP13" i="4" s="1"/>
  <c r="BG34" i="4"/>
  <c r="BQ11" i="4"/>
  <c r="W24" i="1"/>
  <c r="W13" i="1"/>
  <c r="CI26" i="1"/>
  <c r="CJ28" i="1"/>
  <c r="BG28" i="1"/>
  <c r="CI28" i="1" s="1"/>
  <c r="CJ20" i="1"/>
  <c r="BG20" i="1"/>
  <c r="CI20" i="1" s="1"/>
  <c r="CJ12" i="1"/>
  <c r="BG12" i="1"/>
  <c r="CI12" i="1" s="1"/>
  <c r="CJ8" i="1"/>
  <c r="BG8" i="1"/>
  <c r="CI8" i="1" s="1"/>
  <c r="BO19" i="1"/>
  <c r="CR32" i="1"/>
  <c r="BO32" i="1"/>
  <c r="CR20" i="1"/>
  <c r="BO20" i="1"/>
  <c r="CR12" i="1"/>
  <c r="BO12" i="1"/>
  <c r="CW26" i="1"/>
  <c r="BO26" i="1"/>
  <c r="CJ29" i="1"/>
  <c r="CJ14" i="1"/>
  <c r="CW15" i="1"/>
  <c r="BF10" i="2"/>
  <c r="DJ10" i="2" s="1"/>
  <c r="CJ15" i="2"/>
  <c r="BG15" i="2"/>
  <c r="CI15" i="2" s="1"/>
  <c r="CQ13" i="2"/>
  <c r="CH13" i="2"/>
  <c r="DJ13" i="2" s="1"/>
  <c r="BO9" i="2"/>
  <c r="CR9" i="2"/>
  <c r="CQ10" i="2"/>
  <c r="W32" i="3"/>
  <c r="D32" i="3"/>
  <c r="V32" i="3" s="1"/>
  <c r="W16" i="3"/>
  <c r="D16" i="3"/>
  <c r="V16" i="3" s="1"/>
  <c r="BQ36" i="4"/>
  <c r="L36" i="4"/>
  <c r="BQ28" i="4"/>
  <c r="L28" i="4"/>
  <c r="BP28" i="4" s="1"/>
  <c r="BQ12" i="4"/>
  <c r="L12" i="4"/>
  <c r="BP12" i="4" s="1"/>
  <c r="W21" i="1"/>
  <c r="AM27" i="1"/>
  <c r="BF27" i="1" s="1"/>
  <c r="CI22" i="1"/>
  <c r="CI10" i="1"/>
  <c r="BO30" i="1"/>
  <c r="BO9" i="1"/>
  <c r="CH15" i="1"/>
  <c r="DJ15" i="1" s="1"/>
  <c r="CJ25" i="1"/>
  <c r="CJ18" i="1"/>
  <c r="CR21" i="1"/>
  <c r="CW17" i="1"/>
  <c r="AE16" i="2"/>
  <c r="CI16" i="2" s="1"/>
  <c r="CJ16" i="2"/>
  <c r="AE12" i="2"/>
  <c r="CI12" i="2" s="1"/>
  <c r="CJ12" i="2"/>
  <c r="AM16" i="2"/>
  <c r="BF16" i="2" s="1"/>
  <c r="AM8" i="2"/>
  <c r="BF8" i="2" s="1"/>
  <c r="CI13" i="2"/>
  <c r="CI8" i="2"/>
  <c r="BO14" i="2"/>
  <c r="CR13" i="2"/>
  <c r="DB11" i="2"/>
  <c r="D36" i="3"/>
  <c r="V36" i="3" s="1"/>
  <c r="V29" i="3"/>
  <c r="D38" i="3"/>
  <c r="V38" i="3" s="1"/>
  <c r="W38" i="3"/>
  <c r="D34" i="3"/>
  <c r="V34" i="3" s="1"/>
  <c r="W34" i="3"/>
  <c r="D26" i="3"/>
  <c r="V26" i="3" s="1"/>
  <c r="W26" i="3"/>
  <c r="D22" i="3"/>
  <c r="V22" i="3" s="1"/>
  <c r="W22" i="3"/>
  <c r="D18" i="3"/>
  <c r="V18" i="3" s="1"/>
  <c r="W18" i="3"/>
  <c r="D10" i="3"/>
  <c r="V10" i="3" s="1"/>
  <c r="W10" i="3"/>
  <c r="W14" i="3"/>
  <c r="AE32" i="4"/>
  <c r="CI32" i="4" s="1"/>
  <c r="BH32" i="4"/>
  <c r="BH23" i="4"/>
  <c r="D18" i="4"/>
  <c r="BG12" i="4"/>
  <c r="BI34" i="4"/>
  <c r="BH12" i="4"/>
  <c r="BI33" i="4"/>
  <c r="D33" i="4"/>
  <c r="BI25" i="4"/>
  <c r="D25" i="4"/>
  <c r="BI17" i="4"/>
  <c r="D17" i="4"/>
  <c r="BI9" i="4"/>
  <c r="D9" i="4"/>
  <c r="BI41" i="4"/>
  <c r="D41" i="4"/>
  <c r="BI37" i="4"/>
  <c r="D37" i="4"/>
  <c r="BI29" i="4"/>
  <c r="D29" i="4"/>
  <c r="BI21" i="4"/>
  <c r="D21" i="4"/>
  <c r="BI13" i="4"/>
  <c r="D13" i="4"/>
  <c r="BG30" i="4"/>
  <c r="CI30" i="1"/>
  <c r="CI14" i="1"/>
  <c r="CQ12" i="2"/>
  <c r="CH12" i="2"/>
  <c r="CW12" i="2"/>
  <c r="V35" i="3"/>
  <c r="W27" i="3"/>
  <c r="D27" i="3"/>
  <c r="V27" i="3" s="1"/>
  <c r="W11" i="3"/>
  <c r="D11" i="3"/>
  <c r="V11" i="3" s="1"/>
  <c r="BH39" i="4"/>
  <c r="L33" i="4"/>
  <c r="BP33" i="4" s="1"/>
  <c r="L17" i="4"/>
  <c r="BP17" i="4" s="1"/>
  <c r="BG38" i="4"/>
  <c r="BG10" i="4"/>
  <c r="I26" i="5"/>
  <c r="W41" i="3"/>
  <c r="W37" i="3"/>
  <c r="W33" i="3"/>
  <c r="W29" i="3"/>
  <c r="W25" i="3"/>
  <c r="W21" i="3"/>
  <c r="W17" i="3"/>
  <c r="W13" i="3"/>
  <c r="W9" i="3"/>
  <c r="D31" i="4"/>
  <c r="D15" i="4"/>
  <c r="AN19" i="4"/>
  <c r="BG19" i="4" s="1"/>
  <c r="AN15" i="4"/>
  <c r="BG15" i="4" s="1"/>
  <c r="AN11" i="4"/>
  <c r="BG11" i="4" s="1"/>
  <c r="BG14" i="4"/>
  <c r="I22" i="5"/>
  <c r="BQ41" i="4"/>
  <c r="BQ37" i="4"/>
  <c r="BQ33" i="4"/>
  <c r="BQ29" i="4"/>
  <c r="BQ25" i="4"/>
  <c r="BQ21" i="4"/>
  <c r="BQ17" i="4"/>
  <c r="BQ13" i="4"/>
  <c r="BQ9" i="4"/>
  <c r="BV40" i="4"/>
  <c r="BV36" i="4"/>
  <c r="BV32" i="4"/>
  <c r="BV28" i="4"/>
  <c r="BV24" i="4"/>
  <c r="BV20" i="4"/>
  <c r="BV16" i="4"/>
  <c r="BV12" i="4"/>
  <c r="BV8" i="4"/>
  <c r="CA39" i="4"/>
  <c r="CA35" i="4"/>
  <c r="CA31" i="4"/>
  <c r="CA27" i="4"/>
  <c r="CA23" i="4"/>
  <c r="CA19" i="4"/>
  <c r="CA15" i="4"/>
  <c r="CA11" i="4"/>
  <c r="F18" i="5"/>
  <c r="C1" i="8"/>
  <c r="B1" i="8"/>
  <c r="BH17" i="4" l="1"/>
  <c r="AE17" i="4"/>
  <c r="CI17" i="4" s="1"/>
  <c r="CQ14" i="2"/>
  <c r="CH14" i="2"/>
  <c r="DJ14" i="2" s="1"/>
  <c r="BP19" i="4"/>
  <c r="AE15" i="4"/>
  <c r="CI15" i="4" s="1"/>
  <c r="BH15" i="4"/>
  <c r="AE27" i="4"/>
  <c r="CI27" i="4" s="1"/>
  <c r="CQ26" i="1"/>
  <c r="CH26" i="1"/>
  <c r="DJ26" i="1" s="1"/>
  <c r="CQ19" i="1"/>
  <c r="CH19" i="1"/>
  <c r="DJ19" i="1" s="1"/>
  <c r="BH33" i="4"/>
  <c r="AE33" i="4"/>
  <c r="CI33" i="4" s="1"/>
  <c r="BP36" i="4"/>
  <c r="AE36" i="4"/>
  <c r="CI36" i="4" s="1"/>
  <c r="CQ9" i="2"/>
  <c r="CH9" i="2"/>
  <c r="DJ9" i="2" s="1"/>
  <c r="BP24" i="4"/>
  <c r="AE24" i="4"/>
  <c r="CI24" i="4" s="1"/>
  <c r="CH27" i="1"/>
  <c r="DJ27" i="1" s="1"/>
  <c r="CQ27" i="1"/>
  <c r="BH10" i="4"/>
  <c r="AE10" i="4"/>
  <c r="CI10" i="4" s="1"/>
  <c r="BH26" i="4"/>
  <c r="AE26" i="4"/>
  <c r="CI26" i="4" s="1"/>
  <c r="AE11" i="4"/>
  <c r="CI11" i="4" s="1"/>
  <c r="BH21" i="4"/>
  <c r="AE21" i="4"/>
  <c r="CI21" i="4" s="1"/>
  <c r="AE37" i="4"/>
  <c r="CI37" i="4" s="1"/>
  <c r="BH37" i="4"/>
  <c r="CH20" i="1"/>
  <c r="DJ20" i="1" s="1"/>
  <c r="CQ20" i="1"/>
  <c r="CH11" i="1"/>
  <c r="DJ11" i="1" s="1"/>
  <c r="CQ11" i="1"/>
  <c r="CQ10" i="1"/>
  <c r="CH10" i="1"/>
  <c r="DJ10" i="1" s="1"/>
  <c r="CH16" i="1"/>
  <c r="DJ16" i="1" s="1"/>
  <c r="CQ16" i="1"/>
  <c r="CH28" i="1"/>
  <c r="DJ28" i="1" s="1"/>
  <c r="CQ28" i="1"/>
  <c r="CQ15" i="1"/>
  <c r="AE19" i="4"/>
  <c r="CI19" i="4" s="1"/>
  <c r="AE31" i="4"/>
  <c r="CI31" i="4" s="1"/>
  <c r="BH31" i="4"/>
  <c r="AE39" i="4"/>
  <c r="CI39" i="4" s="1"/>
  <c r="DJ12" i="2"/>
  <c r="BH9" i="4"/>
  <c r="AE9" i="4"/>
  <c r="CI9" i="4" s="1"/>
  <c r="AE25" i="4"/>
  <c r="CI25" i="4" s="1"/>
  <c r="BH25" i="4"/>
  <c r="AE12" i="4"/>
  <c r="CI12" i="4" s="1"/>
  <c r="BH18" i="4"/>
  <c r="AE18" i="4"/>
  <c r="CI18" i="4" s="1"/>
  <c r="CQ9" i="1"/>
  <c r="CH9" i="1"/>
  <c r="DJ9" i="1" s="1"/>
  <c r="CH15" i="2"/>
  <c r="DJ15" i="2" s="1"/>
  <c r="CQ15" i="2"/>
  <c r="CQ18" i="1"/>
  <c r="CH18" i="1"/>
  <c r="DJ18" i="1" s="1"/>
  <c r="DJ16" i="2"/>
  <c r="BH14" i="4"/>
  <c r="AE14" i="4"/>
  <c r="CI14" i="4" s="1"/>
  <c r="BH42" i="4"/>
  <c r="AE42" i="4"/>
  <c r="CI42" i="4" s="1"/>
  <c r="AE38" i="4"/>
  <c r="CI38" i="4" s="1"/>
  <c r="CQ16" i="2"/>
  <c r="AE35" i="4"/>
  <c r="CI35" i="4" s="1"/>
  <c r="AE13" i="4"/>
  <c r="CI13" i="4" s="1"/>
  <c r="BH13" i="4"/>
  <c r="BH29" i="4"/>
  <c r="AE29" i="4"/>
  <c r="CI29" i="4" s="1"/>
  <c r="BH41" i="4"/>
  <c r="AE41" i="4"/>
  <c r="CI41" i="4" s="1"/>
  <c r="AE23" i="4"/>
  <c r="CI23" i="4" s="1"/>
  <c r="CQ30" i="1"/>
  <c r="CH30" i="1"/>
  <c r="DJ30" i="1" s="1"/>
  <c r="CH12" i="1"/>
  <c r="DJ12" i="1" s="1"/>
  <c r="CQ12" i="1"/>
  <c r="CH32" i="1"/>
  <c r="DJ32" i="1" s="1"/>
  <c r="CQ32" i="1"/>
  <c r="BP8" i="4"/>
  <c r="AE8" i="4"/>
  <c r="CI8" i="4" s="1"/>
  <c r="CQ25" i="1"/>
  <c r="CH25" i="1"/>
  <c r="DJ25" i="1" s="1"/>
  <c r="CQ8" i="2"/>
  <c r="CH8" i="1"/>
  <c r="DJ8" i="1" s="1"/>
  <c r="CQ8" i="1"/>
  <c r="CH24" i="1"/>
  <c r="DJ24" i="1" s="1"/>
  <c r="CQ24" i="1"/>
  <c r="CH13" i="1"/>
  <c r="DJ13" i="1" s="1"/>
  <c r="CQ13" i="1"/>
  <c r="BH30" i="4"/>
  <c r="AE30" i="4"/>
  <c r="CI30" i="4" s="1"/>
  <c r="DJ22" i="1"/>
  <c r="CH11" i="2"/>
  <c r="DJ11" i="2" s="1"/>
  <c r="BF12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CZ7" i="1" s="1"/>
  <c r="AU7" i="1"/>
  <c r="AT7" i="1"/>
  <c r="AR7" i="1"/>
  <c r="AQ7" i="1"/>
  <c r="CU7" i="1" s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AC7" i="1" s="1"/>
  <c r="I7" i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Y7" i="2" s="1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BT7" i="4" s="1"/>
  <c r="O7" i="4"/>
  <c r="N7" i="4"/>
  <c r="K7" i="4"/>
  <c r="BO7" i="4" s="1"/>
  <c r="J7" i="4"/>
  <c r="BN7" i="4" s="1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CO7" i="2"/>
  <c r="AB7" i="1"/>
  <c r="Z7" i="2" l="1"/>
  <c r="AD7" i="2"/>
  <c r="DF7" i="2"/>
  <c r="AA7" i="2"/>
  <c r="CL7" i="2"/>
  <c r="CS7" i="2"/>
  <c r="CX7" i="2"/>
  <c r="DC7" i="2"/>
  <c r="DH7" i="2"/>
  <c r="N7" i="2"/>
  <c r="M7" i="2" s="1"/>
  <c r="CM7" i="2"/>
  <c r="CT7" i="2"/>
  <c r="BU7" i="2"/>
  <c r="BZ7" i="2"/>
  <c r="DI7" i="2"/>
  <c r="CY7" i="2"/>
  <c r="AS7" i="2"/>
  <c r="CW7" i="2" s="1"/>
  <c r="DD7" i="2"/>
  <c r="AB7" i="2"/>
  <c r="CN7" i="2"/>
  <c r="CZ7" i="2"/>
  <c r="BH7" i="2"/>
  <c r="BG7" i="2" s="1"/>
  <c r="CV7" i="2"/>
  <c r="DA7" i="2"/>
  <c r="E7" i="2"/>
  <c r="D7" i="2" s="1"/>
  <c r="BP7" i="2"/>
  <c r="BO7" i="2" s="1"/>
  <c r="CH7" i="2" s="1"/>
  <c r="DF7" i="1"/>
  <c r="AA7" i="3"/>
  <c r="Z7" i="1"/>
  <c r="Y7" i="3"/>
  <c r="AC7" i="3"/>
  <c r="R7" i="4"/>
  <c r="BW7" i="4"/>
  <c r="CB7" i="4"/>
  <c r="CF7" i="4"/>
  <c r="AA7" i="1"/>
  <c r="N7" i="1"/>
  <c r="M7" i="1" s="1"/>
  <c r="AN7" i="1"/>
  <c r="CY7" i="1"/>
  <c r="DD7" i="1"/>
  <c r="CM7" i="1"/>
  <c r="CX7" i="1"/>
  <c r="DG7" i="1"/>
  <c r="BY7" i="4"/>
  <c r="AD7" i="1"/>
  <c r="CO7" i="1"/>
  <c r="DI7" i="1"/>
  <c r="H7" i="5"/>
  <c r="AL7" i="5"/>
  <c r="BE7" i="5"/>
  <c r="BL7" i="4"/>
  <c r="BR7" i="4"/>
  <c r="Q7" i="5"/>
  <c r="AD7" i="5"/>
  <c r="CD7" i="4"/>
  <c r="CH7" i="4"/>
  <c r="AG7" i="4"/>
  <c r="AF7" i="4" s="1"/>
  <c r="AO7" i="4"/>
  <c r="AT7" i="4"/>
  <c r="CC7" i="4"/>
  <c r="CG7" i="4"/>
  <c r="Z7" i="3"/>
  <c r="DE7" i="1"/>
  <c r="W7" i="4"/>
  <c r="N7" i="5"/>
  <c r="AT7" i="5"/>
  <c r="AB7" i="3"/>
  <c r="CS7" i="1"/>
  <c r="AX7" i="1"/>
  <c r="CL7" i="1"/>
  <c r="CV7" i="1"/>
  <c r="BM7" i="4"/>
  <c r="BS7" i="4"/>
  <c r="CN7" i="1"/>
  <c r="CT7" i="1"/>
  <c r="BU7" i="1"/>
  <c r="DH7" i="1"/>
  <c r="E7" i="1"/>
  <c r="BX7" i="4"/>
  <c r="BU7" i="4"/>
  <c r="CE7" i="4"/>
  <c r="E7" i="3"/>
  <c r="D7" i="3" s="1"/>
  <c r="N7" i="3"/>
  <c r="M7" i="3" s="1"/>
  <c r="Y7" i="1"/>
  <c r="D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M7" i="2"/>
  <c r="AF2" i="8"/>
  <c r="V7" i="2" l="1"/>
  <c r="DB7" i="2"/>
  <c r="W7" i="2"/>
  <c r="CR7" i="2"/>
  <c r="CI7" i="2"/>
  <c r="CJ7" i="2"/>
  <c r="DB7" i="1"/>
  <c r="V7" i="1"/>
  <c r="W7" i="1"/>
  <c r="BV7" i="4"/>
  <c r="I7" i="5"/>
  <c r="CJ7" i="1"/>
  <c r="CI7" i="1"/>
  <c r="AM7" i="1"/>
  <c r="BF7" i="1" s="1"/>
  <c r="CR7" i="1"/>
  <c r="AN7" i="4"/>
  <c r="BG7" i="4" s="1"/>
  <c r="BI7" i="4"/>
  <c r="CW7" i="1"/>
  <c r="V7" i="3"/>
  <c r="W7" i="3"/>
  <c r="CA7" i="4"/>
  <c r="BO7" i="1"/>
  <c r="CH7" i="1" s="1"/>
  <c r="DJ7" i="1" s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CQ7" i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<sst xmlns="http://schemas.openxmlformats.org/spreadsheetml/2006/main" count="2144" uniqueCount="401">
  <si>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</si>
  <si>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</si>
  <si>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</si>
  <si>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</si>
  <si>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</si>
  <si>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</si>
  <si>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</si>
  <si>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</si>
  <si>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</si>
  <si>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</si>
  <si>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</si>
  <si>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</si>
  <si>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</si>
  <si>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</si>
  <si>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</si>
  <si>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</si>
  <si>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</si>
  <si>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</si>
  <si>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</si>
  <si>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</si>
  <si>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</si>
  <si>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</si>
  <si>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</si>
  <si>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</si>
  <si>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</si>
  <si>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</si>
  <si>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</si>
  <si>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</si>
  <si>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</si>
  <si>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</si>
  <si>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</si>
  <si>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</si>
  <si>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</si>
  <si>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</si>
  <si>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</si>
  <si>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</si>
  <si>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</si>
  <si>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</si>
  <si>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</si>
  <si>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</si>
  <si>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</si>
  <si>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</si>
  <si>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</si>
  <si>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</si>
  <si>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</si>
  <si>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</si>
  <si>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</si>
  <si>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</si>
  <si>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</si>
  <si>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</si>
  <si>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</si>
  <si>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</si>
  <si>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</si>
  <si>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</si>
  <si>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</si>
  <si>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</si>
  <si>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</si>
  <si>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</si>
  <si>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</si>
  <si>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</si>
  <si>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</si>
  <si>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</si>
  <si>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</si>
  <si>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</si>
  <si>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</si>
  <si>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</si>
  <si>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</si>
  <si>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</si>
  <si>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</si>
  <si>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</si>
  <si>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</si>
  <si>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</si>
  <si>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</si>
  <si>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</si>
  <si>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</si>
  <si>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</si>
  <si>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</si>
  <si>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</si>
  <si>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</si>
  <si>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</si>
  <si>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</si>
  <si>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</si>
  <si>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</si>
  <si>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</si>
  <si>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</si>
  <si>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</si>
  <si>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</si>
  <si>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</si>
  <si>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</si>
  <si>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</si>
  <si>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</si>
  <si>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</si>
  <si>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</si>
  <si>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</si>
  <si>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</si>
  <si>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</si>
  <si>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</si>
  <si>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</si>
  <si>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</si>
  <si>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</si>
  <si>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</si>
  <si>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</si>
  <si>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</si>
  <si>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</si>
  <si>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</si>
  <si>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</si>
  <si>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</si>
  <si>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</si>
  <si>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</si>
  <si>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</si>
  <si>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</si>
  <si>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</si>
  <si>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</si>
  <si>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</si>
  <si>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</si>
  <si>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</si>
  <si>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</si>
  <si>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</si>
  <si>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</si>
  <si>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</si>
  <si>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</si>
  <si>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</si>
  <si>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</si>
  <si>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</si>
  <si>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</si>
  <si>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</si>
  <si>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</si>
  <si>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</si>
  <si>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</si>
  <si>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</si>
  <si>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</si>
  <si>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</si>
  <si>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</si>
  <si>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</si>
  <si>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</si>
  <si>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</si>
  <si>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</si>
  <si>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</si>
  <si>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</si>
  <si>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</si>
  <si>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</si>
  <si>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</si>
  <si>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</si>
  <si>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</si>
  <si>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</si>
  <si>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</si>
  <si>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</si>
  <si>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</si>
  <si>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</si>
  <si>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</si>
  <si>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</si>
  <si>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</si>
  <si>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</si>
  <si>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</si>
  <si>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</si>
  <si>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</si>
  <si>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</si>
  <si>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</si>
  <si>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</si>
  <si>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</si>
  <si>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</si>
  <si>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</si>
  <si>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</si>
  <si>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</si>
  <si>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</si>
  <si>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</si>
  <si>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</si>
  <si>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</si>
  <si>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</si>
  <si>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</si>
  <si>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</si>
  <si>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</si>
  <si>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</si>
  <si>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</si>
  <si>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</si>
  <si>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</si>
  <si>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</si>
  <si>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</si>
  <si>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</si>
  <si>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</si>
  <si>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</si>
  <si>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</si>
  <si>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</si>
  <si>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</si>
  <si>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</si>
  <si>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</si>
  <si>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</si>
  <si>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</si>
  <si>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</si>
  <si>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</si>
  <si>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</si>
  <si>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</si>
  <si>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</si>
  <si>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</si>
  <si>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</si>
  <si>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</si>
  <si>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</si>
  <si>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</si>
  <si>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</si>
  <si>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</si>
  <si>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</si>
  <si>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</si>
  <si>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</si>
  <si>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</si>
  <si>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</si>
  <si>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</si>
  <si>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</si>
  <si>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</si>
  <si>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</si>
  <si>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</si>
  <si>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</si>
  <si>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</si>
  <si>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</si>
  <si>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</si>
  <si>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</si>
  <si>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</si>
  <si>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</si>
  <si>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</si>
  <si>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</si>
  <si>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</si>
  <si>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</si>
  <si>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</si>
  <si>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</si>
  <si>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</si>
  <si>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</si>
  <si>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</si>
  <si>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</si>
  <si>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</si>
  <si>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</si>
  <si>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</si>
  <si>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</si>
  <si>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</si>
  <si>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</si>
  <si>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</si>
  <si>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</si>
  <si>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</si>
  <si>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</si>
  <si>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</si>
  <si>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</si>
  <si>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</si>
  <si>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</si>
  <si>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</si>
  <si>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</si>
  <si>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</si>
  <si>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</si>
  <si>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</si>
  <si>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</si>
  <si>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</si>
  <si>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</si>
  <si>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</si>
  <si>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</si>
  <si>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</si>
  <si>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</si>
  <si>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</si>
  <si>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</si>
  <si>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</si>
  <si>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</si>
  <si>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</si>
  <si>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</si>
  <si>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</si>
  <si>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</si>
  <si>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</si>
  <si>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</si>
  <si>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</si>
  <si>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</si>
  <si>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</si>
  <si>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</si>
  <si>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</si>
  <si>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</si>
  <si>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</si>
  <si>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</si>
  <si>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</si>
  <si>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</si>
  <si>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</si>
  <si>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</si>
  <si>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</si>
  <si>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</si>
  <si>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</si>
  <si>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</si>
  <si>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</si>
  <si>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</si>
  <si>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</si>
  <si>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</si>
  <si>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</si>
  <si>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</si>
  <si>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</si>
  <si>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</si>
  <si>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</si>
  <si>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</si>
  <si>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</si>
  <si>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</si>
  <si>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</si>
  <si>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</si>
  <si>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</si>
  <si>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</si>
  <si>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</si>
  <si>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</si>
  <si>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</si>
  <si>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</si>
  <si>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</si>
  <si>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</si>
  <si>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</si>
  <si>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</si>
  <si>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</si>
  <si>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</si>
  <si>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</si>
  <si>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</si>
  <si>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</si>
  <si>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</si>
  <si>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</si>
  <si>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</si>
  <si>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</si>
  <si>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</si>
  <si>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</si>
  <si>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</si>
  <si>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</si>
  <si>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</si>
  <si>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45000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</si>
  <si>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</si>
  <si>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</si>
  <si>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</si>
  <si>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</si>
  <si>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</si>
  <si>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</si>
  <si>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45201</t>
  </si>
  <si>
    <t>宮崎市</t>
  </si>
  <si>
    <t/>
  </si>
  <si>
    <t>45814</t>
  </si>
  <si>
    <t>中部地区衛生組合</t>
  </si>
  <si>
    <t>45202</t>
  </si>
  <si>
    <t>都城市</t>
  </si>
  <si>
    <t>45203</t>
  </si>
  <si>
    <t>延岡市</t>
  </si>
  <si>
    <t>45204</t>
  </si>
  <si>
    <t>日南市</t>
  </si>
  <si>
    <t>45833</t>
  </si>
  <si>
    <t>日南串間広域不燃物処理組合</t>
  </si>
  <si>
    <t>45205</t>
  </si>
  <si>
    <t>小林市</t>
  </si>
  <si>
    <t>45837</t>
  </si>
  <si>
    <t>霧島美化センター</t>
  </si>
  <si>
    <t>45206</t>
  </si>
  <si>
    <t>日向市</t>
  </si>
  <si>
    <t>45844</t>
  </si>
  <si>
    <t>日向東臼杵広域連合</t>
  </si>
  <si>
    <t>45207</t>
  </si>
  <si>
    <t>串間市</t>
  </si>
  <si>
    <t>45208</t>
  </si>
  <si>
    <t>西都市</t>
  </si>
  <si>
    <t>45836</t>
  </si>
  <si>
    <t>西都児湯環境整備事務組合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</si>
  <si>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</si>
  <si>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</si>
  <si>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</si>
  <si>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</si>
  <si>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</si>
  <si>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</si>
  <si>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</si>
  <si>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</si>
  <si>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宮崎県中部地区衛生組合</t>
  </si>
  <si>
    <t>45383</t>
  </si>
  <si>
    <t>綾町</t>
  </si>
  <si>
    <t>45401</t>
  </si>
  <si>
    <t>高鍋町</t>
  </si>
  <si>
    <t>45811</t>
  </si>
  <si>
    <t>高鍋木城衛生組合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</si>
  <si>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</si>
  <si>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</si>
  <si>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</si>
  <si>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</si>
  <si>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</si>
  <si>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</si>
  <si>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</si>
  <si>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</si>
  <si>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45812</t>
  </si>
  <si>
    <t>川南、都農衛生組合</t>
  </si>
  <si>
    <t>45406</t>
  </si>
  <si>
    <t>都農町</t>
  </si>
  <si>
    <t>川南・都農衛生組合</t>
  </si>
  <si>
    <t>45421</t>
  </si>
  <si>
    <t>門川町</t>
  </si>
  <si>
    <t>45429</t>
  </si>
  <si>
    <t>諸塚村</t>
  </si>
  <si>
    <t>45832</t>
  </si>
  <si>
    <t>入郷地区衛生組合</t>
  </si>
  <si>
    <t>45430</t>
  </si>
  <si>
    <t>椎葉村</t>
  </si>
  <si>
    <t>日向東臼杵南部広域連合</t>
  </si>
  <si>
    <t>45431</t>
  </si>
  <si>
    <t>美郷町</t>
  </si>
  <si>
    <t>45441</t>
  </si>
  <si>
    <t>高千穂町</t>
  </si>
  <si>
    <t>45825</t>
  </si>
  <si>
    <t>西臼杵広域行政事務組合</t>
  </si>
  <si>
    <t>45442</t>
  </si>
  <si>
    <t>日之影町</t>
  </si>
  <si>
    <t>45443</t>
  </si>
  <si>
    <t>五ヶ瀬町</t>
  </si>
  <si>
    <t>高鍋・木城衛生組合</t>
  </si>
  <si>
    <t>霧島美化センター事務組合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</si>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</sst>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50</v>
      </c>
      <c r="B7" s="154" t="s">
        <v>317</v>
      </c>
      <c r="C7" s="138" t="s">
        <v>33</v>
      </c>
      <c r="D7" s="140">
        <f>SUM(E7,+L7)</f>
        <v>13456386</v>
      </c>
      <c r="E7" s="140">
        <f>SUM(F7:I7,K7)</f>
        <v>3433530</v>
      </c>
      <c r="F7" s="140">
        <f>SUM(F$8:F$207)</f>
        <v>0</v>
      </c>
      <c r="G7" s="140">
        <f>SUM(G$8:G$207)</f>
        <v>0</v>
      </c>
      <c r="H7" s="140">
        <f>SUM(H$8:H$207)</f>
        <v>57800</v>
      </c>
      <c r="I7" s="140">
        <f>SUM(I$8:I$207)</f>
        <v>1422817</v>
      </c>
      <c r="J7" s="143" t="s">
        <v>314</v>
      </c>
      <c r="K7" s="140">
        <f>SUM(K$8:K$207)</f>
        <v>1952913</v>
      </c>
      <c r="L7" s="140">
        <f>SUM(L$8:L$207)</f>
        <v>10022856</v>
      </c>
      <c r="M7" s="140">
        <f>SUM(N7,+U7)</f>
        <v>3094511</v>
      </c>
      <c r="N7" s="140">
        <f>SUM(O7:R7,T7)</f>
        <v>819902</v>
      </c>
      <c r="O7" s="140">
        <f>SUM(O$8:O$207)</f>
        <v>263806</v>
      </c>
      <c r="P7" s="140">
        <f>SUM(P$8:P$207)</f>
        <v>2143</v>
      </c>
      <c r="Q7" s="140">
        <f>SUM(Q$8:Q$207)</f>
        <v>296700</v>
      </c>
      <c r="R7" s="140">
        <f>SUM(R$8:R$207)</f>
        <v>220964</v>
      </c>
      <c r="S7" s="143" t="s">
        <v>314</v>
      </c>
      <c r="T7" s="140">
        <f>SUM(T$8:T$207)</f>
        <v>36289</v>
      </c>
      <c r="U7" s="140">
        <f>SUM(U$8:U$207)</f>
        <v>2274609</v>
      </c>
      <c r="V7" s="140">
        <f t="shared" ref="V7:AA7" si="0">+SUM(D7,M7)</f>
        <v>16550897</v>
      </c>
      <c r="W7" s="140">
        <f t="shared" si="0"/>
        <v>4253432</v>
      </c>
      <c r="X7" s="140">
        <f t="shared" si="0"/>
        <v>263806</v>
      </c>
      <c r="Y7" s="140">
        <f t="shared" si="0"/>
        <v>2143</v>
      </c>
      <c r="Z7" s="140">
        <f t="shared" si="0"/>
        <v>354500</v>
      </c>
      <c r="AA7" s="140">
        <f t="shared" si="0"/>
        <v>1643781</v>
      </c>
      <c r="AB7" s="142" t="str">
        <f>IF(+SUM(J7,S7)=0,"-",+SUM(J7,S7))</f>
        <v>-</v>
      </c>
      <c r="AC7" s="140">
        <f>+SUM(K7,T7)</f>
        <v>1989202</v>
      </c>
      <c r="AD7" s="140">
        <f>+SUM(L7,U7)</f>
        <v>12297465</v>
      </c>
      <c r="AE7" s="140">
        <f>SUM(AF7,+AK7)</f>
        <v>248880</v>
      </c>
      <c r="AF7" s="140">
        <f>SUM(AG7:AJ7)</f>
        <v>248880</v>
      </c>
      <c r="AG7" s="140">
        <f t="shared" ref="AG7:AL7" si="1">SUM(AG$8:AG$207)</f>
        <v>0</v>
      </c>
      <c r="AH7" s="140">
        <f t="shared" si="1"/>
        <v>28501</v>
      </c>
      <c r="AI7" s="140">
        <f t="shared" si="1"/>
        <v>129972</v>
      </c>
      <c r="AJ7" s="140">
        <f t="shared" si="1"/>
        <v>90407</v>
      </c>
      <c r="AK7" s="140">
        <f t="shared" si="1"/>
        <v>0</v>
      </c>
      <c r="AL7" s="140">
        <f t="shared" si="1"/>
        <v>82911</v>
      </c>
      <c r="AM7" s="140">
        <f>SUM(AN7,AS7,AW7,AX7,BD7)</f>
        <v>11314830</v>
      </c>
      <c r="AN7" s="140">
        <f>SUM(AO7:AR7)</f>
        <v>1699345</v>
      </c>
      <c r="AO7" s="140">
        <f>SUM(AO$8:AO$207)</f>
        <v>858763</v>
      </c>
      <c r="AP7" s="140">
        <f>SUM(AP$8:AP$207)</f>
        <v>627620</v>
      </c>
      <c r="AQ7" s="140">
        <f>SUM(AQ$8:AQ$207)</f>
        <v>152675</v>
      </c>
      <c r="AR7" s="140">
        <f>SUM(AR$8:AR$207)</f>
        <v>60287</v>
      </c>
      <c r="AS7" s="140">
        <f>SUM(AT7:AV7)</f>
        <v>1220557</v>
      </c>
      <c r="AT7" s="140">
        <f>SUM(AT$8:AT$207)</f>
        <v>393232</v>
      </c>
      <c r="AU7" s="140">
        <f>SUM(AU$8:AU$207)</f>
        <v>623213</v>
      </c>
      <c r="AV7" s="140">
        <f>SUM(AV$8:AV$207)</f>
        <v>204112</v>
      </c>
      <c r="AW7" s="140">
        <f>SUM(AW$8:AW$207)</f>
        <v>31901</v>
      </c>
      <c r="AX7" s="140">
        <f>SUM(AY7:BB7)</f>
        <v>8358620</v>
      </c>
      <c r="AY7" s="140">
        <f t="shared" ref="AY7:BE7" si="2">SUM(AY$8:AY$207)</f>
        <v>3960898</v>
      </c>
      <c r="AZ7" s="140">
        <f t="shared" si="2"/>
        <v>3801751</v>
      </c>
      <c r="BA7" s="140">
        <f t="shared" si="2"/>
        <v>462156</v>
      </c>
      <c r="BB7" s="140">
        <f t="shared" si="2"/>
        <v>133815</v>
      </c>
      <c r="BC7" s="140">
        <f t="shared" si="2"/>
        <v>1275234</v>
      </c>
      <c r="BD7" s="140">
        <f t="shared" si="2"/>
        <v>4407</v>
      </c>
      <c r="BE7" s="140">
        <f t="shared" si="2"/>
        <v>534531</v>
      </c>
      <c r="BF7" s="140">
        <f>SUM(AE7,+AM7,+BE7)</f>
        <v>12098241</v>
      </c>
      <c r="BG7" s="140">
        <f>SUM(BH7,+BM7)</f>
        <v>692046</v>
      </c>
      <c r="BH7" s="140">
        <f>SUM(BI7:BL7)</f>
        <v>682994</v>
      </c>
      <c r="BI7" s="140">
        <f t="shared" ref="BI7:BN7" si="3">SUM(BI$8:BI$207)</f>
        <v>191678</v>
      </c>
      <c r="BJ7" s="140">
        <f t="shared" si="3"/>
        <v>479253</v>
      </c>
      <c r="BK7" s="140">
        <f t="shared" si="3"/>
        <v>12063</v>
      </c>
      <c r="BL7" s="140">
        <f t="shared" si="3"/>
        <v>0</v>
      </c>
      <c r="BM7" s="140">
        <f t="shared" si="3"/>
        <v>9052</v>
      </c>
      <c r="BN7" s="140">
        <f t="shared" si="3"/>
        <v>62306</v>
      </c>
      <c r="BO7" s="140">
        <f>SUM(BP7,BU7,BY7,BZ7,CF7)</f>
        <v>1705817</v>
      </c>
      <c r="BP7" s="140">
        <f>SUM(BQ7:BT7)</f>
        <v>156556</v>
      </c>
      <c r="BQ7" s="140">
        <f>SUM(BQ$8:BQ$207)</f>
        <v>123025</v>
      </c>
      <c r="BR7" s="140">
        <f>SUM(BR$8:BR$207)</f>
        <v>0</v>
      </c>
      <c r="BS7" s="140">
        <f>SUM(BS$8:BS$207)</f>
        <v>33531</v>
      </c>
      <c r="BT7" s="140">
        <f>SUM(BT$8:BT$207)</f>
        <v>0</v>
      </c>
      <c r="BU7" s="140">
        <f>SUM(BV7:BX7)</f>
        <v>520920</v>
      </c>
      <c r="BV7" s="140">
        <f>SUM(BV$8:BV$207)</f>
        <v>718</v>
      </c>
      <c r="BW7" s="140">
        <f>SUM(BW$8:BW$207)</f>
        <v>520202</v>
      </c>
      <c r="BX7" s="140">
        <f>SUM(BX$8:BX$207)</f>
        <v>0</v>
      </c>
      <c r="BY7" s="140">
        <f>SUM(BY$8:BY$207)</f>
        <v>9573</v>
      </c>
      <c r="BZ7" s="140">
        <f>SUM(CA7:CD7)</f>
        <v>1017414</v>
      </c>
      <c r="CA7" s="140">
        <f t="shared" ref="CA7:CG7" si="4">SUM(CA$8:CA$207)</f>
        <v>323069</v>
      </c>
      <c r="CB7" s="140">
        <f t="shared" si="4"/>
        <v>447339</v>
      </c>
      <c r="CC7" s="140">
        <f t="shared" si="4"/>
        <v>234551</v>
      </c>
      <c r="CD7" s="140">
        <f t="shared" si="4"/>
        <v>12455</v>
      </c>
      <c r="CE7" s="140">
        <f t="shared" si="4"/>
        <v>574199</v>
      </c>
      <c r="CF7" s="140">
        <f t="shared" si="4"/>
        <v>1354</v>
      </c>
      <c r="CG7" s="140">
        <f t="shared" si="4"/>
        <v>60143</v>
      </c>
      <c r="CH7" s="140">
        <f>SUM(BG7,+BO7,+CG7)</f>
        <v>2458006</v>
      </c>
      <c r="CI7" s="140">
        <f t="shared" ref="CI7:DJ7" si="5">SUM(AE7,+BG7)</f>
        <v>940926</v>
      </c>
      <c r="CJ7" s="140">
        <f t="shared" si="5"/>
        <v>931874</v>
      </c>
      <c r="CK7" s="140">
        <f t="shared" si="5"/>
        <v>191678</v>
      </c>
      <c r="CL7" s="140">
        <f t="shared" si="5"/>
        <v>507754</v>
      </c>
      <c r="CM7" s="140">
        <f t="shared" si="5"/>
        <v>142035</v>
      </c>
      <c r="CN7" s="140">
        <f t="shared" si="5"/>
        <v>90407</v>
      </c>
      <c r="CO7" s="140">
        <f t="shared" si="5"/>
        <v>9052</v>
      </c>
      <c r="CP7" s="140">
        <f t="shared" si="5"/>
        <v>145217</v>
      </c>
      <c r="CQ7" s="140">
        <f t="shared" si="5"/>
        <v>13020647</v>
      </c>
      <c r="CR7" s="140">
        <f t="shared" si="5"/>
        <v>1855901</v>
      </c>
      <c r="CS7" s="140">
        <f t="shared" si="5"/>
        <v>981788</v>
      </c>
      <c r="CT7" s="140">
        <f t="shared" si="5"/>
        <v>627620</v>
      </c>
      <c r="CU7" s="140">
        <f t="shared" si="5"/>
        <v>186206</v>
      </c>
      <c r="CV7" s="140">
        <f t="shared" si="5"/>
        <v>60287</v>
      </c>
      <c r="CW7" s="140">
        <f t="shared" si="5"/>
        <v>1741477</v>
      </c>
      <c r="CX7" s="140">
        <f t="shared" si="5"/>
        <v>393950</v>
      </c>
      <c r="CY7" s="140">
        <f t="shared" si="5"/>
        <v>1143415</v>
      </c>
      <c r="CZ7" s="140">
        <f t="shared" si="5"/>
        <v>204112</v>
      </c>
      <c r="DA7" s="140">
        <f t="shared" si="5"/>
        <v>41474</v>
      </c>
      <c r="DB7" s="140">
        <f t="shared" si="5"/>
        <v>9376034</v>
      </c>
      <c r="DC7" s="140">
        <f t="shared" si="5"/>
        <v>4283967</v>
      </c>
      <c r="DD7" s="140">
        <f t="shared" si="5"/>
        <v>4249090</v>
      </c>
      <c r="DE7" s="140">
        <f t="shared" si="5"/>
        <v>696707</v>
      </c>
      <c r="DF7" s="140">
        <f t="shared" si="5"/>
        <v>146270</v>
      </c>
      <c r="DG7" s="140">
        <f t="shared" si="5"/>
        <v>1849433</v>
      </c>
      <c r="DH7" s="140">
        <f t="shared" si="5"/>
        <v>5761</v>
      </c>
      <c r="DI7" s="140">
        <f t="shared" si="5"/>
        <v>594674</v>
      </c>
      <c r="DJ7" s="140">
        <f t="shared" si="5"/>
        <v>14556247</v>
      </c>
    </row>
    <row r="8" spans="1:114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5041442</v>
      </c>
      <c r="E8" s="121">
        <f>SUM(F8:I8,K8)</f>
        <v>1364943</v>
      </c>
      <c r="F8" s="121">
        <v>0</v>
      </c>
      <c r="G8" s="121">
        <v>0</v>
      </c>
      <c r="H8" s="121">
        <v>0</v>
      </c>
      <c r="I8" s="121">
        <v>725394</v>
      </c>
      <c r="J8" s="122" t="s">
        <v>400</v>
      </c>
      <c r="K8" s="121">
        <v>639549</v>
      </c>
      <c r="L8" s="121">
        <v>3676499</v>
      </c>
      <c r="M8" s="121">
        <f>SUM(N8,+U8)</f>
        <v>553793</v>
      </c>
      <c r="N8" s="121">
        <f>SUM(O8:R8,T8)</f>
        <v>77247</v>
      </c>
      <c r="O8" s="121">
        <v>0</v>
      </c>
      <c r="P8" s="121">
        <v>0</v>
      </c>
      <c r="Q8" s="121">
        <v>0</v>
      </c>
      <c r="R8" s="121">
        <v>77245</v>
      </c>
      <c r="S8" s="122" t="s">
        <v>400</v>
      </c>
      <c r="T8" s="121">
        <v>2</v>
      </c>
      <c r="U8" s="121">
        <v>476546</v>
      </c>
      <c r="V8" s="121">
        <f>+SUM(D8,M8)</f>
        <v>5595235</v>
      </c>
      <c r="W8" s="121">
        <f>+SUM(E8,N8)</f>
        <v>1442190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802639</v>
      </c>
      <c r="AB8" s="122" t="str">
        <f>IF(+SUM(J8,S8)=0,"-",+SUM(J8,S8))</f>
        <v>-</v>
      </c>
      <c r="AC8" s="121">
        <f>+SUM(K8,T8)</f>
        <v>639551</v>
      </c>
      <c r="AD8" s="121">
        <f>+SUM(L8,U8)</f>
        <v>4153045</v>
      </c>
      <c r="AE8" s="121">
        <f>SUM(AF8,+AK8)</f>
        <v>89197</v>
      </c>
      <c r="AF8" s="121">
        <f>SUM(AG8:AJ8)</f>
        <v>89197</v>
      </c>
      <c r="AG8" s="121">
        <v>0</v>
      </c>
      <c r="AH8" s="121">
        <v>0</v>
      </c>
      <c r="AI8" s="121">
        <v>0</v>
      </c>
      <c r="AJ8" s="121">
        <v>89197</v>
      </c>
      <c r="AK8" s="121">
        <v>0</v>
      </c>
      <c r="AL8" s="121">
        <v>0</v>
      </c>
      <c r="AM8" s="121">
        <f>SUM(AN8,AS8,AW8,AX8,BD8)</f>
        <v>4552063</v>
      </c>
      <c r="AN8" s="121">
        <f>SUM(AO8:AR8)</f>
        <v>507029</v>
      </c>
      <c r="AO8" s="121">
        <v>220000</v>
      </c>
      <c r="AP8" s="121">
        <v>253054</v>
      </c>
      <c r="AQ8" s="121">
        <v>20385</v>
      </c>
      <c r="AR8" s="121">
        <v>13590</v>
      </c>
      <c r="AS8" s="121">
        <f>SUM(AT8:AV8)</f>
        <v>226131</v>
      </c>
      <c r="AT8" s="121">
        <v>226131</v>
      </c>
      <c r="AU8" s="121">
        <v>0</v>
      </c>
      <c r="AV8" s="121">
        <v>0</v>
      </c>
      <c r="AW8" s="121">
        <v>293</v>
      </c>
      <c r="AX8" s="121">
        <f>SUM(AY8:BB8)</f>
        <v>3818610</v>
      </c>
      <c r="AY8" s="121">
        <v>1425025</v>
      </c>
      <c r="AZ8" s="121">
        <v>2034366</v>
      </c>
      <c r="BA8" s="121">
        <v>359219</v>
      </c>
      <c r="BB8" s="121">
        <v>0</v>
      </c>
      <c r="BC8" s="121">
        <v>0</v>
      </c>
      <c r="BD8" s="121">
        <v>0</v>
      </c>
      <c r="BE8" s="121">
        <v>400182</v>
      </c>
      <c r="BF8" s="121">
        <f>SUM(AE8,+AM8,+BE8)</f>
        <v>5041442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421949</v>
      </c>
      <c r="BP8" s="121">
        <f>SUM(BQ8:BT8)</f>
        <v>34951</v>
      </c>
      <c r="BQ8" s="121">
        <v>21361</v>
      </c>
      <c r="BR8" s="121">
        <v>0</v>
      </c>
      <c r="BS8" s="121">
        <v>13590</v>
      </c>
      <c r="BT8" s="121">
        <v>0</v>
      </c>
      <c r="BU8" s="121">
        <f>SUM(BV8:BX8)</f>
        <v>126796</v>
      </c>
      <c r="BV8" s="121">
        <v>0</v>
      </c>
      <c r="BW8" s="121">
        <v>126796</v>
      </c>
      <c r="BX8" s="121">
        <v>0</v>
      </c>
      <c r="BY8" s="121">
        <v>0</v>
      </c>
      <c r="BZ8" s="121">
        <f>SUM(CA8:CD8)</f>
        <v>260202</v>
      </c>
      <c r="CA8" s="121">
        <v>176489</v>
      </c>
      <c r="CB8" s="121">
        <v>83713</v>
      </c>
      <c r="CC8" s="121">
        <v>0</v>
      </c>
      <c r="CD8" s="121">
        <v>0</v>
      </c>
      <c r="CE8" s="121">
        <v>93811</v>
      </c>
      <c r="CF8" s="121">
        <v>0</v>
      </c>
      <c r="CG8" s="121">
        <v>38033</v>
      </c>
      <c r="CH8" s="121">
        <f>SUM(BG8,+BO8,+CG8)</f>
        <v>459982</v>
      </c>
      <c r="CI8" s="121">
        <f>SUM(AE8,+BG8)</f>
        <v>89197</v>
      </c>
      <c r="CJ8" s="121">
        <f>SUM(AF8,+BH8)</f>
        <v>89197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89197</v>
      </c>
      <c r="CO8" s="121">
        <f>SUM(AK8,+BM8)</f>
        <v>0</v>
      </c>
      <c r="CP8" s="121">
        <f>SUM(AL8,+BN8)</f>
        <v>0</v>
      </c>
      <c r="CQ8" s="121">
        <f>SUM(AM8,+BO8)</f>
        <v>4974012</v>
      </c>
      <c r="CR8" s="121">
        <f>SUM(AN8,+BP8)</f>
        <v>541980</v>
      </c>
      <c r="CS8" s="121">
        <f>SUM(AO8,+BQ8)</f>
        <v>241361</v>
      </c>
      <c r="CT8" s="121">
        <f>SUM(AP8,+BR8)</f>
        <v>253054</v>
      </c>
      <c r="CU8" s="121">
        <f>SUM(AQ8,+BS8)</f>
        <v>33975</v>
      </c>
      <c r="CV8" s="121">
        <f>SUM(AR8,+BT8)</f>
        <v>13590</v>
      </c>
      <c r="CW8" s="121">
        <f>SUM(AS8,+BU8)</f>
        <v>352927</v>
      </c>
      <c r="CX8" s="121">
        <f>SUM(AT8,+BV8)</f>
        <v>226131</v>
      </c>
      <c r="CY8" s="121">
        <f>SUM(AU8,+BW8)</f>
        <v>126796</v>
      </c>
      <c r="CZ8" s="121">
        <f>SUM(AV8,+BX8)</f>
        <v>0</v>
      </c>
      <c r="DA8" s="121">
        <f>SUM(AW8,+BY8)</f>
        <v>293</v>
      </c>
      <c r="DB8" s="121">
        <f>SUM(AX8,+BZ8)</f>
        <v>4078812</v>
      </c>
      <c r="DC8" s="121">
        <f>SUM(AY8,+CA8)</f>
        <v>1601514</v>
      </c>
      <c r="DD8" s="121">
        <f>SUM(AZ8,+CB8)</f>
        <v>2118079</v>
      </c>
      <c r="DE8" s="121">
        <f>SUM(BA8,+CC8)</f>
        <v>359219</v>
      </c>
      <c r="DF8" s="121">
        <f>SUM(BB8,+CD8)</f>
        <v>0</v>
      </c>
      <c r="DG8" s="121">
        <f>SUM(BC8,+CE8)</f>
        <v>93811</v>
      </c>
      <c r="DH8" s="121">
        <f>SUM(BD8,+CF8)</f>
        <v>0</v>
      </c>
      <c r="DI8" s="121">
        <f>SUM(BE8,+CG8)</f>
        <v>438215</v>
      </c>
      <c r="DJ8" s="121">
        <f>SUM(BF8,+CH8)</f>
        <v>5501424</v>
      </c>
    </row>
    <row r="9" spans="1:114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SUM(E9,+L9)</f>
        <v>1776480</v>
      </c>
      <c r="E9" s="121">
        <f>SUM(F9:I9,K9)</f>
        <v>944838</v>
      </c>
      <c r="F9" s="121">
        <v>0</v>
      </c>
      <c r="G9" s="121">
        <v>0</v>
      </c>
      <c r="H9" s="121">
        <v>14600</v>
      </c>
      <c r="I9" s="121">
        <v>124093</v>
      </c>
      <c r="J9" s="122" t="s">
        <v>400</v>
      </c>
      <c r="K9" s="121">
        <v>806145</v>
      </c>
      <c r="L9" s="121">
        <v>831642</v>
      </c>
      <c r="M9" s="121">
        <f>SUM(N9,+U9)</f>
        <v>203219</v>
      </c>
      <c r="N9" s="121">
        <f>SUM(O9:R9,T9)</f>
        <v>265</v>
      </c>
      <c r="O9" s="121">
        <v>0</v>
      </c>
      <c r="P9" s="121">
        <v>0</v>
      </c>
      <c r="Q9" s="121">
        <v>0</v>
      </c>
      <c r="R9" s="121">
        <v>0</v>
      </c>
      <c r="S9" s="122" t="s">
        <v>400</v>
      </c>
      <c r="T9" s="121">
        <v>265</v>
      </c>
      <c r="U9" s="121">
        <v>202954</v>
      </c>
      <c r="V9" s="121">
        <f>+SUM(D9,M9)</f>
        <v>1979699</v>
      </c>
      <c r="W9" s="121">
        <f>+SUM(E9,N9)</f>
        <v>945103</v>
      </c>
      <c r="X9" s="121">
        <f>+SUM(F9,O9)</f>
        <v>0</v>
      </c>
      <c r="Y9" s="121">
        <f>+SUM(G9,P9)</f>
        <v>0</v>
      </c>
      <c r="Z9" s="121">
        <f>+SUM(H9,Q9)</f>
        <v>14600</v>
      </c>
      <c r="AA9" s="121">
        <f>+SUM(I9,R9)</f>
        <v>124093</v>
      </c>
      <c r="AB9" s="122" t="str">
        <f>IF(+SUM(J9,S9)=0,"-",+SUM(J9,S9))</f>
        <v>-</v>
      </c>
      <c r="AC9" s="121">
        <f>+SUM(K9,T9)</f>
        <v>806410</v>
      </c>
      <c r="AD9" s="121">
        <f>+SUM(L9,U9)</f>
        <v>1034596</v>
      </c>
      <c r="AE9" s="121">
        <f>SUM(AF9,+AK9)</f>
        <v>14616</v>
      </c>
      <c r="AF9" s="121">
        <f>SUM(AG9:AJ9)</f>
        <v>14616</v>
      </c>
      <c r="AG9" s="121">
        <v>0</v>
      </c>
      <c r="AH9" s="121">
        <v>0</v>
      </c>
      <c r="AI9" s="121">
        <v>14616</v>
      </c>
      <c r="AJ9" s="121">
        <v>0</v>
      </c>
      <c r="AK9" s="121">
        <v>0</v>
      </c>
      <c r="AL9" s="121">
        <v>0</v>
      </c>
      <c r="AM9" s="121">
        <f>SUM(AN9,AS9,AW9,AX9,BD9)</f>
        <v>1737545</v>
      </c>
      <c r="AN9" s="121">
        <f>SUM(AO9:AR9)</f>
        <v>269349</v>
      </c>
      <c r="AO9" s="121">
        <v>111584</v>
      </c>
      <c r="AP9" s="121">
        <v>157765</v>
      </c>
      <c r="AQ9" s="121">
        <v>0</v>
      </c>
      <c r="AR9" s="121">
        <v>0</v>
      </c>
      <c r="AS9" s="121">
        <f>SUM(AT9:AV9)</f>
        <v>224991</v>
      </c>
      <c r="AT9" s="121">
        <v>36756</v>
      </c>
      <c r="AU9" s="121">
        <v>155683</v>
      </c>
      <c r="AV9" s="121">
        <v>32552</v>
      </c>
      <c r="AW9" s="121">
        <v>0</v>
      </c>
      <c r="AX9" s="121">
        <f>SUM(AY9:BB9)</f>
        <v>1243205</v>
      </c>
      <c r="AY9" s="121">
        <v>727696</v>
      </c>
      <c r="AZ9" s="121">
        <v>465094</v>
      </c>
      <c r="BA9" s="121">
        <v>44292</v>
      </c>
      <c r="BB9" s="121">
        <v>6123</v>
      </c>
      <c r="BC9" s="121">
        <v>0</v>
      </c>
      <c r="BD9" s="121">
        <v>0</v>
      </c>
      <c r="BE9" s="121">
        <v>24319</v>
      </c>
      <c r="BF9" s="121">
        <f>SUM(AE9,+AM9,+BE9)</f>
        <v>1776480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202052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36835</v>
      </c>
      <c r="BV9" s="121">
        <v>0</v>
      </c>
      <c r="BW9" s="121">
        <v>36835</v>
      </c>
      <c r="BX9" s="121">
        <v>0</v>
      </c>
      <c r="BY9" s="121">
        <v>0</v>
      </c>
      <c r="BZ9" s="121">
        <f>SUM(CA9:CD9)</f>
        <v>165217</v>
      </c>
      <c r="CA9" s="121">
        <v>0</v>
      </c>
      <c r="CB9" s="121">
        <v>158423</v>
      </c>
      <c r="CC9" s="121">
        <v>0</v>
      </c>
      <c r="CD9" s="121">
        <v>6794</v>
      </c>
      <c r="CE9" s="121">
        <v>0</v>
      </c>
      <c r="CF9" s="121">
        <v>0</v>
      </c>
      <c r="CG9" s="121">
        <v>1167</v>
      </c>
      <c r="CH9" s="121">
        <f>SUM(BG9,+BO9,+CG9)</f>
        <v>203219</v>
      </c>
      <c r="CI9" s="121">
        <f>SUM(AE9,+BG9)</f>
        <v>14616</v>
      </c>
      <c r="CJ9" s="121">
        <f>SUM(AF9,+BH9)</f>
        <v>14616</v>
      </c>
      <c r="CK9" s="121">
        <f>SUM(AG9,+BI9)</f>
        <v>0</v>
      </c>
      <c r="CL9" s="121">
        <f>SUM(AH9,+BJ9)</f>
        <v>0</v>
      </c>
      <c r="CM9" s="121">
        <f>SUM(AI9,+BK9)</f>
        <v>14616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1939597</v>
      </c>
      <c r="CR9" s="121">
        <f>SUM(AN9,+BP9)</f>
        <v>269349</v>
      </c>
      <c r="CS9" s="121">
        <f>SUM(AO9,+BQ9)</f>
        <v>111584</v>
      </c>
      <c r="CT9" s="121">
        <f>SUM(AP9,+BR9)</f>
        <v>157765</v>
      </c>
      <c r="CU9" s="121">
        <f>SUM(AQ9,+BS9)</f>
        <v>0</v>
      </c>
      <c r="CV9" s="121">
        <f>SUM(AR9,+BT9)</f>
        <v>0</v>
      </c>
      <c r="CW9" s="121">
        <f>SUM(AS9,+BU9)</f>
        <v>261826</v>
      </c>
      <c r="CX9" s="121">
        <f>SUM(AT9,+BV9)</f>
        <v>36756</v>
      </c>
      <c r="CY9" s="121">
        <f>SUM(AU9,+BW9)</f>
        <v>192518</v>
      </c>
      <c r="CZ9" s="121">
        <f>SUM(AV9,+BX9)</f>
        <v>32552</v>
      </c>
      <c r="DA9" s="121">
        <f>SUM(AW9,+BY9)</f>
        <v>0</v>
      </c>
      <c r="DB9" s="121">
        <f>SUM(AX9,+BZ9)</f>
        <v>1408422</v>
      </c>
      <c r="DC9" s="121">
        <f>SUM(AY9,+CA9)</f>
        <v>727696</v>
      </c>
      <c r="DD9" s="121">
        <f>SUM(AZ9,+CB9)</f>
        <v>623517</v>
      </c>
      <c r="DE9" s="121">
        <f>SUM(BA9,+CC9)</f>
        <v>44292</v>
      </c>
      <c r="DF9" s="121">
        <f>SUM(BB9,+CD9)</f>
        <v>12917</v>
      </c>
      <c r="DG9" s="121">
        <f>SUM(BC9,+CE9)</f>
        <v>0</v>
      </c>
      <c r="DH9" s="121">
        <f>SUM(BD9,+CF9)</f>
        <v>0</v>
      </c>
      <c r="DI9" s="121">
        <f>SUM(BE9,+CG9)</f>
        <v>25486</v>
      </c>
      <c r="DJ9" s="121">
        <f>SUM(BF9,+CH9)</f>
        <v>1979699</v>
      </c>
    </row>
    <row r="10" spans="1:114" s="136" customFormat="1" ht="13.5" customHeight="1" x14ac:dyDescent="0.15">
      <c r="A10" s="119" t="s">
        <v>50</v>
      </c>
      <c r="B10" s="120" t="s">
        <v>331</v>
      </c>
      <c r="C10" s="119" t="s">
        <v>332</v>
      </c>
      <c r="D10" s="121">
        <f>SUM(E10,+L10)</f>
        <v>1846015</v>
      </c>
      <c r="E10" s="121">
        <f>SUM(F10:I10,K10)</f>
        <v>423906</v>
      </c>
      <c r="F10" s="121">
        <v>0</v>
      </c>
      <c r="G10" s="121">
        <v>0</v>
      </c>
      <c r="H10" s="121">
        <v>26900</v>
      </c>
      <c r="I10" s="121">
        <v>251809</v>
      </c>
      <c r="J10" s="122" t="s">
        <v>400</v>
      </c>
      <c r="K10" s="121">
        <v>145197</v>
      </c>
      <c r="L10" s="121">
        <v>1422109</v>
      </c>
      <c r="M10" s="121">
        <f>SUM(N10,+U10)</f>
        <v>144102</v>
      </c>
      <c r="N10" s="121">
        <f>SUM(O10:R10,T10)</f>
        <v>22260</v>
      </c>
      <c r="O10" s="121">
        <v>0</v>
      </c>
      <c r="P10" s="121">
        <v>0</v>
      </c>
      <c r="Q10" s="121">
        <v>0</v>
      </c>
      <c r="R10" s="121">
        <v>22058</v>
      </c>
      <c r="S10" s="122" t="s">
        <v>400</v>
      </c>
      <c r="T10" s="121">
        <v>202</v>
      </c>
      <c r="U10" s="121">
        <v>121842</v>
      </c>
      <c r="V10" s="121">
        <f>+SUM(D10,M10)</f>
        <v>1990117</v>
      </c>
      <c r="W10" s="121">
        <f>+SUM(E10,N10)</f>
        <v>446166</v>
      </c>
      <c r="X10" s="121">
        <f>+SUM(F10,O10)</f>
        <v>0</v>
      </c>
      <c r="Y10" s="121">
        <f>+SUM(G10,P10)</f>
        <v>0</v>
      </c>
      <c r="Z10" s="121">
        <f>+SUM(H10,Q10)</f>
        <v>26900</v>
      </c>
      <c r="AA10" s="121">
        <f>+SUM(I10,R10)</f>
        <v>273867</v>
      </c>
      <c r="AB10" s="122" t="str">
        <f>IF(+SUM(J10,S10)=0,"-",+SUM(J10,S10))</f>
        <v>-</v>
      </c>
      <c r="AC10" s="121">
        <f>+SUM(K10,T10)</f>
        <v>145399</v>
      </c>
      <c r="AD10" s="121">
        <f>+SUM(L10,U10)</f>
        <v>1543951</v>
      </c>
      <c r="AE10" s="121">
        <f>SUM(AF10,+AK10)</f>
        <v>119429</v>
      </c>
      <c r="AF10" s="121">
        <f>SUM(AG10:AJ10)</f>
        <v>119429</v>
      </c>
      <c r="AG10" s="121">
        <v>0</v>
      </c>
      <c r="AH10" s="121">
        <v>28501</v>
      </c>
      <c r="AI10" s="121">
        <v>90928</v>
      </c>
      <c r="AJ10" s="121">
        <v>0</v>
      </c>
      <c r="AK10" s="121">
        <v>0</v>
      </c>
      <c r="AL10" s="121">
        <v>0</v>
      </c>
      <c r="AM10" s="121">
        <f>SUM(AN10,AS10,AW10,AX10,BD10)</f>
        <v>1702227</v>
      </c>
      <c r="AN10" s="121">
        <f>SUM(AO10:AR10)</f>
        <v>409316</v>
      </c>
      <c r="AO10" s="121">
        <v>285522</v>
      </c>
      <c r="AP10" s="121">
        <v>0</v>
      </c>
      <c r="AQ10" s="121">
        <v>113955</v>
      </c>
      <c r="AR10" s="121">
        <v>9839</v>
      </c>
      <c r="AS10" s="121">
        <f>SUM(AT10:AV10)</f>
        <v>274853</v>
      </c>
      <c r="AT10" s="121">
        <v>5692</v>
      </c>
      <c r="AU10" s="121">
        <v>159375</v>
      </c>
      <c r="AV10" s="121">
        <v>109786</v>
      </c>
      <c r="AW10" s="121">
        <v>2333</v>
      </c>
      <c r="AX10" s="121">
        <f>SUM(AY10:BB10)</f>
        <v>1015725</v>
      </c>
      <c r="AY10" s="121">
        <v>485926</v>
      </c>
      <c r="AZ10" s="121">
        <v>514886</v>
      </c>
      <c r="BA10" s="121">
        <v>14913</v>
      </c>
      <c r="BB10" s="121">
        <v>0</v>
      </c>
      <c r="BC10" s="121">
        <v>0</v>
      </c>
      <c r="BD10" s="121">
        <v>0</v>
      </c>
      <c r="BE10" s="121">
        <v>24359</v>
      </c>
      <c r="BF10" s="121">
        <f>SUM(AE10,+AM10,+BE10)</f>
        <v>1846015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144102</v>
      </c>
      <c r="BP10" s="121">
        <f>SUM(BQ10:BT10)</f>
        <v>7322</v>
      </c>
      <c r="BQ10" s="121">
        <v>7322</v>
      </c>
      <c r="BR10" s="121">
        <v>0</v>
      </c>
      <c r="BS10" s="121">
        <v>0</v>
      </c>
      <c r="BT10" s="121">
        <v>0</v>
      </c>
      <c r="BU10" s="121">
        <f>SUM(BV10:BX10)</f>
        <v>57609</v>
      </c>
      <c r="BV10" s="121">
        <v>718</v>
      </c>
      <c r="BW10" s="121">
        <v>56891</v>
      </c>
      <c r="BX10" s="121">
        <v>0</v>
      </c>
      <c r="BY10" s="121">
        <v>0</v>
      </c>
      <c r="BZ10" s="121">
        <f>SUM(CA10:CD10)</f>
        <v>79171</v>
      </c>
      <c r="CA10" s="121">
        <v>79171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144102</v>
      </c>
      <c r="CI10" s="121">
        <f>SUM(AE10,+BG10)</f>
        <v>119429</v>
      </c>
      <c r="CJ10" s="121">
        <f>SUM(AF10,+BH10)</f>
        <v>119429</v>
      </c>
      <c r="CK10" s="121">
        <f>SUM(AG10,+BI10)</f>
        <v>0</v>
      </c>
      <c r="CL10" s="121">
        <f>SUM(AH10,+BJ10)</f>
        <v>28501</v>
      </c>
      <c r="CM10" s="121">
        <f>SUM(AI10,+BK10)</f>
        <v>90928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1846329</v>
      </c>
      <c r="CR10" s="121">
        <f>SUM(AN10,+BP10)</f>
        <v>416638</v>
      </c>
      <c r="CS10" s="121">
        <f>SUM(AO10,+BQ10)</f>
        <v>292844</v>
      </c>
      <c r="CT10" s="121">
        <f>SUM(AP10,+BR10)</f>
        <v>0</v>
      </c>
      <c r="CU10" s="121">
        <f>SUM(AQ10,+BS10)</f>
        <v>113955</v>
      </c>
      <c r="CV10" s="121">
        <f>SUM(AR10,+BT10)</f>
        <v>9839</v>
      </c>
      <c r="CW10" s="121">
        <f>SUM(AS10,+BU10)</f>
        <v>332462</v>
      </c>
      <c r="CX10" s="121">
        <f>SUM(AT10,+BV10)</f>
        <v>6410</v>
      </c>
      <c r="CY10" s="121">
        <f>SUM(AU10,+BW10)</f>
        <v>216266</v>
      </c>
      <c r="CZ10" s="121">
        <f>SUM(AV10,+BX10)</f>
        <v>109786</v>
      </c>
      <c r="DA10" s="121">
        <f>SUM(AW10,+BY10)</f>
        <v>2333</v>
      </c>
      <c r="DB10" s="121">
        <f>SUM(AX10,+BZ10)</f>
        <v>1094896</v>
      </c>
      <c r="DC10" s="121">
        <f>SUM(AY10,+CA10)</f>
        <v>565097</v>
      </c>
      <c r="DD10" s="121">
        <f>SUM(AZ10,+CB10)</f>
        <v>514886</v>
      </c>
      <c r="DE10" s="121">
        <f>SUM(BA10,+CC10)</f>
        <v>14913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24359</v>
      </c>
      <c r="DJ10" s="121">
        <f>SUM(BF10,+CH10)</f>
        <v>1990117</v>
      </c>
    </row>
    <row r="11" spans="1:114" s="136" customFormat="1" ht="13.5" customHeight="1" x14ac:dyDescent="0.15">
      <c r="A11" s="119" t="s">
        <v>50</v>
      </c>
      <c r="B11" s="120" t="s">
        <v>333</v>
      </c>
      <c r="C11" s="119" t="s">
        <v>334</v>
      </c>
      <c r="D11" s="121">
        <f>SUM(E11,+L11)</f>
        <v>802513</v>
      </c>
      <c r="E11" s="121">
        <f>SUM(F11:I11,K11)</f>
        <v>210695</v>
      </c>
      <c r="F11" s="121">
        <v>0</v>
      </c>
      <c r="G11" s="121">
        <v>0</v>
      </c>
      <c r="H11" s="121">
        <v>8700</v>
      </c>
      <c r="I11" s="121">
        <v>97754</v>
      </c>
      <c r="J11" s="122" t="s">
        <v>400</v>
      </c>
      <c r="K11" s="121">
        <v>104241</v>
      </c>
      <c r="L11" s="121">
        <v>591818</v>
      </c>
      <c r="M11" s="121">
        <f>SUM(N11,+U11)</f>
        <v>556731</v>
      </c>
      <c r="N11" s="121">
        <f>SUM(O11:R11,T11)</f>
        <v>485582</v>
      </c>
      <c r="O11" s="121">
        <v>186691</v>
      </c>
      <c r="P11" s="121">
        <v>0</v>
      </c>
      <c r="Q11" s="121">
        <v>296700</v>
      </c>
      <c r="R11" s="121">
        <v>0</v>
      </c>
      <c r="S11" s="122" t="s">
        <v>400</v>
      </c>
      <c r="T11" s="121">
        <v>2191</v>
      </c>
      <c r="U11" s="121">
        <v>71149</v>
      </c>
      <c r="V11" s="121">
        <f>+SUM(D11,M11)</f>
        <v>1359244</v>
      </c>
      <c r="W11" s="121">
        <f>+SUM(E11,N11)</f>
        <v>696277</v>
      </c>
      <c r="X11" s="121">
        <f>+SUM(F11,O11)</f>
        <v>186691</v>
      </c>
      <c r="Y11" s="121">
        <f>+SUM(G11,P11)</f>
        <v>0</v>
      </c>
      <c r="Z11" s="121">
        <f>+SUM(H11,Q11)</f>
        <v>305400</v>
      </c>
      <c r="AA11" s="121">
        <f>+SUM(I11,R11)</f>
        <v>97754</v>
      </c>
      <c r="AB11" s="122" t="str">
        <f>IF(+SUM(J11,S11)=0,"-",+SUM(J11,S11))</f>
        <v>-</v>
      </c>
      <c r="AC11" s="121">
        <f>+SUM(K11,T11)</f>
        <v>106432</v>
      </c>
      <c r="AD11" s="121">
        <f>+SUM(L11,U11)</f>
        <v>662967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689974</v>
      </c>
      <c r="AN11" s="121">
        <f>SUM(AO11:AR11)</f>
        <v>90075</v>
      </c>
      <c r="AO11" s="121">
        <v>87888</v>
      </c>
      <c r="AP11" s="121">
        <v>0</v>
      </c>
      <c r="AQ11" s="121">
        <v>2187</v>
      </c>
      <c r="AR11" s="121">
        <v>0</v>
      </c>
      <c r="AS11" s="121">
        <f>SUM(AT11:AV11)</f>
        <v>129726</v>
      </c>
      <c r="AT11" s="121">
        <v>2465</v>
      </c>
      <c r="AU11" s="121">
        <v>127261</v>
      </c>
      <c r="AV11" s="121">
        <v>0</v>
      </c>
      <c r="AW11" s="121">
        <v>8750</v>
      </c>
      <c r="AX11" s="121">
        <f>SUM(AY11:BB11)</f>
        <v>458365</v>
      </c>
      <c r="AY11" s="121">
        <v>237522</v>
      </c>
      <c r="AZ11" s="121">
        <v>147925</v>
      </c>
      <c r="BA11" s="121">
        <v>0</v>
      </c>
      <c r="BB11" s="121">
        <v>72918</v>
      </c>
      <c r="BC11" s="121">
        <v>87729</v>
      </c>
      <c r="BD11" s="121">
        <v>3058</v>
      </c>
      <c r="BE11" s="121">
        <v>24810</v>
      </c>
      <c r="BF11" s="121">
        <f>SUM(AE11,+AM11,+BE11)</f>
        <v>714784</v>
      </c>
      <c r="BG11" s="121">
        <f>SUM(BH11,+BM11)</f>
        <v>476375</v>
      </c>
      <c r="BH11" s="121">
        <f>SUM(BI11:BL11)</f>
        <v>476375</v>
      </c>
      <c r="BI11" s="121">
        <v>0</v>
      </c>
      <c r="BJ11" s="121">
        <v>476375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77912</v>
      </c>
      <c r="BP11" s="121">
        <f>SUM(BQ11:BT11)</f>
        <v>8046</v>
      </c>
      <c r="BQ11" s="121">
        <v>8046</v>
      </c>
      <c r="BR11" s="121">
        <v>0</v>
      </c>
      <c r="BS11" s="121">
        <v>0</v>
      </c>
      <c r="BT11" s="121">
        <v>0</v>
      </c>
      <c r="BU11" s="121">
        <f>SUM(BV11:BX11)</f>
        <v>31782</v>
      </c>
      <c r="BV11" s="121">
        <v>0</v>
      </c>
      <c r="BW11" s="121">
        <v>31782</v>
      </c>
      <c r="BX11" s="121">
        <v>0</v>
      </c>
      <c r="BY11" s="121">
        <v>9573</v>
      </c>
      <c r="BZ11" s="121">
        <f>SUM(CA11:CD11)</f>
        <v>27777</v>
      </c>
      <c r="CA11" s="121">
        <v>0</v>
      </c>
      <c r="CB11" s="121">
        <v>23536</v>
      </c>
      <c r="CC11" s="121">
        <v>0</v>
      </c>
      <c r="CD11" s="121">
        <v>4241</v>
      </c>
      <c r="CE11" s="121">
        <v>0</v>
      </c>
      <c r="CF11" s="121">
        <v>734</v>
      </c>
      <c r="CG11" s="121">
        <v>2444</v>
      </c>
      <c r="CH11" s="121">
        <f>SUM(BG11,+BO11,+CG11)</f>
        <v>556731</v>
      </c>
      <c r="CI11" s="121">
        <f>SUM(AE11,+BG11)</f>
        <v>476375</v>
      </c>
      <c r="CJ11" s="121">
        <f>SUM(AF11,+BH11)</f>
        <v>476375</v>
      </c>
      <c r="CK11" s="121">
        <f>SUM(AG11,+BI11)</f>
        <v>0</v>
      </c>
      <c r="CL11" s="121">
        <f>SUM(AH11,+BJ11)</f>
        <v>476375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767886</v>
      </c>
      <c r="CR11" s="121">
        <f>SUM(AN11,+BP11)</f>
        <v>98121</v>
      </c>
      <c r="CS11" s="121">
        <f>SUM(AO11,+BQ11)</f>
        <v>95934</v>
      </c>
      <c r="CT11" s="121">
        <f>SUM(AP11,+BR11)</f>
        <v>0</v>
      </c>
      <c r="CU11" s="121">
        <f>SUM(AQ11,+BS11)</f>
        <v>2187</v>
      </c>
      <c r="CV11" s="121">
        <f>SUM(AR11,+BT11)</f>
        <v>0</v>
      </c>
      <c r="CW11" s="121">
        <f>SUM(AS11,+BU11)</f>
        <v>161508</v>
      </c>
      <c r="CX11" s="121">
        <f>SUM(AT11,+BV11)</f>
        <v>2465</v>
      </c>
      <c r="CY11" s="121">
        <f>SUM(AU11,+BW11)</f>
        <v>159043</v>
      </c>
      <c r="CZ11" s="121">
        <f>SUM(AV11,+BX11)</f>
        <v>0</v>
      </c>
      <c r="DA11" s="121">
        <f>SUM(AW11,+BY11)</f>
        <v>18323</v>
      </c>
      <c r="DB11" s="121">
        <f>SUM(AX11,+BZ11)</f>
        <v>486142</v>
      </c>
      <c r="DC11" s="121">
        <f>SUM(AY11,+CA11)</f>
        <v>237522</v>
      </c>
      <c r="DD11" s="121">
        <f>SUM(AZ11,+CB11)</f>
        <v>171461</v>
      </c>
      <c r="DE11" s="121">
        <f>SUM(BA11,+CC11)</f>
        <v>0</v>
      </c>
      <c r="DF11" s="121">
        <f>SUM(BB11,+CD11)</f>
        <v>77159</v>
      </c>
      <c r="DG11" s="121">
        <f>SUM(BC11,+CE11)</f>
        <v>87729</v>
      </c>
      <c r="DH11" s="121">
        <f>SUM(BD11,+CF11)</f>
        <v>3792</v>
      </c>
      <c r="DI11" s="121">
        <f>SUM(BE11,+CG11)</f>
        <v>27254</v>
      </c>
      <c r="DJ11" s="121">
        <f>SUM(BF11,+CH11)</f>
        <v>1271515</v>
      </c>
    </row>
    <row r="12" spans="1:114" s="136" customFormat="1" ht="13.5" customHeight="1" x14ac:dyDescent="0.15">
      <c r="A12" s="119" t="s">
        <v>50</v>
      </c>
      <c r="B12" s="120" t="s">
        <v>337</v>
      </c>
      <c r="C12" s="119" t="s">
        <v>338</v>
      </c>
      <c r="D12" s="121">
        <f>SUM(E12,+L12)</f>
        <v>290244</v>
      </c>
      <c r="E12" s="121">
        <f>SUM(F12:I12,K12)</f>
        <v>16069</v>
      </c>
      <c r="F12" s="121">
        <v>0</v>
      </c>
      <c r="G12" s="121">
        <v>0</v>
      </c>
      <c r="H12" s="121">
        <v>7600</v>
      </c>
      <c r="I12" s="121">
        <v>1689</v>
      </c>
      <c r="J12" s="122" t="s">
        <v>400</v>
      </c>
      <c r="K12" s="121">
        <v>6780</v>
      </c>
      <c r="L12" s="121">
        <v>274175</v>
      </c>
      <c r="M12" s="121">
        <f>SUM(N12,+U12)</f>
        <v>132085</v>
      </c>
      <c r="N12" s="121">
        <f>SUM(O12:R12,T12)</f>
        <v>36690</v>
      </c>
      <c r="O12" s="121">
        <v>3348</v>
      </c>
      <c r="P12" s="121">
        <v>0</v>
      </c>
      <c r="Q12" s="121">
        <v>0</v>
      </c>
      <c r="R12" s="121">
        <v>0</v>
      </c>
      <c r="S12" s="122" t="s">
        <v>400</v>
      </c>
      <c r="T12" s="121">
        <v>33342</v>
      </c>
      <c r="U12" s="121">
        <v>95395</v>
      </c>
      <c r="V12" s="121">
        <f>+SUM(D12,M12)</f>
        <v>422329</v>
      </c>
      <c r="W12" s="121">
        <f>+SUM(E12,N12)</f>
        <v>52759</v>
      </c>
      <c r="X12" s="121">
        <f>+SUM(F12,O12)</f>
        <v>3348</v>
      </c>
      <c r="Y12" s="121">
        <f>+SUM(G12,P12)</f>
        <v>0</v>
      </c>
      <c r="Z12" s="121">
        <f>+SUM(H12,Q12)</f>
        <v>7600</v>
      </c>
      <c r="AA12" s="121">
        <f>+SUM(I12,R12)</f>
        <v>1689</v>
      </c>
      <c r="AB12" s="122" t="str">
        <f>IF(+SUM(J12,S12)=0,"-",+SUM(J12,S12))</f>
        <v>-</v>
      </c>
      <c r="AC12" s="121">
        <f>+SUM(K12,T12)</f>
        <v>40122</v>
      </c>
      <c r="AD12" s="121">
        <f>+SUM(L12,U12)</f>
        <v>369570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264463</v>
      </c>
      <c r="AN12" s="121">
        <f>SUM(AO12:AR12)</f>
        <v>49548</v>
      </c>
      <c r="AO12" s="121">
        <v>10209</v>
      </c>
      <c r="AP12" s="121">
        <v>18603</v>
      </c>
      <c r="AQ12" s="121">
        <v>8374</v>
      </c>
      <c r="AR12" s="121">
        <v>12362</v>
      </c>
      <c r="AS12" s="121">
        <f>SUM(AT12:AV12)</f>
        <v>23254</v>
      </c>
      <c r="AT12" s="121">
        <v>6367</v>
      </c>
      <c r="AU12" s="121">
        <v>6317</v>
      </c>
      <c r="AV12" s="121">
        <v>10570</v>
      </c>
      <c r="AW12" s="121">
        <v>10600</v>
      </c>
      <c r="AX12" s="121">
        <f>SUM(AY12:BB12)</f>
        <v>181061</v>
      </c>
      <c r="AY12" s="121">
        <v>157730</v>
      </c>
      <c r="AZ12" s="121">
        <v>16597</v>
      </c>
      <c r="BA12" s="121">
        <v>6734</v>
      </c>
      <c r="BB12" s="121">
        <v>0</v>
      </c>
      <c r="BC12" s="121">
        <v>25781</v>
      </c>
      <c r="BD12" s="121">
        <v>0</v>
      </c>
      <c r="BE12" s="121">
        <v>0</v>
      </c>
      <c r="BF12" s="121">
        <f>SUM(AE12,+AM12,+BE12)</f>
        <v>264463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132085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132085</v>
      </c>
      <c r="CA12" s="121">
        <v>0</v>
      </c>
      <c r="CB12" s="121">
        <v>0</v>
      </c>
      <c r="CC12" s="121">
        <v>132085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132085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396548</v>
      </c>
      <c r="CR12" s="121">
        <f>SUM(AN12,+BP12)</f>
        <v>49548</v>
      </c>
      <c r="CS12" s="121">
        <f>SUM(AO12,+BQ12)</f>
        <v>10209</v>
      </c>
      <c r="CT12" s="121">
        <f>SUM(AP12,+BR12)</f>
        <v>18603</v>
      </c>
      <c r="CU12" s="121">
        <f>SUM(AQ12,+BS12)</f>
        <v>8374</v>
      </c>
      <c r="CV12" s="121">
        <f>SUM(AR12,+BT12)</f>
        <v>12362</v>
      </c>
      <c r="CW12" s="121">
        <f>SUM(AS12,+BU12)</f>
        <v>23254</v>
      </c>
      <c r="CX12" s="121">
        <f>SUM(AT12,+BV12)</f>
        <v>6367</v>
      </c>
      <c r="CY12" s="121">
        <f>SUM(AU12,+BW12)</f>
        <v>6317</v>
      </c>
      <c r="CZ12" s="121">
        <f>SUM(AV12,+BX12)</f>
        <v>10570</v>
      </c>
      <c r="DA12" s="121">
        <f>SUM(AW12,+BY12)</f>
        <v>10600</v>
      </c>
      <c r="DB12" s="121">
        <f>SUM(AX12,+BZ12)</f>
        <v>313146</v>
      </c>
      <c r="DC12" s="121">
        <f>SUM(AY12,+CA12)</f>
        <v>157730</v>
      </c>
      <c r="DD12" s="121">
        <f>SUM(AZ12,+CB12)</f>
        <v>16597</v>
      </c>
      <c r="DE12" s="121">
        <f>SUM(BA12,+CC12)</f>
        <v>138819</v>
      </c>
      <c r="DF12" s="121">
        <f>SUM(BB12,+CD12)</f>
        <v>0</v>
      </c>
      <c r="DG12" s="121">
        <f>SUM(BC12,+CE12)</f>
        <v>25781</v>
      </c>
      <c r="DH12" s="121">
        <f>SUM(BD12,+CF12)</f>
        <v>0</v>
      </c>
      <c r="DI12" s="121">
        <f>SUM(BE12,+CG12)</f>
        <v>0</v>
      </c>
      <c r="DJ12" s="121">
        <f>SUM(BF12,+CH12)</f>
        <v>396548</v>
      </c>
    </row>
    <row r="13" spans="1:114" s="136" customFormat="1" ht="13.5" customHeight="1" x14ac:dyDescent="0.15">
      <c r="A13" s="119" t="s">
        <v>50</v>
      </c>
      <c r="B13" s="120" t="s">
        <v>341</v>
      </c>
      <c r="C13" s="119" t="s">
        <v>342</v>
      </c>
      <c r="D13" s="121">
        <f>SUM(E13,+L13)</f>
        <v>851846</v>
      </c>
      <c r="E13" s="121">
        <f>SUM(F13:I13,K13)</f>
        <v>101015</v>
      </c>
      <c r="F13" s="121">
        <v>0</v>
      </c>
      <c r="G13" s="121">
        <v>0</v>
      </c>
      <c r="H13" s="121">
        <v>0</v>
      </c>
      <c r="I13" s="121">
        <v>1</v>
      </c>
      <c r="J13" s="122" t="s">
        <v>400</v>
      </c>
      <c r="K13" s="121">
        <v>101014</v>
      </c>
      <c r="L13" s="121">
        <v>750831</v>
      </c>
      <c r="M13" s="121">
        <f>SUM(N13,+U13)</f>
        <v>68055</v>
      </c>
      <c r="N13" s="121">
        <f>SUM(O13:R13,T13)</f>
        <v>1288</v>
      </c>
      <c r="O13" s="121">
        <v>0</v>
      </c>
      <c r="P13" s="121">
        <v>0</v>
      </c>
      <c r="Q13" s="121">
        <v>0</v>
      </c>
      <c r="R13" s="121">
        <v>1246</v>
      </c>
      <c r="S13" s="122" t="s">
        <v>400</v>
      </c>
      <c r="T13" s="121">
        <v>42</v>
      </c>
      <c r="U13" s="121">
        <v>66767</v>
      </c>
      <c r="V13" s="121">
        <f>+SUM(D13,M13)</f>
        <v>919901</v>
      </c>
      <c r="W13" s="121">
        <f>+SUM(E13,N13)</f>
        <v>102303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1247</v>
      </c>
      <c r="AB13" s="122" t="str">
        <f>IF(+SUM(J13,S13)=0,"-",+SUM(J13,S13))</f>
        <v>-</v>
      </c>
      <c r="AC13" s="121">
        <f>+SUM(K13,T13)</f>
        <v>101056</v>
      </c>
      <c r="AD13" s="121">
        <f>+SUM(L13,U13)</f>
        <v>817598</v>
      </c>
      <c r="AE13" s="121">
        <f>SUM(AF13,+AK13)</f>
        <v>25638</v>
      </c>
      <c r="AF13" s="121">
        <f>SUM(AG13:AJ13)</f>
        <v>25638</v>
      </c>
      <c r="AG13" s="121">
        <v>0</v>
      </c>
      <c r="AH13" s="121">
        <v>0</v>
      </c>
      <c r="AI13" s="121">
        <v>24428</v>
      </c>
      <c r="AJ13" s="121">
        <v>1210</v>
      </c>
      <c r="AK13" s="121">
        <v>0</v>
      </c>
      <c r="AL13" s="121">
        <v>50438</v>
      </c>
      <c r="AM13" s="121">
        <f>SUM(AN13,AS13,AW13,AX13,BD13)</f>
        <v>607877</v>
      </c>
      <c r="AN13" s="121">
        <f>SUM(AO13:AR13)</f>
        <v>212449</v>
      </c>
      <c r="AO13" s="121">
        <v>32600</v>
      </c>
      <c r="AP13" s="121">
        <v>162597</v>
      </c>
      <c r="AQ13" s="121">
        <v>0</v>
      </c>
      <c r="AR13" s="121">
        <v>17252</v>
      </c>
      <c r="AS13" s="121">
        <f>SUM(AT13:AV13)</f>
        <v>41786</v>
      </c>
      <c r="AT13" s="121">
        <v>32031</v>
      </c>
      <c r="AU13" s="121">
        <v>442</v>
      </c>
      <c r="AV13" s="121">
        <v>9313</v>
      </c>
      <c r="AW13" s="121">
        <v>0</v>
      </c>
      <c r="AX13" s="121">
        <f>SUM(AY13:BB13)</f>
        <v>353642</v>
      </c>
      <c r="AY13" s="121">
        <v>178079</v>
      </c>
      <c r="AZ13" s="121">
        <v>172192</v>
      </c>
      <c r="BA13" s="121">
        <v>3371</v>
      </c>
      <c r="BB13" s="121">
        <v>0</v>
      </c>
      <c r="BC13" s="121">
        <v>167893</v>
      </c>
      <c r="BD13" s="121">
        <v>0</v>
      </c>
      <c r="BE13" s="121">
        <v>0</v>
      </c>
      <c r="BF13" s="121">
        <f>SUM(AE13,+AM13,+BE13)</f>
        <v>633515</v>
      </c>
      <c r="BG13" s="121">
        <f>SUM(BH13,+BM13)</f>
        <v>2878</v>
      </c>
      <c r="BH13" s="121">
        <f>SUM(BI13:BL13)</f>
        <v>2878</v>
      </c>
      <c r="BI13" s="121">
        <v>0</v>
      </c>
      <c r="BJ13" s="121">
        <v>2878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65177</v>
      </c>
      <c r="BP13" s="121">
        <f>SUM(BQ13:BT13)</f>
        <v>15097</v>
      </c>
      <c r="BQ13" s="121">
        <v>0</v>
      </c>
      <c r="BR13" s="121">
        <v>0</v>
      </c>
      <c r="BS13" s="121">
        <v>15097</v>
      </c>
      <c r="BT13" s="121">
        <v>0</v>
      </c>
      <c r="BU13" s="121">
        <f>SUM(BV13:BX13)</f>
        <v>24292</v>
      </c>
      <c r="BV13" s="121">
        <v>0</v>
      </c>
      <c r="BW13" s="121">
        <v>24292</v>
      </c>
      <c r="BX13" s="121">
        <v>0</v>
      </c>
      <c r="BY13" s="121">
        <v>0</v>
      </c>
      <c r="BZ13" s="121">
        <f>SUM(CA13:CD13)</f>
        <v>25788</v>
      </c>
      <c r="CA13" s="121">
        <v>0</v>
      </c>
      <c r="CB13" s="121">
        <v>25788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68055</v>
      </c>
      <c r="CI13" s="121">
        <f>SUM(AE13,+BG13)</f>
        <v>28516</v>
      </c>
      <c r="CJ13" s="121">
        <f>SUM(AF13,+BH13)</f>
        <v>28516</v>
      </c>
      <c r="CK13" s="121">
        <f>SUM(AG13,+BI13)</f>
        <v>0</v>
      </c>
      <c r="CL13" s="121">
        <f>SUM(AH13,+BJ13)</f>
        <v>2878</v>
      </c>
      <c r="CM13" s="121">
        <f>SUM(AI13,+BK13)</f>
        <v>24428</v>
      </c>
      <c r="CN13" s="121">
        <f>SUM(AJ13,+BL13)</f>
        <v>1210</v>
      </c>
      <c r="CO13" s="121">
        <f>SUM(AK13,+BM13)</f>
        <v>0</v>
      </c>
      <c r="CP13" s="121">
        <f>SUM(AL13,+BN13)</f>
        <v>50438</v>
      </c>
      <c r="CQ13" s="121">
        <f>SUM(AM13,+BO13)</f>
        <v>673054</v>
      </c>
      <c r="CR13" s="121">
        <f>SUM(AN13,+BP13)</f>
        <v>227546</v>
      </c>
      <c r="CS13" s="121">
        <f>SUM(AO13,+BQ13)</f>
        <v>32600</v>
      </c>
      <c r="CT13" s="121">
        <f>SUM(AP13,+BR13)</f>
        <v>162597</v>
      </c>
      <c r="CU13" s="121">
        <f>SUM(AQ13,+BS13)</f>
        <v>15097</v>
      </c>
      <c r="CV13" s="121">
        <f>SUM(AR13,+BT13)</f>
        <v>17252</v>
      </c>
      <c r="CW13" s="121">
        <f>SUM(AS13,+BU13)</f>
        <v>66078</v>
      </c>
      <c r="CX13" s="121">
        <f>SUM(AT13,+BV13)</f>
        <v>32031</v>
      </c>
      <c r="CY13" s="121">
        <f>SUM(AU13,+BW13)</f>
        <v>24734</v>
      </c>
      <c r="CZ13" s="121">
        <f>SUM(AV13,+BX13)</f>
        <v>9313</v>
      </c>
      <c r="DA13" s="121">
        <f>SUM(AW13,+BY13)</f>
        <v>0</v>
      </c>
      <c r="DB13" s="121">
        <f>SUM(AX13,+BZ13)</f>
        <v>379430</v>
      </c>
      <c r="DC13" s="121">
        <f>SUM(AY13,+CA13)</f>
        <v>178079</v>
      </c>
      <c r="DD13" s="121">
        <f>SUM(AZ13,+CB13)</f>
        <v>197980</v>
      </c>
      <c r="DE13" s="121">
        <f>SUM(BA13,+CC13)</f>
        <v>3371</v>
      </c>
      <c r="DF13" s="121">
        <f>SUM(BB13,+CD13)</f>
        <v>0</v>
      </c>
      <c r="DG13" s="121">
        <f>SUM(BC13,+CE13)</f>
        <v>167893</v>
      </c>
      <c r="DH13" s="121">
        <f>SUM(BD13,+CF13)</f>
        <v>0</v>
      </c>
      <c r="DI13" s="121">
        <f>SUM(BE13,+CG13)</f>
        <v>0</v>
      </c>
      <c r="DJ13" s="121">
        <f>SUM(BF13,+CH13)</f>
        <v>701570</v>
      </c>
    </row>
    <row r="14" spans="1:114" s="136" customFormat="1" ht="13.5" customHeight="1" x14ac:dyDescent="0.15">
      <c r="A14" s="119" t="s">
        <v>50</v>
      </c>
      <c r="B14" s="120" t="s">
        <v>345</v>
      </c>
      <c r="C14" s="119" t="s">
        <v>346</v>
      </c>
      <c r="D14" s="121">
        <f>SUM(E14,+L14)</f>
        <v>269448</v>
      </c>
      <c r="E14" s="121">
        <f>SUM(F14:I14,K14)</f>
        <v>20849</v>
      </c>
      <c r="F14" s="121">
        <v>0</v>
      </c>
      <c r="G14" s="121">
        <v>0</v>
      </c>
      <c r="H14" s="121">
        <v>0</v>
      </c>
      <c r="I14" s="121">
        <v>18884</v>
      </c>
      <c r="J14" s="122" t="s">
        <v>400</v>
      </c>
      <c r="K14" s="121">
        <v>1965</v>
      </c>
      <c r="L14" s="121">
        <v>248599</v>
      </c>
      <c r="M14" s="121">
        <f>SUM(N14,+U14)</f>
        <v>304280</v>
      </c>
      <c r="N14" s="121">
        <f>SUM(O14:R14,T14)</f>
        <v>66155</v>
      </c>
      <c r="O14" s="121">
        <v>63767</v>
      </c>
      <c r="P14" s="121">
        <v>2143</v>
      </c>
      <c r="Q14" s="121">
        <v>0</v>
      </c>
      <c r="R14" s="121">
        <v>0</v>
      </c>
      <c r="S14" s="122" t="s">
        <v>400</v>
      </c>
      <c r="T14" s="121">
        <v>245</v>
      </c>
      <c r="U14" s="121">
        <v>238125</v>
      </c>
      <c r="V14" s="121">
        <f>+SUM(D14,M14)</f>
        <v>573728</v>
      </c>
      <c r="W14" s="121">
        <f>+SUM(E14,N14)</f>
        <v>87004</v>
      </c>
      <c r="X14" s="121">
        <f>+SUM(F14,O14)</f>
        <v>63767</v>
      </c>
      <c r="Y14" s="121">
        <f>+SUM(G14,P14)</f>
        <v>2143</v>
      </c>
      <c r="Z14" s="121">
        <f>+SUM(H14,Q14)</f>
        <v>0</v>
      </c>
      <c r="AA14" s="121">
        <f>+SUM(I14,R14)</f>
        <v>18884</v>
      </c>
      <c r="AB14" s="122" t="str">
        <f>IF(+SUM(J14,S14)=0,"-",+SUM(J14,S14))</f>
        <v>-</v>
      </c>
      <c r="AC14" s="121">
        <f>+SUM(K14,T14)</f>
        <v>2210</v>
      </c>
      <c r="AD14" s="121">
        <f>+SUM(L14,U14)</f>
        <v>486724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222501</v>
      </c>
      <c r="AN14" s="121">
        <f>SUM(AO14:AR14)</f>
        <v>12151</v>
      </c>
      <c r="AO14" s="121">
        <v>12151</v>
      </c>
      <c r="AP14" s="121">
        <v>0</v>
      </c>
      <c r="AQ14" s="121">
        <v>0</v>
      </c>
      <c r="AR14" s="121">
        <v>0</v>
      </c>
      <c r="AS14" s="121">
        <f>SUM(AT14:AV14)</f>
        <v>13590</v>
      </c>
      <c r="AT14" s="121">
        <v>3860</v>
      </c>
      <c r="AU14" s="121">
        <v>9730</v>
      </c>
      <c r="AV14" s="121">
        <v>0</v>
      </c>
      <c r="AW14" s="121">
        <v>6480</v>
      </c>
      <c r="AX14" s="121">
        <f>SUM(AY14:BB14)</f>
        <v>190280</v>
      </c>
      <c r="AY14" s="121">
        <v>84312</v>
      </c>
      <c r="AZ14" s="121">
        <v>105968</v>
      </c>
      <c r="BA14" s="121">
        <v>0</v>
      </c>
      <c r="BB14" s="121">
        <v>0</v>
      </c>
      <c r="BC14" s="121">
        <v>37205</v>
      </c>
      <c r="BD14" s="121">
        <v>0</v>
      </c>
      <c r="BE14" s="121">
        <v>9742</v>
      </c>
      <c r="BF14" s="121">
        <f>SUM(AE14,+AM14,+BE14)</f>
        <v>232243</v>
      </c>
      <c r="BG14" s="121">
        <f>SUM(BH14,+BM14)</f>
        <v>200730</v>
      </c>
      <c r="BH14" s="121">
        <f>SUM(BI14:BL14)</f>
        <v>191678</v>
      </c>
      <c r="BI14" s="121">
        <v>191678</v>
      </c>
      <c r="BJ14" s="121">
        <v>0</v>
      </c>
      <c r="BK14" s="121">
        <v>0</v>
      </c>
      <c r="BL14" s="121">
        <v>0</v>
      </c>
      <c r="BM14" s="121">
        <v>9052</v>
      </c>
      <c r="BN14" s="121">
        <v>0</v>
      </c>
      <c r="BO14" s="121">
        <f>SUM(BP14,BU14,BY14,BZ14,CF14)</f>
        <v>85994</v>
      </c>
      <c r="BP14" s="121">
        <f>SUM(BQ14:BT14)</f>
        <v>6107</v>
      </c>
      <c r="BQ14" s="121">
        <v>6107</v>
      </c>
      <c r="BR14" s="121">
        <v>0</v>
      </c>
      <c r="BS14" s="121">
        <v>0</v>
      </c>
      <c r="BT14" s="121">
        <v>0</v>
      </c>
      <c r="BU14" s="121">
        <f>SUM(BV14:BX14)</f>
        <v>47523</v>
      </c>
      <c r="BV14" s="121">
        <v>0</v>
      </c>
      <c r="BW14" s="121">
        <v>47523</v>
      </c>
      <c r="BX14" s="121">
        <v>0</v>
      </c>
      <c r="BY14" s="121">
        <v>0</v>
      </c>
      <c r="BZ14" s="121">
        <f>SUM(CA14:CD14)</f>
        <v>32364</v>
      </c>
      <c r="CA14" s="121">
        <v>0</v>
      </c>
      <c r="CB14" s="121">
        <v>32364</v>
      </c>
      <c r="CC14" s="121">
        <v>0</v>
      </c>
      <c r="CD14" s="121">
        <v>0</v>
      </c>
      <c r="CE14" s="121">
        <v>0</v>
      </c>
      <c r="CF14" s="121">
        <v>0</v>
      </c>
      <c r="CG14" s="121">
        <v>17556</v>
      </c>
      <c r="CH14" s="121">
        <f>SUM(BG14,+BO14,+CG14)</f>
        <v>304280</v>
      </c>
      <c r="CI14" s="121">
        <f>SUM(AE14,+BG14)</f>
        <v>200730</v>
      </c>
      <c r="CJ14" s="121">
        <f>SUM(AF14,+BH14)</f>
        <v>191678</v>
      </c>
      <c r="CK14" s="121">
        <f>SUM(AG14,+BI14)</f>
        <v>191678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9052</v>
      </c>
      <c r="CP14" s="121">
        <f>SUM(AL14,+BN14)</f>
        <v>0</v>
      </c>
      <c r="CQ14" s="121">
        <f>SUM(AM14,+BO14)</f>
        <v>308495</v>
      </c>
      <c r="CR14" s="121">
        <f>SUM(AN14,+BP14)</f>
        <v>18258</v>
      </c>
      <c r="CS14" s="121">
        <f>SUM(AO14,+BQ14)</f>
        <v>18258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61113</v>
      </c>
      <c r="CX14" s="121">
        <f>SUM(AT14,+BV14)</f>
        <v>3860</v>
      </c>
      <c r="CY14" s="121">
        <f>SUM(AU14,+BW14)</f>
        <v>57253</v>
      </c>
      <c r="CZ14" s="121">
        <f>SUM(AV14,+BX14)</f>
        <v>0</v>
      </c>
      <c r="DA14" s="121">
        <f>SUM(AW14,+BY14)</f>
        <v>6480</v>
      </c>
      <c r="DB14" s="121">
        <f>SUM(AX14,+BZ14)</f>
        <v>222644</v>
      </c>
      <c r="DC14" s="121">
        <f>SUM(AY14,+CA14)</f>
        <v>84312</v>
      </c>
      <c r="DD14" s="121">
        <f>SUM(AZ14,+CB14)</f>
        <v>138332</v>
      </c>
      <c r="DE14" s="121">
        <f>SUM(BA14,+CC14)</f>
        <v>0</v>
      </c>
      <c r="DF14" s="121">
        <f>SUM(BB14,+CD14)</f>
        <v>0</v>
      </c>
      <c r="DG14" s="121">
        <f>SUM(BC14,+CE14)</f>
        <v>37205</v>
      </c>
      <c r="DH14" s="121">
        <f>SUM(BD14,+CF14)</f>
        <v>0</v>
      </c>
      <c r="DI14" s="121">
        <f>SUM(BE14,+CG14)</f>
        <v>27298</v>
      </c>
      <c r="DJ14" s="121">
        <f>SUM(BF14,+CH14)</f>
        <v>536523</v>
      </c>
    </row>
    <row r="15" spans="1:114" s="136" customFormat="1" ht="13.5" customHeight="1" x14ac:dyDescent="0.15">
      <c r="A15" s="119" t="s">
        <v>50</v>
      </c>
      <c r="B15" s="120" t="s">
        <v>347</v>
      </c>
      <c r="C15" s="119" t="s">
        <v>348</v>
      </c>
      <c r="D15" s="121">
        <f>SUM(E15,+L15)</f>
        <v>293378</v>
      </c>
      <c r="E15" s="121">
        <f>SUM(F15:I15,K15)</f>
        <v>46042</v>
      </c>
      <c r="F15" s="121">
        <v>0</v>
      </c>
      <c r="G15" s="121">
        <v>0</v>
      </c>
      <c r="H15" s="121">
        <v>0</v>
      </c>
      <c r="I15" s="121">
        <v>46002</v>
      </c>
      <c r="J15" s="122" t="s">
        <v>400</v>
      </c>
      <c r="K15" s="121">
        <v>40</v>
      </c>
      <c r="L15" s="121">
        <v>247336</v>
      </c>
      <c r="M15" s="121">
        <f>SUM(N15,+U15)</f>
        <v>115878</v>
      </c>
      <c r="N15" s="121">
        <f>SUM(O15:R15,T15)</f>
        <v>35114</v>
      </c>
      <c r="O15" s="121">
        <v>0</v>
      </c>
      <c r="P15" s="121">
        <v>0</v>
      </c>
      <c r="Q15" s="121">
        <v>0</v>
      </c>
      <c r="R15" s="121">
        <v>35114</v>
      </c>
      <c r="S15" s="122" t="s">
        <v>400</v>
      </c>
      <c r="T15" s="121">
        <v>0</v>
      </c>
      <c r="U15" s="121">
        <v>80764</v>
      </c>
      <c r="V15" s="121">
        <f>+SUM(D15,M15)</f>
        <v>409256</v>
      </c>
      <c r="W15" s="121">
        <f>+SUM(E15,N15)</f>
        <v>81156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81116</v>
      </c>
      <c r="AB15" s="122" t="str">
        <f>IF(+SUM(J15,S15)=0,"-",+SUM(J15,S15))</f>
        <v>-</v>
      </c>
      <c r="AC15" s="121">
        <f>+SUM(K15,T15)</f>
        <v>40</v>
      </c>
      <c r="AD15" s="121">
        <f>+SUM(L15,U15)</f>
        <v>328100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119979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119105</v>
      </c>
      <c r="AY15" s="121">
        <v>107261</v>
      </c>
      <c r="AZ15" s="121">
        <v>2495</v>
      </c>
      <c r="BA15" s="121">
        <v>96</v>
      </c>
      <c r="BB15" s="121">
        <v>9253</v>
      </c>
      <c r="BC15" s="121">
        <v>157562</v>
      </c>
      <c r="BD15" s="121">
        <v>874</v>
      </c>
      <c r="BE15" s="121">
        <v>15837</v>
      </c>
      <c r="BF15" s="121">
        <f>SUM(AE15,+AM15,+BE15)</f>
        <v>135816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115878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39246</v>
      </c>
      <c r="BV15" s="121">
        <v>0</v>
      </c>
      <c r="BW15" s="121">
        <v>39246</v>
      </c>
      <c r="BX15" s="121">
        <v>0</v>
      </c>
      <c r="BY15" s="121">
        <v>0</v>
      </c>
      <c r="BZ15" s="121">
        <f>SUM(CA15:CD15)</f>
        <v>76416</v>
      </c>
      <c r="CA15" s="121">
        <v>32558</v>
      </c>
      <c r="CB15" s="121">
        <v>43858</v>
      </c>
      <c r="CC15" s="121">
        <v>0</v>
      </c>
      <c r="CD15" s="121">
        <v>0</v>
      </c>
      <c r="CE15" s="121">
        <v>0</v>
      </c>
      <c r="CF15" s="121">
        <v>216</v>
      </c>
      <c r="CG15" s="121">
        <v>0</v>
      </c>
      <c r="CH15" s="121">
        <f>SUM(BG15,+BO15,+CG15)</f>
        <v>115878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235857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39246</v>
      </c>
      <c r="CX15" s="121">
        <f>SUM(AT15,+BV15)</f>
        <v>0</v>
      </c>
      <c r="CY15" s="121">
        <f>SUM(AU15,+BW15)</f>
        <v>39246</v>
      </c>
      <c r="CZ15" s="121">
        <f>SUM(AV15,+BX15)</f>
        <v>0</v>
      </c>
      <c r="DA15" s="121">
        <f>SUM(AW15,+BY15)</f>
        <v>0</v>
      </c>
      <c r="DB15" s="121">
        <f>SUM(AX15,+BZ15)</f>
        <v>195521</v>
      </c>
      <c r="DC15" s="121">
        <f>SUM(AY15,+CA15)</f>
        <v>139819</v>
      </c>
      <c r="DD15" s="121">
        <f>SUM(AZ15,+CB15)</f>
        <v>46353</v>
      </c>
      <c r="DE15" s="121">
        <f>SUM(BA15,+CC15)</f>
        <v>96</v>
      </c>
      <c r="DF15" s="121">
        <f>SUM(BB15,+CD15)</f>
        <v>9253</v>
      </c>
      <c r="DG15" s="121">
        <f>SUM(BC15,+CE15)</f>
        <v>157562</v>
      </c>
      <c r="DH15" s="121">
        <f>SUM(BD15,+CF15)</f>
        <v>1090</v>
      </c>
      <c r="DI15" s="121">
        <f>SUM(BE15,+CG15)</f>
        <v>15837</v>
      </c>
      <c r="DJ15" s="121">
        <f>SUM(BF15,+CH15)</f>
        <v>251694</v>
      </c>
    </row>
    <row r="16" spans="1:114" s="136" customFormat="1" ht="13.5" customHeight="1" x14ac:dyDescent="0.15">
      <c r="A16" s="119" t="s">
        <v>50</v>
      </c>
      <c r="B16" s="120" t="s">
        <v>351</v>
      </c>
      <c r="C16" s="119" t="s">
        <v>352</v>
      </c>
      <c r="D16" s="121">
        <f>SUM(E16,+L16)</f>
        <v>377628</v>
      </c>
      <c r="E16" s="121">
        <f>SUM(F16:I16,K16)</f>
        <v>89707</v>
      </c>
      <c r="F16" s="121">
        <v>0</v>
      </c>
      <c r="G16" s="121">
        <v>0</v>
      </c>
      <c r="H16" s="121">
        <v>0</v>
      </c>
      <c r="I16" s="121">
        <v>17574</v>
      </c>
      <c r="J16" s="122" t="s">
        <v>400</v>
      </c>
      <c r="K16" s="121">
        <v>72133</v>
      </c>
      <c r="L16" s="121">
        <v>287921</v>
      </c>
      <c r="M16" s="121">
        <f>SUM(N16,+U16)</f>
        <v>90915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400</v>
      </c>
      <c r="T16" s="121">
        <v>0</v>
      </c>
      <c r="U16" s="121">
        <v>90915</v>
      </c>
      <c r="V16" s="121">
        <f>+SUM(D16,M16)</f>
        <v>468543</v>
      </c>
      <c r="W16" s="121">
        <f>+SUM(E16,N16)</f>
        <v>89707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17574</v>
      </c>
      <c r="AB16" s="122" t="str">
        <f>IF(+SUM(J16,S16)=0,"-",+SUM(J16,S16))</f>
        <v>-</v>
      </c>
      <c r="AC16" s="121">
        <f>+SUM(K16,T16)</f>
        <v>72133</v>
      </c>
      <c r="AD16" s="121">
        <f>+SUM(L16,U16)</f>
        <v>378836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372567</v>
      </c>
      <c r="AN16" s="121">
        <f>SUM(AO16:AR16)</f>
        <v>47054</v>
      </c>
      <c r="AO16" s="121">
        <v>33482</v>
      </c>
      <c r="AP16" s="121">
        <v>11726</v>
      </c>
      <c r="AQ16" s="121">
        <v>0</v>
      </c>
      <c r="AR16" s="121">
        <v>1846</v>
      </c>
      <c r="AS16" s="121">
        <f>SUM(AT16:AV16)</f>
        <v>184051</v>
      </c>
      <c r="AT16" s="121">
        <v>2715</v>
      </c>
      <c r="AU16" s="121">
        <v>155637</v>
      </c>
      <c r="AV16" s="121">
        <v>25699</v>
      </c>
      <c r="AW16" s="121">
        <v>3445</v>
      </c>
      <c r="AX16" s="121">
        <f>SUM(AY16:BB16)</f>
        <v>138017</v>
      </c>
      <c r="AY16" s="121">
        <v>43308</v>
      </c>
      <c r="AZ16" s="121">
        <v>86086</v>
      </c>
      <c r="BA16" s="121">
        <v>8293</v>
      </c>
      <c r="BB16" s="121">
        <v>330</v>
      </c>
      <c r="BC16" s="121">
        <v>0</v>
      </c>
      <c r="BD16" s="121">
        <v>0</v>
      </c>
      <c r="BE16" s="121">
        <v>5061</v>
      </c>
      <c r="BF16" s="121">
        <f>SUM(AE16,+AM16,+BE16)</f>
        <v>377628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90748</v>
      </c>
      <c r="BP16" s="121">
        <f>SUM(BQ16:BT16)</f>
        <v>5162</v>
      </c>
      <c r="BQ16" s="121">
        <v>5162</v>
      </c>
      <c r="BR16" s="121">
        <v>0</v>
      </c>
      <c r="BS16" s="121">
        <v>0</v>
      </c>
      <c r="BT16" s="121">
        <v>0</v>
      </c>
      <c r="BU16" s="121">
        <f>SUM(BV16:BX16)</f>
        <v>61510</v>
      </c>
      <c r="BV16" s="121">
        <v>0</v>
      </c>
      <c r="BW16" s="121">
        <v>61510</v>
      </c>
      <c r="BX16" s="121">
        <v>0</v>
      </c>
      <c r="BY16" s="121">
        <v>0</v>
      </c>
      <c r="BZ16" s="121">
        <f>SUM(CA16:CD16)</f>
        <v>24076</v>
      </c>
      <c r="CA16" s="121">
        <v>0</v>
      </c>
      <c r="CB16" s="121">
        <v>24076</v>
      </c>
      <c r="CC16" s="121">
        <v>0</v>
      </c>
      <c r="CD16" s="121">
        <v>0</v>
      </c>
      <c r="CE16" s="121">
        <v>0</v>
      </c>
      <c r="CF16" s="121">
        <v>0</v>
      </c>
      <c r="CG16" s="121">
        <v>167</v>
      </c>
      <c r="CH16" s="121">
        <f>SUM(BG16,+BO16,+CG16)</f>
        <v>90915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463315</v>
      </c>
      <c r="CR16" s="121">
        <f>SUM(AN16,+BP16)</f>
        <v>52216</v>
      </c>
      <c r="CS16" s="121">
        <f>SUM(AO16,+BQ16)</f>
        <v>38644</v>
      </c>
      <c r="CT16" s="121">
        <f>SUM(AP16,+BR16)</f>
        <v>11726</v>
      </c>
      <c r="CU16" s="121">
        <f>SUM(AQ16,+BS16)</f>
        <v>0</v>
      </c>
      <c r="CV16" s="121">
        <f>SUM(AR16,+BT16)</f>
        <v>1846</v>
      </c>
      <c r="CW16" s="121">
        <f>SUM(AS16,+BU16)</f>
        <v>245561</v>
      </c>
      <c r="CX16" s="121">
        <f>SUM(AT16,+BV16)</f>
        <v>2715</v>
      </c>
      <c r="CY16" s="121">
        <f>SUM(AU16,+BW16)</f>
        <v>217147</v>
      </c>
      <c r="CZ16" s="121">
        <f>SUM(AV16,+BX16)</f>
        <v>25699</v>
      </c>
      <c r="DA16" s="121">
        <f>SUM(AW16,+BY16)</f>
        <v>3445</v>
      </c>
      <c r="DB16" s="121">
        <f>SUM(AX16,+BZ16)</f>
        <v>162093</v>
      </c>
      <c r="DC16" s="121">
        <f>SUM(AY16,+CA16)</f>
        <v>43308</v>
      </c>
      <c r="DD16" s="121">
        <f>SUM(AZ16,+CB16)</f>
        <v>110162</v>
      </c>
      <c r="DE16" s="121">
        <f>SUM(BA16,+CC16)</f>
        <v>8293</v>
      </c>
      <c r="DF16" s="121">
        <f>SUM(BB16,+CD16)</f>
        <v>330</v>
      </c>
      <c r="DG16" s="121">
        <f>SUM(BC16,+CE16)</f>
        <v>0</v>
      </c>
      <c r="DH16" s="121">
        <f>SUM(BD16,+CF16)</f>
        <v>0</v>
      </c>
      <c r="DI16" s="121">
        <f>SUM(BE16,+CG16)</f>
        <v>5228</v>
      </c>
      <c r="DJ16" s="121">
        <f>SUM(BF16,+CH16)</f>
        <v>468543</v>
      </c>
    </row>
    <row r="17" spans="1:114" s="136" customFormat="1" ht="13.5" customHeight="1" x14ac:dyDescent="0.15">
      <c r="A17" s="119" t="s">
        <v>50</v>
      </c>
      <c r="B17" s="120" t="s">
        <v>353</v>
      </c>
      <c r="C17" s="119" t="s">
        <v>354</v>
      </c>
      <c r="D17" s="121">
        <f>SUM(E17,+L17)</f>
        <v>196322</v>
      </c>
      <c r="E17" s="121">
        <f>SUM(F17:I17,K17)</f>
        <v>26919</v>
      </c>
      <c r="F17" s="121">
        <v>0</v>
      </c>
      <c r="G17" s="121">
        <v>0</v>
      </c>
      <c r="H17" s="121">
        <v>0</v>
      </c>
      <c r="I17" s="121">
        <v>567</v>
      </c>
      <c r="J17" s="122" t="s">
        <v>400</v>
      </c>
      <c r="K17" s="121">
        <v>26352</v>
      </c>
      <c r="L17" s="121">
        <v>169403</v>
      </c>
      <c r="M17" s="121">
        <f>SUM(N17,+U17)</f>
        <v>126434</v>
      </c>
      <c r="N17" s="121">
        <f>SUM(O17:R17,T17)</f>
        <v>60941</v>
      </c>
      <c r="O17" s="121">
        <v>0</v>
      </c>
      <c r="P17" s="121">
        <v>0</v>
      </c>
      <c r="Q17" s="121">
        <v>0</v>
      </c>
      <c r="R17" s="121">
        <v>60941</v>
      </c>
      <c r="S17" s="122" t="s">
        <v>400</v>
      </c>
      <c r="T17" s="121">
        <v>0</v>
      </c>
      <c r="U17" s="121">
        <v>65493</v>
      </c>
      <c r="V17" s="121">
        <f>+SUM(D17,M17)</f>
        <v>322756</v>
      </c>
      <c r="W17" s="121">
        <f>+SUM(E17,N17)</f>
        <v>87860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61508</v>
      </c>
      <c r="AB17" s="122" t="str">
        <f>IF(+SUM(J17,S17)=0,"-",+SUM(J17,S17))</f>
        <v>-</v>
      </c>
      <c r="AC17" s="121">
        <f>+SUM(K17,T17)</f>
        <v>26352</v>
      </c>
      <c r="AD17" s="121">
        <f>+SUM(L17,U17)</f>
        <v>234896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196322</v>
      </c>
      <c r="AN17" s="121">
        <f>SUM(AO17:AR17)</f>
        <v>13084</v>
      </c>
      <c r="AO17" s="121">
        <v>2296</v>
      </c>
      <c r="AP17" s="121">
        <v>0</v>
      </c>
      <c r="AQ17" s="121">
        <v>5390</v>
      </c>
      <c r="AR17" s="121">
        <v>5398</v>
      </c>
      <c r="AS17" s="121">
        <f>SUM(AT17:AV17)</f>
        <v>5370</v>
      </c>
      <c r="AT17" s="121">
        <v>0</v>
      </c>
      <c r="AU17" s="121">
        <v>0</v>
      </c>
      <c r="AV17" s="121">
        <v>5370</v>
      </c>
      <c r="AW17" s="121">
        <v>0</v>
      </c>
      <c r="AX17" s="121">
        <f>SUM(AY17:BB17)</f>
        <v>177868</v>
      </c>
      <c r="AY17" s="121">
        <v>105907</v>
      </c>
      <c r="AZ17" s="121">
        <v>29605</v>
      </c>
      <c r="BA17" s="121">
        <v>15441</v>
      </c>
      <c r="BB17" s="121">
        <v>26915</v>
      </c>
      <c r="BC17" s="121">
        <v>0</v>
      </c>
      <c r="BD17" s="121">
        <v>0</v>
      </c>
      <c r="BE17" s="121">
        <v>0</v>
      </c>
      <c r="BF17" s="121">
        <f>SUM(AE17,+AM17,+BE17)</f>
        <v>196322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126434</v>
      </c>
      <c r="BP17" s="121">
        <f>SUM(BQ17:BT17)</f>
        <v>51308</v>
      </c>
      <c r="BQ17" s="121">
        <v>51308</v>
      </c>
      <c r="BR17" s="121">
        <v>0</v>
      </c>
      <c r="BS17" s="121">
        <v>0</v>
      </c>
      <c r="BT17" s="121">
        <v>0</v>
      </c>
      <c r="BU17" s="121">
        <f>SUM(BV17:BX17)</f>
        <v>60344</v>
      </c>
      <c r="BV17" s="121">
        <v>0</v>
      </c>
      <c r="BW17" s="121">
        <v>60344</v>
      </c>
      <c r="BX17" s="121">
        <v>0</v>
      </c>
      <c r="BY17" s="121">
        <v>0</v>
      </c>
      <c r="BZ17" s="121">
        <f>SUM(CA17:CD17)</f>
        <v>14782</v>
      </c>
      <c r="CA17" s="121">
        <v>0</v>
      </c>
      <c r="CB17" s="121">
        <v>14782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126434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322756</v>
      </c>
      <c r="CR17" s="121">
        <f>SUM(AN17,+BP17)</f>
        <v>64392</v>
      </c>
      <c r="CS17" s="121">
        <f>SUM(AO17,+BQ17)</f>
        <v>53604</v>
      </c>
      <c r="CT17" s="121">
        <f>SUM(AP17,+BR17)</f>
        <v>0</v>
      </c>
      <c r="CU17" s="121">
        <f>SUM(AQ17,+BS17)</f>
        <v>5390</v>
      </c>
      <c r="CV17" s="121">
        <f>SUM(AR17,+BT17)</f>
        <v>5398</v>
      </c>
      <c r="CW17" s="121">
        <f>SUM(AS17,+BU17)</f>
        <v>65714</v>
      </c>
      <c r="CX17" s="121">
        <f>SUM(AT17,+BV17)</f>
        <v>0</v>
      </c>
      <c r="CY17" s="121">
        <f>SUM(AU17,+BW17)</f>
        <v>60344</v>
      </c>
      <c r="CZ17" s="121">
        <f>SUM(AV17,+BX17)</f>
        <v>5370</v>
      </c>
      <c r="DA17" s="121">
        <f>SUM(AW17,+BY17)</f>
        <v>0</v>
      </c>
      <c r="DB17" s="121">
        <f>SUM(AX17,+BZ17)</f>
        <v>192650</v>
      </c>
      <c r="DC17" s="121">
        <f>SUM(AY17,+CA17)</f>
        <v>105907</v>
      </c>
      <c r="DD17" s="121">
        <f>SUM(AZ17,+CB17)</f>
        <v>44387</v>
      </c>
      <c r="DE17" s="121">
        <f>SUM(BA17,+CC17)</f>
        <v>15441</v>
      </c>
      <c r="DF17" s="121">
        <f>SUM(BB17,+CD17)</f>
        <v>26915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322756</v>
      </c>
    </row>
    <row r="18" spans="1:114" s="136" customFormat="1" ht="13.5" customHeight="1" x14ac:dyDescent="0.15">
      <c r="A18" s="119" t="s">
        <v>50</v>
      </c>
      <c r="B18" s="120" t="s">
        <v>355</v>
      </c>
      <c r="C18" s="119" t="s">
        <v>356</v>
      </c>
      <c r="D18" s="121">
        <f>SUM(E18,+L18)</f>
        <v>73198</v>
      </c>
      <c r="E18" s="121">
        <f>SUM(F18:I18,K18)</f>
        <v>12</v>
      </c>
      <c r="F18" s="121">
        <v>0</v>
      </c>
      <c r="G18" s="121">
        <v>0</v>
      </c>
      <c r="H18" s="121">
        <v>0</v>
      </c>
      <c r="I18" s="121">
        <v>0</v>
      </c>
      <c r="J18" s="122" t="s">
        <v>400</v>
      </c>
      <c r="K18" s="121">
        <v>12</v>
      </c>
      <c r="L18" s="121">
        <v>73186</v>
      </c>
      <c r="M18" s="121">
        <f>SUM(N18,+U18)</f>
        <v>39312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400</v>
      </c>
      <c r="T18" s="121">
        <v>0</v>
      </c>
      <c r="U18" s="121">
        <v>39312</v>
      </c>
      <c r="V18" s="121">
        <f>+SUM(D18,M18)</f>
        <v>112510</v>
      </c>
      <c r="W18" s="121">
        <f>+SUM(E18,N18)</f>
        <v>12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12</v>
      </c>
      <c r="AD18" s="121">
        <f>+SUM(L18,U18)</f>
        <v>112498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6113</v>
      </c>
      <c r="AN18" s="121">
        <f>SUM(AO18:AR18)</f>
        <v>6113</v>
      </c>
      <c r="AO18" s="121">
        <v>6113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67085</v>
      </c>
      <c r="BD18" s="121">
        <v>0</v>
      </c>
      <c r="BE18" s="121">
        <v>0</v>
      </c>
      <c r="BF18" s="121">
        <f>SUM(AE18,+AM18,+BE18)</f>
        <v>6113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39312</v>
      </c>
      <c r="BP18" s="121">
        <f>SUM(BQ18:BT18)</f>
        <v>4550</v>
      </c>
      <c r="BQ18" s="121">
        <v>4550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34762</v>
      </c>
      <c r="CA18" s="121">
        <v>0</v>
      </c>
      <c r="CB18" s="121">
        <v>0</v>
      </c>
      <c r="CC18" s="121">
        <v>33342</v>
      </c>
      <c r="CD18" s="121">
        <v>1420</v>
      </c>
      <c r="CE18" s="121">
        <v>0</v>
      </c>
      <c r="CF18" s="121">
        <v>0</v>
      </c>
      <c r="CG18" s="121">
        <v>0</v>
      </c>
      <c r="CH18" s="121">
        <f>SUM(BG18,+BO18,+CG18)</f>
        <v>39312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45425</v>
      </c>
      <c r="CR18" s="121">
        <f>SUM(AN18,+BP18)</f>
        <v>10663</v>
      </c>
      <c r="CS18" s="121">
        <f>SUM(AO18,+BQ18)</f>
        <v>10663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34762</v>
      </c>
      <c r="DC18" s="121">
        <f>SUM(AY18,+CA18)</f>
        <v>0</v>
      </c>
      <c r="DD18" s="121">
        <f>SUM(AZ18,+CB18)</f>
        <v>0</v>
      </c>
      <c r="DE18" s="121">
        <f>SUM(BA18,+CC18)</f>
        <v>33342</v>
      </c>
      <c r="DF18" s="121">
        <f>SUM(BB18,+CD18)</f>
        <v>1420</v>
      </c>
      <c r="DG18" s="121">
        <f>SUM(BC18,+CE18)</f>
        <v>67085</v>
      </c>
      <c r="DH18" s="121">
        <f>SUM(BD18,+CF18)</f>
        <v>0</v>
      </c>
      <c r="DI18" s="121">
        <f>SUM(BE18,+CG18)</f>
        <v>0</v>
      </c>
      <c r="DJ18" s="121">
        <f>SUM(BF18,+CH18)</f>
        <v>45425</v>
      </c>
    </row>
    <row r="19" spans="1:114" s="136" customFormat="1" ht="13.5" customHeight="1" x14ac:dyDescent="0.15">
      <c r="A19" s="119" t="s">
        <v>50</v>
      </c>
      <c r="B19" s="120" t="s">
        <v>357</v>
      </c>
      <c r="C19" s="119" t="s">
        <v>358</v>
      </c>
      <c r="D19" s="121">
        <f>SUM(E19,+L19)</f>
        <v>245329</v>
      </c>
      <c r="E19" s="121">
        <f>SUM(F19:I19,K19)</f>
        <v>47171</v>
      </c>
      <c r="F19" s="121">
        <v>0</v>
      </c>
      <c r="G19" s="121">
        <v>0</v>
      </c>
      <c r="H19" s="121">
        <v>0</v>
      </c>
      <c r="I19" s="121">
        <v>22647</v>
      </c>
      <c r="J19" s="122" t="s">
        <v>400</v>
      </c>
      <c r="K19" s="121">
        <v>24524</v>
      </c>
      <c r="L19" s="121">
        <v>198158</v>
      </c>
      <c r="M19" s="121">
        <f>SUM(N19,+U19)</f>
        <v>41911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400</v>
      </c>
      <c r="T19" s="121">
        <v>0</v>
      </c>
      <c r="U19" s="121">
        <v>41911</v>
      </c>
      <c r="V19" s="121">
        <f>+SUM(D19,M19)</f>
        <v>287240</v>
      </c>
      <c r="W19" s="121">
        <f>+SUM(E19,N19)</f>
        <v>47171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22647</v>
      </c>
      <c r="AB19" s="122" t="str">
        <f>IF(+SUM(J19,S19)=0,"-",+SUM(J19,S19))</f>
        <v>-</v>
      </c>
      <c r="AC19" s="121">
        <f>+SUM(K19,T19)</f>
        <v>24524</v>
      </c>
      <c r="AD19" s="121">
        <f>+SUM(L19,U19)</f>
        <v>240069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226635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226635</v>
      </c>
      <c r="AY19" s="121">
        <v>98664</v>
      </c>
      <c r="AZ19" s="121">
        <v>120165</v>
      </c>
      <c r="BA19" s="121">
        <v>6985</v>
      </c>
      <c r="BB19" s="121">
        <v>821</v>
      </c>
      <c r="BC19" s="121">
        <v>0</v>
      </c>
      <c r="BD19" s="121">
        <v>0</v>
      </c>
      <c r="BE19" s="121">
        <v>18694</v>
      </c>
      <c r="BF19" s="121">
        <f>SUM(AE19,+AM19,+BE19)</f>
        <v>245329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41911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226635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226635</v>
      </c>
      <c r="DC19" s="121">
        <f>SUM(AY19,+CA19)</f>
        <v>98664</v>
      </c>
      <c r="DD19" s="121">
        <f>SUM(AZ19,+CB19)</f>
        <v>120165</v>
      </c>
      <c r="DE19" s="121">
        <f>SUM(BA19,+CC19)</f>
        <v>6985</v>
      </c>
      <c r="DF19" s="121">
        <f>SUM(BB19,+CD19)</f>
        <v>821</v>
      </c>
      <c r="DG19" s="121">
        <f>SUM(BC19,+CE19)</f>
        <v>41911</v>
      </c>
      <c r="DH19" s="121">
        <f>SUM(BD19,+CF19)</f>
        <v>0</v>
      </c>
      <c r="DI19" s="121">
        <f>SUM(BE19,+CG19)</f>
        <v>18694</v>
      </c>
      <c r="DJ19" s="121">
        <f>SUM(BF19,+CH19)</f>
        <v>245329</v>
      </c>
    </row>
    <row r="20" spans="1:114" s="136" customFormat="1" ht="13.5" customHeight="1" x14ac:dyDescent="0.15">
      <c r="A20" s="119" t="s">
        <v>50</v>
      </c>
      <c r="B20" s="120" t="s">
        <v>360</v>
      </c>
      <c r="C20" s="119" t="s">
        <v>361</v>
      </c>
      <c r="D20" s="121">
        <f>SUM(E20,+L20)</f>
        <v>92563</v>
      </c>
      <c r="E20" s="121">
        <f>SUM(F20:I20,K20)</f>
        <v>8070</v>
      </c>
      <c r="F20" s="121">
        <v>0</v>
      </c>
      <c r="G20" s="121">
        <v>0</v>
      </c>
      <c r="H20" s="121">
        <v>0</v>
      </c>
      <c r="I20" s="121">
        <v>0</v>
      </c>
      <c r="J20" s="122" t="s">
        <v>400</v>
      </c>
      <c r="K20" s="121">
        <v>8070</v>
      </c>
      <c r="L20" s="121">
        <v>84493</v>
      </c>
      <c r="M20" s="121">
        <f>SUM(N20,+U20)</f>
        <v>10267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400</v>
      </c>
      <c r="T20" s="121">
        <v>0</v>
      </c>
      <c r="U20" s="121">
        <v>10267</v>
      </c>
      <c r="V20" s="121">
        <f>+SUM(D20,M20)</f>
        <v>102830</v>
      </c>
      <c r="W20" s="121">
        <f>+SUM(E20,N20)</f>
        <v>8070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8070</v>
      </c>
      <c r="AD20" s="121">
        <f>+SUM(L20,U20)</f>
        <v>94760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92563</v>
      </c>
      <c r="AN20" s="121">
        <f>SUM(AO20:AR20)</f>
        <v>28702</v>
      </c>
      <c r="AO20" s="121">
        <v>7449</v>
      </c>
      <c r="AP20" s="121">
        <v>18869</v>
      </c>
      <c r="AQ20" s="121">
        <v>2384</v>
      </c>
      <c r="AR20" s="121">
        <v>0</v>
      </c>
      <c r="AS20" s="121">
        <f>SUM(AT20:AV20)</f>
        <v>15314</v>
      </c>
      <c r="AT20" s="121">
        <v>7244</v>
      </c>
      <c r="AU20" s="121">
        <v>4399</v>
      </c>
      <c r="AV20" s="121">
        <v>3671</v>
      </c>
      <c r="AW20" s="121">
        <v>0</v>
      </c>
      <c r="AX20" s="121">
        <f>SUM(AY20:BB20)</f>
        <v>48547</v>
      </c>
      <c r="AY20" s="121">
        <v>664</v>
      </c>
      <c r="AZ20" s="121">
        <v>45071</v>
      </c>
      <c r="BA20" s="121">
        <v>2812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92563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10267</v>
      </c>
      <c r="BP20" s="121">
        <f>SUM(BQ20:BT20)</f>
        <v>4844</v>
      </c>
      <c r="BQ20" s="121">
        <v>0</v>
      </c>
      <c r="BR20" s="121">
        <v>0</v>
      </c>
      <c r="BS20" s="121">
        <v>4844</v>
      </c>
      <c r="BT20" s="121">
        <v>0</v>
      </c>
      <c r="BU20" s="121">
        <f>SUM(BV20:BX20)</f>
        <v>5221</v>
      </c>
      <c r="BV20" s="121">
        <v>0</v>
      </c>
      <c r="BW20" s="121">
        <v>5221</v>
      </c>
      <c r="BX20" s="121">
        <v>0</v>
      </c>
      <c r="BY20" s="121">
        <v>0</v>
      </c>
      <c r="BZ20" s="121">
        <f>SUM(CA20:CD20)</f>
        <v>202</v>
      </c>
      <c r="CA20" s="121">
        <v>0</v>
      </c>
      <c r="CB20" s="121">
        <v>202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10267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102830</v>
      </c>
      <c r="CR20" s="121">
        <f>SUM(AN20,+BP20)</f>
        <v>33546</v>
      </c>
      <c r="CS20" s="121">
        <f>SUM(AO20,+BQ20)</f>
        <v>7449</v>
      </c>
      <c r="CT20" s="121">
        <f>SUM(AP20,+BR20)</f>
        <v>18869</v>
      </c>
      <c r="CU20" s="121">
        <f>SUM(AQ20,+BS20)</f>
        <v>7228</v>
      </c>
      <c r="CV20" s="121">
        <f>SUM(AR20,+BT20)</f>
        <v>0</v>
      </c>
      <c r="CW20" s="121">
        <f>SUM(AS20,+BU20)</f>
        <v>20535</v>
      </c>
      <c r="CX20" s="121">
        <f>SUM(AT20,+BV20)</f>
        <v>7244</v>
      </c>
      <c r="CY20" s="121">
        <f>SUM(AU20,+BW20)</f>
        <v>9620</v>
      </c>
      <c r="CZ20" s="121">
        <f>SUM(AV20,+BX20)</f>
        <v>3671</v>
      </c>
      <c r="DA20" s="121">
        <f>SUM(AW20,+BY20)</f>
        <v>0</v>
      </c>
      <c r="DB20" s="121">
        <f>SUM(AX20,+BZ20)</f>
        <v>48749</v>
      </c>
      <c r="DC20" s="121">
        <f>SUM(AY20,+CA20)</f>
        <v>664</v>
      </c>
      <c r="DD20" s="121">
        <f>SUM(AZ20,+CB20)</f>
        <v>45273</v>
      </c>
      <c r="DE20" s="121">
        <f>SUM(BA20,+CC20)</f>
        <v>2812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102830</v>
      </c>
    </row>
    <row r="21" spans="1:114" s="136" customFormat="1" ht="13.5" customHeight="1" x14ac:dyDescent="0.15">
      <c r="A21" s="119" t="s">
        <v>50</v>
      </c>
      <c r="B21" s="120" t="s">
        <v>362</v>
      </c>
      <c r="C21" s="119" t="s">
        <v>363</v>
      </c>
      <c r="D21" s="121">
        <f>SUM(E21,+L21)</f>
        <v>193438</v>
      </c>
      <c r="E21" s="121">
        <f>SUM(F21:I21,K21)</f>
        <v>35701</v>
      </c>
      <c r="F21" s="121">
        <v>0</v>
      </c>
      <c r="G21" s="121">
        <v>0</v>
      </c>
      <c r="H21" s="121">
        <v>0</v>
      </c>
      <c r="I21" s="121">
        <v>35332</v>
      </c>
      <c r="J21" s="122" t="s">
        <v>400</v>
      </c>
      <c r="K21" s="121">
        <v>369</v>
      </c>
      <c r="L21" s="121">
        <v>157737</v>
      </c>
      <c r="M21" s="121">
        <f>SUM(N21,+U21)</f>
        <v>118948</v>
      </c>
      <c r="N21" s="121">
        <f>SUM(O21:R21,T21)</f>
        <v>22638</v>
      </c>
      <c r="O21" s="121">
        <v>0</v>
      </c>
      <c r="P21" s="121">
        <v>0</v>
      </c>
      <c r="Q21" s="121">
        <v>0</v>
      </c>
      <c r="R21" s="121">
        <v>22638</v>
      </c>
      <c r="S21" s="122" t="s">
        <v>400</v>
      </c>
      <c r="T21" s="121">
        <v>0</v>
      </c>
      <c r="U21" s="121">
        <v>96310</v>
      </c>
      <c r="V21" s="121">
        <f>+SUM(D21,M21)</f>
        <v>312386</v>
      </c>
      <c r="W21" s="121">
        <f>+SUM(E21,N21)</f>
        <v>58339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57970</v>
      </c>
      <c r="AB21" s="122" t="str">
        <f>IF(+SUM(J21,S21)=0,"-",+SUM(J21,S21))</f>
        <v>-</v>
      </c>
      <c r="AC21" s="121">
        <f>+SUM(K21,T21)</f>
        <v>369</v>
      </c>
      <c r="AD21" s="121">
        <f>+SUM(L21,U21)</f>
        <v>254047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68045</v>
      </c>
      <c r="AN21" s="121">
        <f>SUM(AO21:AR21)</f>
        <v>6160</v>
      </c>
      <c r="AO21" s="121">
        <v>6160</v>
      </c>
      <c r="AP21" s="121">
        <v>0</v>
      </c>
      <c r="AQ21" s="121">
        <v>0</v>
      </c>
      <c r="AR21" s="121">
        <v>0</v>
      </c>
      <c r="AS21" s="121">
        <f>SUM(AT21:AV21)</f>
        <v>273</v>
      </c>
      <c r="AT21" s="121">
        <v>273</v>
      </c>
      <c r="AU21" s="121">
        <v>0</v>
      </c>
      <c r="AV21" s="121">
        <v>0</v>
      </c>
      <c r="AW21" s="121">
        <v>0</v>
      </c>
      <c r="AX21" s="121">
        <f>SUM(AY21:BB21)</f>
        <v>61612</v>
      </c>
      <c r="AY21" s="121">
        <v>48769</v>
      </c>
      <c r="AZ21" s="121">
        <v>0</v>
      </c>
      <c r="BA21" s="121">
        <v>0</v>
      </c>
      <c r="BB21" s="121">
        <v>12843</v>
      </c>
      <c r="BC21" s="121">
        <v>125393</v>
      </c>
      <c r="BD21" s="121">
        <v>0</v>
      </c>
      <c r="BE21" s="121">
        <v>0</v>
      </c>
      <c r="BF21" s="121">
        <f>SUM(AE21,+AM21,+BE21)</f>
        <v>68045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28888</v>
      </c>
      <c r="BP21" s="121">
        <f>SUM(BQ21:BT21)</f>
        <v>1539</v>
      </c>
      <c r="BQ21" s="121">
        <v>1539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27349</v>
      </c>
      <c r="CA21" s="121">
        <v>27349</v>
      </c>
      <c r="CB21" s="121">
        <v>0</v>
      </c>
      <c r="CC21" s="121">
        <v>0</v>
      </c>
      <c r="CD21" s="121">
        <v>0</v>
      </c>
      <c r="CE21" s="121">
        <v>90060</v>
      </c>
      <c r="CF21" s="121">
        <v>0</v>
      </c>
      <c r="CG21" s="121">
        <v>0</v>
      </c>
      <c r="CH21" s="121">
        <f>SUM(BG21,+BO21,+CG21)</f>
        <v>28888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96933</v>
      </c>
      <c r="CR21" s="121">
        <f>SUM(AN21,+BP21)</f>
        <v>7699</v>
      </c>
      <c r="CS21" s="121">
        <f>SUM(AO21,+BQ21)</f>
        <v>7699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273</v>
      </c>
      <c r="CX21" s="121">
        <f>SUM(AT21,+BV21)</f>
        <v>273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88961</v>
      </c>
      <c r="DC21" s="121">
        <f>SUM(AY21,+CA21)</f>
        <v>76118</v>
      </c>
      <c r="DD21" s="121">
        <f>SUM(AZ21,+CB21)</f>
        <v>0</v>
      </c>
      <c r="DE21" s="121">
        <f>SUM(BA21,+CC21)</f>
        <v>0</v>
      </c>
      <c r="DF21" s="121">
        <f>SUM(BB21,+CD21)</f>
        <v>12843</v>
      </c>
      <c r="DG21" s="121">
        <f>SUM(BC21,+CE21)</f>
        <v>215453</v>
      </c>
      <c r="DH21" s="121">
        <f>SUM(BD21,+CF21)</f>
        <v>0</v>
      </c>
      <c r="DI21" s="121">
        <f>SUM(BE21,+CG21)</f>
        <v>0</v>
      </c>
      <c r="DJ21" s="121">
        <f>SUM(BF21,+CH21)</f>
        <v>96933</v>
      </c>
    </row>
    <row r="22" spans="1:114" s="136" customFormat="1" ht="13.5" customHeight="1" x14ac:dyDescent="0.15">
      <c r="A22" s="119" t="s">
        <v>50</v>
      </c>
      <c r="B22" s="120" t="s">
        <v>366</v>
      </c>
      <c r="C22" s="119" t="s">
        <v>367</v>
      </c>
      <c r="D22" s="121">
        <f>SUM(E22,+L22)</f>
        <v>159102</v>
      </c>
      <c r="E22" s="121">
        <f>SUM(F22:I22,K22)</f>
        <v>35298</v>
      </c>
      <c r="F22" s="121">
        <v>0</v>
      </c>
      <c r="G22" s="121">
        <v>0</v>
      </c>
      <c r="H22" s="121">
        <v>0</v>
      </c>
      <c r="I22" s="121">
        <v>35298</v>
      </c>
      <c r="J22" s="122" t="s">
        <v>400</v>
      </c>
      <c r="K22" s="121">
        <v>0</v>
      </c>
      <c r="L22" s="121">
        <v>123804</v>
      </c>
      <c r="M22" s="121">
        <f>SUM(N22,+U22)</f>
        <v>85709</v>
      </c>
      <c r="N22" s="121">
        <f>SUM(O22:R22,T22)</f>
        <v>11591</v>
      </c>
      <c r="O22" s="121">
        <v>10000</v>
      </c>
      <c r="P22" s="121">
        <v>0</v>
      </c>
      <c r="Q22" s="121">
        <v>0</v>
      </c>
      <c r="R22" s="121">
        <v>1591</v>
      </c>
      <c r="S22" s="122" t="s">
        <v>400</v>
      </c>
      <c r="T22" s="121">
        <v>0</v>
      </c>
      <c r="U22" s="121">
        <v>74118</v>
      </c>
      <c r="V22" s="121">
        <f>+SUM(D22,M22)</f>
        <v>244811</v>
      </c>
      <c r="W22" s="121">
        <f>+SUM(E22,N22)</f>
        <v>46889</v>
      </c>
      <c r="X22" s="121">
        <f>+SUM(F22,O22)</f>
        <v>10000</v>
      </c>
      <c r="Y22" s="121">
        <f>+SUM(G22,P22)</f>
        <v>0</v>
      </c>
      <c r="Z22" s="121">
        <f>+SUM(H22,Q22)</f>
        <v>0</v>
      </c>
      <c r="AA22" s="121">
        <f>+SUM(I22,R22)</f>
        <v>36889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197922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50152</v>
      </c>
      <c r="AN22" s="121">
        <f>SUM(AO22:AR22)</f>
        <v>4047</v>
      </c>
      <c r="AO22" s="121">
        <v>4047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46105</v>
      </c>
      <c r="AY22" s="121">
        <v>46105</v>
      </c>
      <c r="AZ22" s="121">
        <v>0</v>
      </c>
      <c r="BA22" s="121">
        <v>0</v>
      </c>
      <c r="BB22" s="121">
        <v>0</v>
      </c>
      <c r="BC22" s="121">
        <v>108950</v>
      </c>
      <c r="BD22" s="121">
        <v>0</v>
      </c>
      <c r="BE22" s="121">
        <v>0</v>
      </c>
      <c r="BF22" s="121">
        <f>SUM(AE22,+AM22,+BE22)</f>
        <v>50152</v>
      </c>
      <c r="BG22" s="121">
        <f>SUM(BH22,+BM22)</f>
        <v>12063</v>
      </c>
      <c r="BH22" s="121">
        <f>SUM(BI22:BL22)</f>
        <v>12063</v>
      </c>
      <c r="BI22" s="121">
        <v>0</v>
      </c>
      <c r="BJ22" s="121">
        <v>0</v>
      </c>
      <c r="BK22" s="121">
        <v>12063</v>
      </c>
      <c r="BL22" s="121">
        <v>0</v>
      </c>
      <c r="BM22" s="121">
        <v>0</v>
      </c>
      <c r="BN22" s="121">
        <v>0</v>
      </c>
      <c r="BO22" s="121">
        <f>SUM(BP22,BU22,BY22,BZ22,CF22)</f>
        <v>73646</v>
      </c>
      <c r="BP22" s="121">
        <f>SUM(BQ22:BT22)</f>
        <v>4522</v>
      </c>
      <c r="BQ22" s="121">
        <v>4522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69124</v>
      </c>
      <c r="CA22" s="121">
        <v>0</v>
      </c>
      <c r="CB22" s="121">
        <v>0</v>
      </c>
      <c r="CC22" s="121">
        <v>69124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85709</v>
      </c>
      <c r="CI22" s="121">
        <f>SUM(AE22,+BG22)</f>
        <v>12063</v>
      </c>
      <c r="CJ22" s="121">
        <f>SUM(AF22,+BH22)</f>
        <v>12063</v>
      </c>
      <c r="CK22" s="121">
        <f>SUM(AG22,+BI22)</f>
        <v>0</v>
      </c>
      <c r="CL22" s="121">
        <f>SUM(AH22,+BJ22)</f>
        <v>0</v>
      </c>
      <c r="CM22" s="121">
        <f>SUM(AI22,+BK22)</f>
        <v>12063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123798</v>
      </c>
      <c r="CR22" s="121">
        <f>SUM(AN22,+BP22)</f>
        <v>8569</v>
      </c>
      <c r="CS22" s="121">
        <f>SUM(AO22,+BQ22)</f>
        <v>8569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115229</v>
      </c>
      <c r="DC22" s="121">
        <f>SUM(AY22,+CA22)</f>
        <v>46105</v>
      </c>
      <c r="DD22" s="121">
        <f>SUM(AZ22,+CB22)</f>
        <v>0</v>
      </c>
      <c r="DE22" s="121">
        <f>SUM(BA22,+CC22)</f>
        <v>69124</v>
      </c>
      <c r="DF22" s="121">
        <f>SUM(BB22,+CD22)</f>
        <v>0</v>
      </c>
      <c r="DG22" s="121">
        <f>SUM(BC22,+CE22)</f>
        <v>108950</v>
      </c>
      <c r="DH22" s="121">
        <f>SUM(BD22,+CF22)</f>
        <v>0</v>
      </c>
      <c r="DI22" s="121">
        <f>SUM(BE22,+CG22)</f>
        <v>0</v>
      </c>
      <c r="DJ22" s="121">
        <f>SUM(BF22,+CH22)</f>
        <v>135861</v>
      </c>
    </row>
    <row r="23" spans="1:114" s="136" customFormat="1" ht="13.5" customHeight="1" x14ac:dyDescent="0.15">
      <c r="A23" s="119" t="s">
        <v>50</v>
      </c>
      <c r="B23" s="120" t="s">
        <v>368</v>
      </c>
      <c r="C23" s="119" t="s">
        <v>369</v>
      </c>
      <c r="D23" s="121">
        <f>SUM(E23,+L23)</f>
        <v>19151</v>
      </c>
      <c r="E23" s="121">
        <f>SUM(F23:I23,K23)</f>
        <v>1738</v>
      </c>
      <c r="F23" s="121">
        <v>0</v>
      </c>
      <c r="G23" s="121">
        <v>0</v>
      </c>
      <c r="H23" s="121">
        <v>0</v>
      </c>
      <c r="I23" s="121">
        <v>1738</v>
      </c>
      <c r="J23" s="122" t="s">
        <v>400</v>
      </c>
      <c r="K23" s="121">
        <v>0</v>
      </c>
      <c r="L23" s="121">
        <v>17413</v>
      </c>
      <c r="M23" s="121">
        <f>SUM(N23,+U23)</f>
        <v>776</v>
      </c>
      <c r="N23" s="121">
        <f>SUM(O23:R23,T23)</f>
        <v>131</v>
      </c>
      <c r="O23" s="121">
        <v>0</v>
      </c>
      <c r="P23" s="121">
        <v>0</v>
      </c>
      <c r="Q23" s="121">
        <v>0</v>
      </c>
      <c r="R23" s="121">
        <v>131</v>
      </c>
      <c r="S23" s="122" t="s">
        <v>400</v>
      </c>
      <c r="T23" s="121">
        <v>0</v>
      </c>
      <c r="U23" s="121">
        <v>645</v>
      </c>
      <c r="V23" s="121">
        <f>+SUM(D23,M23)</f>
        <v>19927</v>
      </c>
      <c r="W23" s="121">
        <f>+SUM(E23,N23)</f>
        <v>1869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1869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18058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8342</v>
      </c>
      <c r="AN23" s="121">
        <f>SUM(AO23:AR23)</f>
        <v>5006</v>
      </c>
      <c r="AO23" s="121">
        <v>0</v>
      </c>
      <c r="AP23" s="121">
        <v>5006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3336</v>
      </c>
      <c r="AY23" s="121">
        <v>3336</v>
      </c>
      <c r="AZ23" s="121">
        <v>0</v>
      </c>
      <c r="BA23" s="121">
        <v>0</v>
      </c>
      <c r="BB23" s="121">
        <v>0</v>
      </c>
      <c r="BC23" s="121">
        <v>10809</v>
      </c>
      <c r="BD23" s="121">
        <v>0</v>
      </c>
      <c r="BE23" s="121">
        <v>0</v>
      </c>
      <c r="BF23" s="121">
        <f>SUM(AE23,+AM23,+BE23)</f>
        <v>8342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776</v>
      </c>
      <c r="CH23" s="121">
        <f>SUM(BG23,+BO23,+CG23)</f>
        <v>776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8342</v>
      </c>
      <c r="CR23" s="121">
        <f>SUM(AN23,+BP23)</f>
        <v>5006</v>
      </c>
      <c r="CS23" s="121">
        <f>SUM(AO23,+BQ23)</f>
        <v>0</v>
      </c>
      <c r="CT23" s="121">
        <f>SUM(AP23,+BR23)</f>
        <v>5006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3336</v>
      </c>
      <c r="DC23" s="121">
        <f>SUM(AY23,+CA23)</f>
        <v>3336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10809</v>
      </c>
      <c r="DH23" s="121">
        <f>SUM(BD23,+CF23)</f>
        <v>0</v>
      </c>
      <c r="DI23" s="121">
        <f>SUM(BE23,+CG23)</f>
        <v>776</v>
      </c>
      <c r="DJ23" s="121">
        <f>SUM(BF23,+CH23)</f>
        <v>9118</v>
      </c>
    </row>
    <row r="24" spans="1:114" s="136" customFormat="1" ht="13.5" customHeight="1" x14ac:dyDescent="0.15">
      <c r="A24" s="119" t="s">
        <v>50</v>
      </c>
      <c r="B24" s="120" t="s">
        <v>370</v>
      </c>
      <c r="C24" s="119" t="s">
        <v>371</v>
      </c>
      <c r="D24" s="121">
        <f>SUM(E24,+L24)</f>
        <v>70896</v>
      </c>
      <c r="E24" s="121">
        <f>SUM(F24:I24,K24)</f>
        <v>7631</v>
      </c>
      <c r="F24" s="121">
        <v>0</v>
      </c>
      <c r="G24" s="121">
        <v>0</v>
      </c>
      <c r="H24" s="121">
        <v>0</v>
      </c>
      <c r="I24" s="121">
        <v>7620</v>
      </c>
      <c r="J24" s="122" t="s">
        <v>400</v>
      </c>
      <c r="K24" s="121">
        <v>11</v>
      </c>
      <c r="L24" s="121">
        <v>63265</v>
      </c>
      <c r="M24" s="121">
        <f>SUM(N24,+U24)</f>
        <v>22515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400</v>
      </c>
      <c r="T24" s="121">
        <v>0</v>
      </c>
      <c r="U24" s="121">
        <v>22515</v>
      </c>
      <c r="V24" s="121">
        <f>+SUM(D24,M24)</f>
        <v>93411</v>
      </c>
      <c r="W24" s="121">
        <f>+SUM(E24,N24)</f>
        <v>7631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7620</v>
      </c>
      <c r="AB24" s="122" t="str">
        <f>IF(+SUM(J24,S24)=0,"-",+SUM(J24,S24))</f>
        <v>-</v>
      </c>
      <c r="AC24" s="121">
        <f>+SUM(K24,T24)</f>
        <v>11</v>
      </c>
      <c r="AD24" s="121">
        <f>+SUM(L24,U24)</f>
        <v>85780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38725</v>
      </c>
      <c r="AN24" s="121">
        <f>SUM(AO24:AR24)</f>
        <v>2998</v>
      </c>
      <c r="AO24" s="121">
        <v>2998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35727</v>
      </c>
      <c r="AY24" s="121">
        <v>31115</v>
      </c>
      <c r="AZ24" s="121">
        <v>0</v>
      </c>
      <c r="BA24" s="121">
        <v>0</v>
      </c>
      <c r="BB24" s="121">
        <v>4612</v>
      </c>
      <c r="BC24" s="121">
        <v>32171</v>
      </c>
      <c r="BD24" s="121">
        <v>0</v>
      </c>
      <c r="BE24" s="121">
        <v>0</v>
      </c>
      <c r="BF24" s="121">
        <f>SUM(AE24,+AM24,+BE24)</f>
        <v>38725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22515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38725</v>
      </c>
      <c r="CR24" s="121">
        <f>SUM(AN24,+BP24)</f>
        <v>2998</v>
      </c>
      <c r="CS24" s="121">
        <f>SUM(AO24,+BQ24)</f>
        <v>2998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35727</v>
      </c>
      <c r="DC24" s="121">
        <f>SUM(AY24,+CA24)</f>
        <v>31115</v>
      </c>
      <c r="DD24" s="121">
        <f>SUM(AZ24,+CB24)</f>
        <v>0</v>
      </c>
      <c r="DE24" s="121">
        <f>SUM(BA24,+CC24)</f>
        <v>0</v>
      </c>
      <c r="DF24" s="121">
        <f>SUM(BB24,+CD24)</f>
        <v>4612</v>
      </c>
      <c r="DG24" s="121">
        <f>SUM(BC24,+CE24)</f>
        <v>54686</v>
      </c>
      <c r="DH24" s="121">
        <f>SUM(BD24,+CF24)</f>
        <v>0</v>
      </c>
      <c r="DI24" s="121">
        <f>SUM(BE24,+CG24)</f>
        <v>0</v>
      </c>
      <c r="DJ24" s="121">
        <f>SUM(BF24,+CH24)</f>
        <v>38725</v>
      </c>
    </row>
    <row r="25" spans="1:114" s="136" customFormat="1" ht="13.5" customHeight="1" x14ac:dyDescent="0.15">
      <c r="A25" s="119" t="s">
        <v>50</v>
      </c>
      <c r="B25" s="120" t="s">
        <v>372</v>
      </c>
      <c r="C25" s="119" t="s">
        <v>373</v>
      </c>
      <c r="D25" s="121">
        <f>SUM(E25,+L25)</f>
        <v>137217</v>
      </c>
      <c r="E25" s="121">
        <f>SUM(F25:I25,K25)</f>
        <v>20007</v>
      </c>
      <c r="F25" s="121">
        <v>0</v>
      </c>
      <c r="G25" s="121">
        <v>0</v>
      </c>
      <c r="H25" s="121">
        <v>0</v>
      </c>
      <c r="I25" s="121">
        <v>20007</v>
      </c>
      <c r="J25" s="122" t="s">
        <v>400</v>
      </c>
      <c r="K25" s="121">
        <v>0</v>
      </c>
      <c r="L25" s="121">
        <v>117210</v>
      </c>
      <c r="M25" s="121">
        <f>SUM(N25,+U25)</f>
        <v>115975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400</v>
      </c>
      <c r="T25" s="121">
        <v>0</v>
      </c>
      <c r="U25" s="121">
        <v>115975</v>
      </c>
      <c r="V25" s="121">
        <f>+SUM(D25,M25)</f>
        <v>253192</v>
      </c>
      <c r="W25" s="121">
        <f>+SUM(E25,N25)</f>
        <v>20007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20007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233185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57142</v>
      </c>
      <c r="AN25" s="121">
        <f>SUM(AO25:AR25)</f>
        <v>15937</v>
      </c>
      <c r="AO25" s="121">
        <v>15937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41205</v>
      </c>
      <c r="AY25" s="121">
        <v>41205</v>
      </c>
      <c r="AZ25" s="121">
        <v>0</v>
      </c>
      <c r="BA25" s="121">
        <v>0</v>
      </c>
      <c r="BB25" s="121">
        <v>0</v>
      </c>
      <c r="BC25" s="121">
        <v>80075</v>
      </c>
      <c r="BD25" s="121">
        <v>0</v>
      </c>
      <c r="BE25" s="121">
        <v>0</v>
      </c>
      <c r="BF25" s="121">
        <f>SUM(AE25,+AM25,+BE25)</f>
        <v>57142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115975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57142</v>
      </c>
      <c r="CR25" s="121">
        <f>SUM(AN25,+BP25)</f>
        <v>15937</v>
      </c>
      <c r="CS25" s="121">
        <f>SUM(AO25,+BQ25)</f>
        <v>15937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41205</v>
      </c>
      <c r="DC25" s="121">
        <f>SUM(AY25,+CA25)</f>
        <v>41205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196050</v>
      </c>
      <c r="DH25" s="121">
        <f>SUM(BD25,+CF25)</f>
        <v>0</v>
      </c>
      <c r="DI25" s="121">
        <f>SUM(BE25,+CG25)</f>
        <v>0</v>
      </c>
      <c r="DJ25" s="121">
        <f>SUM(BF25,+CH25)</f>
        <v>57142</v>
      </c>
    </row>
    <row r="26" spans="1:114" s="136" customFormat="1" ht="13.5" customHeight="1" x14ac:dyDescent="0.15">
      <c r="A26" s="119" t="s">
        <v>50</v>
      </c>
      <c r="B26" s="120" t="s">
        <v>376</v>
      </c>
      <c r="C26" s="119" t="s">
        <v>377</v>
      </c>
      <c r="D26" s="121">
        <f>SUM(E26,+L26)</f>
        <v>123136</v>
      </c>
      <c r="E26" s="121">
        <f>SUM(F26:I26,K26)</f>
        <v>18651</v>
      </c>
      <c r="F26" s="121">
        <v>0</v>
      </c>
      <c r="G26" s="121">
        <v>0</v>
      </c>
      <c r="H26" s="121">
        <v>0</v>
      </c>
      <c r="I26" s="121">
        <v>14968</v>
      </c>
      <c r="J26" s="122" t="s">
        <v>400</v>
      </c>
      <c r="K26" s="121">
        <v>3683</v>
      </c>
      <c r="L26" s="121">
        <v>104485</v>
      </c>
      <c r="M26" s="121">
        <f>SUM(N26,+U26)</f>
        <v>103218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400</v>
      </c>
      <c r="T26" s="121">
        <v>0</v>
      </c>
      <c r="U26" s="121">
        <v>103218</v>
      </c>
      <c r="V26" s="121">
        <f>+SUM(D26,M26)</f>
        <v>226354</v>
      </c>
      <c r="W26" s="121">
        <f>+SUM(E26,N26)</f>
        <v>18651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14968</v>
      </c>
      <c r="AB26" s="122" t="str">
        <f>IF(+SUM(J26,S26)=0,"-",+SUM(J26,S26))</f>
        <v>-</v>
      </c>
      <c r="AC26" s="121">
        <f>+SUM(K26,T26)</f>
        <v>3683</v>
      </c>
      <c r="AD26" s="121">
        <f>+SUM(L26,U26)</f>
        <v>207703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60603</v>
      </c>
      <c r="AN26" s="121">
        <f>SUM(AO26:AR26)</f>
        <v>19663</v>
      </c>
      <c r="AO26" s="121">
        <v>19663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40940</v>
      </c>
      <c r="AY26" s="121">
        <v>40779</v>
      </c>
      <c r="AZ26" s="121">
        <v>161</v>
      </c>
      <c r="BA26" s="121">
        <v>0</v>
      </c>
      <c r="BB26" s="121">
        <v>0</v>
      </c>
      <c r="BC26" s="121">
        <v>51006</v>
      </c>
      <c r="BD26" s="121">
        <v>0</v>
      </c>
      <c r="BE26" s="121">
        <v>11527</v>
      </c>
      <c r="BF26" s="121">
        <f>SUM(AE26,+AM26,+BE26)</f>
        <v>72130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62306</v>
      </c>
      <c r="BO26" s="121">
        <f>SUM(BP26,BU26,BY26,BZ26,CF26)</f>
        <v>13108</v>
      </c>
      <c r="BP26" s="121">
        <f>SUM(BQ26:BT26)</f>
        <v>13108</v>
      </c>
      <c r="BQ26" s="121">
        <v>13108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27804</v>
      </c>
      <c r="CF26" s="121">
        <v>0</v>
      </c>
      <c r="CG26" s="121">
        <v>0</v>
      </c>
      <c r="CH26" s="121">
        <f>SUM(BG26,+BO26,+CG26)</f>
        <v>13108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62306</v>
      </c>
      <c r="CQ26" s="121">
        <f>SUM(AM26,+BO26)</f>
        <v>73711</v>
      </c>
      <c r="CR26" s="121">
        <f>SUM(AN26,+BP26)</f>
        <v>32771</v>
      </c>
      <c r="CS26" s="121">
        <f>SUM(AO26,+BQ26)</f>
        <v>32771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40940</v>
      </c>
      <c r="DC26" s="121">
        <f>SUM(AY26,+CA26)</f>
        <v>40779</v>
      </c>
      <c r="DD26" s="121">
        <f>SUM(AZ26,+CB26)</f>
        <v>161</v>
      </c>
      <c r="DE26" s="121">
        <f>SUM(BA26,+CC26)</f>
        <v>0</v>
      </c>
      <c r="DF26" s="121">
        <f>SUM(BB26,+CD26)</f>
        <v>0</v>
      </c>
      <c r="DG26" s="121">
        <f>SUM(BC26,+CE26)</f>
        <v>78810</v>
      </c>
      <c r="DH26" s="121">
        <f>SUM(BD26,+CF26)</f>
        <v>0</v>
      </c>
      <c r="DI26" s="121">
        <f>SUM(BE26,+CG26)</f>
        <v>11527</v>
      </c>
      <c r="DJ26" s="121">
        <f>SUM(BF26,+CH26)</f>
        <v>85238</v>
      </c>
    </row>
    <row r="27" spans="1:114" s="136" customFormat="1" ht="13.5" customHeight="1" x14ac:dyDescent="0.15">
      <c r="A27" s="119" t="s">
        <v>50</v>
      </c>
      <c r="B27" s="120" t="s">
        <v>379</v>
      </c>
      <c r="C27" s="119" t="s">
        <v>380</v>
      </c>
      <c r="D27" s="121">
        <f>SUM(E27,+L27)</f>
        <v>192696</v>
      </c>
      <c r="E27" s="121">
        <f>SUM(F27:I27,K27)</f>
        <v>11052</v>
      </c>
      <c r="F27" s="121">
        <v>0</v>
      </c>
      <c r="G27" s="121">
        <v>0</v>
      </c>
      <c r="H27" s="121">
        <v>0</v>
      </c>
      <c r="I27" s="121">
        <v>1440</v>
      </c>
      <c r="J27" s="122" t="s">
        <v>400</v>
      </c>
      <c r="K27" s="121">
        <v>9612</v>
      </c>
      <c r="L27" s="121">
        <v>181644</v>
      </c>
      <c r="M27" s="121">
        <f>SUM(N27,+U27)</f>
        <v>70763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400</v>
      </c>
      <c r="T27" s="121">
        <v>0</v>
      </c>
      <c r="U27" s="121">
        <v>70763</v>
      </c>
      <c r="V27" s="121">
        <f>+SUM(D27,M27)</f>
        <v>263459</v>
      </c>
      <c r="W27" s="121">
        <f>+SUM(E27,N27)</f>
        <v>11052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1440</v>
      </c>
      <c r="AB27" s="122" t="str">
        <f>IF(+SUM(J27,S27)=0,"-",+SUM(J27,S27))</f>
        <v>-</v>
      </c>
      <c r="AC27" s="121">
        <f>+SUM(K27,T27)</f>
        <v>9612</v>
      </c>
      <c r="AD27" s="121">
        <f>+SUM(L27,U27)</f>
        <v>252407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18073</v>
      </c>
      <c r="AM27" s="121">
        <f>SUM(AN27,AS27,AW27,AX27,BD27)</f>
        <v>111754</v>
      </c>
      <c r="AN27" s="121">
        <f>SUM(AO27:AR27)</f>
        <v>467</v>
      </c>
      <c r="AO27" s="121">
        <v>467</v>
      </c>
      <c r="AP27" s="121">
        <v>0</v>
      </c>
      <c r="AQ27" s="121">
        <v>0</v>
      </c>
      <c r="AR27" s="121">
        <v>0</v>
      </c>
      <c r="AS27" s="121">
        <f>SUM(AT27:AV27)</f>
        <v>1643</v>
      </c>
      <c r="AT27" s="121">
        <v>0</v>
      </c>
      <c r="AU27" s="121">
        <v>1643</v>
      </c>
      <c r="AV27" s="121">
        <v>0</v>
      </c>
      <c r="AW27" s="121">
        <v>0</v>
      </c>
      <c r="AX27" s="121">
        <f>SUM(AY27:BB27)</f>
        <v>109169</v>
      </c>
      <c r="AY27" s="121">
        <v>51314</v>
      </c>
      <c r="AZ27" s="121">
        <v>57855</v>
      </c>
      <c r="BA27" s="121">
        <v>0</v>
      </c>
      <c r="BB27" s="121">
        <v>0</v>
      </c>
      <c r="BC27" s="121">
        <v>62869</v>
      </c>
      <c r="BD27" s="121">
        <v>475</v>
      </c>
      <c r="BE27" s="121">
        <v>0</v>
      </c>
      <c r="BF27" s="121">
        <f>SUM(AE27,+AM27,+BE27)</f>
        <v>111754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70763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29762</v>
      </c>
      <c r="BV27" s="121">
        <v>0</v>
      </c>
      <c r="BW27" s="121">
        <v>29762</v>
      </c>
      <c r="BX27" s="121">
        <v>0</v>
      </c>
      <c r="BY27" s="121">
        <v>0</v>
      </c>
      <c r="BZ27" s="121">
        <f>SUM(CA27:CD27)</f>
        <v>40597</v>
      </c>
      <c r="CA27" s="121">
        <v>0</v>
      </c>
      <c r="CB27" s="121">
        <v>40597</v>
      </c>
      <c r="CC27" s="121">
        <v>0</v>
      </c>
      <c r="CD27" s="121">
        <v>0</v>
      </c>
      <c r="CE27" s="121">
        <v>0</v>
      </c>
      <c r="CF27" s="121">
        <v>404</v>
      </c>
      <c r="CG27" s="121">
        <v>0</v>
      </c>
      <c r="CH27" s="121">
        <f>SUM(BG27,+BO27,+CG27)</f>
        <v>70763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18073</v>
      </c>
      <c r="CQ27" s="121">
        <f>SUM(AM27,+BO27)</f>
        <v>182517</v>
      </c>
      <c r="CR27" s="121">
        <f>SUM(AN27,+BP27)</f>
        <v>467</v>
      </c>
      <c r="CS27" s="121">
        <f>SUM(AO27,+BQ27)</f>
        <v>467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31405</v>
      </c>
      <c r="CX27" s="121">
        <f>SUM(AT27,+BV27)</f>
        <v>0</v>
      </c>
      <c r="CY27" s="121">
        <f>SUM(AU27,+BW27)</f>
        <v>31405</v>
      </c>
      <c r="CZ27" s="121">
        <f>SUM(AV27,+BX27)</f>
        <v>0</v>
      </c>
      <c r="DA27" s="121">
        <f>SUM(AW27,+BY27)</f>
        <v>0</v>
      </c>
      <c r="DB27" s="121">
        <f>SUM(AX27,+BZ27)</f>
        <v>149766</v>
      </c>
      <c r="DC27" s="121">
        <f>SUM(AY27,+CA27)</f>
        <v>51314</v>
      </c>
      <c r="DD27" s="121">
        <f>SUM(AZ27,+CB27)</f>
        <v>98452</v>
      </c>
      <c r="DE27" s="121">
        <f>SUM(BA27,+CC27)</f>
        <v>0</v>
      </c>
      <c r="DF27" s="121">
        <f>SUM(BB27,+CD27)</f>
        <v>0</v>
      </c>
      <c r="DG27" s="121">
        <f>SUM(BC27,+CE27)</f>
        <v>62869</v>
      </c>
      <c r="DH27" s="121">
        <f>SUM(BD27,+CF27)</f>
        <v>879</v>
      </c>
      <c r="DI27" s="121">
        <f>SUM(BE27,+CG27)</f>
        <v>0</v>
      </c>
      <c r="DJ27" s="121">
        <f>SUM(BF27,+CH27)</f>
        <v>182517</v>
      </c>
    </row>
    <row r="28" spans="1:114" s="136" customFormat="1" ht="13.5" customHeight="1" x14ac:dyDescent="0.15">
      <c r="A28" s="119" t="s">
        <v>50</v>
      </c>
      <c r="B28" s="120" t="s">
        <v>381</v>
      </c>
      <c r="C28" s="119" t="s">
        <v>382</v>
      </c>
      <c r="D28" s="121">
        <f>SUM(E28,+L28)</f>
        <v>40095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400</v>
      </c>
      <c r="K28" s="121">
        <v>0</v>
      </c>
      <c r="L28" s="121">
        <v>40095</v>
      </c>
      <c r="M28" s="121">
        <f>SUM(N28,+U28)</f>
        <v>17535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400</v>
      </c>
      <c r="T28" s="121">
        <v>0</v>
      </c>
      <c r="U28" s="121">
        <v>17535</v>
      </c>
      <c r="V28" s="121">
        <f>+SUM(D28,M28)</f>
        <v>57630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57630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4026</v>
      </c>
      <c r="AM28" s="121">
        <f>SUM(AN28,AS28,AW28,AX28,BD28)</f>
        <v>19704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19704</v>
      </c>
      <c r="AY28" s="121">
        <v>19704</v>
      </c>
      <c r="AZ28" s="121">
        <v>0</v>
      </c>
      <c r="BA28" s="121">
        <v>0</v>
      </c>
      <c r="BB28" s="121">
        <v>0</v>
      </c>
      <c r="BC28" s="121">
        <v>16365</v>
      </c>
      <c r="BD28" s="121">
        <v>0</v>
      </c>
      <c r="BE28" s="121">
        <v>0</v>
      </c>
      <c r="BF28" s="121">
        <f>SUM(AE28,+AM28,+BE28)</f>
        <v>19704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1010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1010</v>
      </c>
      <c r="CA28" s="121">
        <v>1010</v>
      </c>
      <c r="CB28" s="121">
        <v>0</v>
      </c>
      <c r="CC28" s="121">
        <v>0</v>
      </c>
      <c r="CD28" s="121">
        <v>0</v>
      </c>
      <c r="CE28" s="121">
        <v>16525</v>
      </c>
      <c r="CF28" s="121">
        <v>0</v>
      </c>
      <c r="CG28" s="121">
        <v>0</v>
      </c>
      <c r="CH28" s="121">
        <f>SUM(BG28,+BO28,+CG28)</f>
        <v>1010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4026</v>
      </c>
      <c r="CQ28" s="121">
        <f>SUM(AM28,+BO28)</f>
        <v>20714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20714</v>
      </c>
      <c r="DC28" s="121">
        <f>SUM(AY28,+CA28)</f>
        <v>20714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32890</v>
      </c>
      <c r="DH28" s="121">
        <f>SUM(BD28,+CF28)</f>
        <v>0</v>
      </c>
      <c r="DI28" s="121">
        <f>SUM(BE28,+CG28)</f>
        <v>0</v>
      </c>
      <c r="DJ28" s="121">
        <f>SUM(BF28,+CH28)</f>
        <v>20714</v>
      </c>
    </row>
    <row r="29" spans="1:114" s="136" customFormat="1" ht="13.5" customHeight="1" x14ac:dyDescent="0.15">
      <c r="A29" s="119" t="s">
        <v>50</v>
      </c>
      <c r="B29" s="120" t="s">
        <v>385</v>
      </c>
      <c r="C29" s="119" t="s">
        <v>386</v>
      </c>
      <c r="D29" s="121">
        <f>SUM(E29,+L29)</f>
        <v>52278</v>
      </c>
      <c r="E29" s="121">
        <f>SUM(F29:I29,K29)</f>
        <v>3216</v>
      </c>
      <c r="F29" s="121">
        <v>0</v>
      </c>
      <c r="G29" s="121">
        <v>0</v>
      </c>
      <c r="H29" s="121">
        <v>0</v>
      </c>
      <c r="I29" s="121">
        <v>0</v>
      </c>
      <c r="J29" s="122" t="s">
        <v>400</v>
      </c>
      <c r="K29" s="121">
        <v>3216</v>
      </c>
      <c r="L29" s="121">
        <v>49062</v>
      </c>
      <c r="M29" s="121">
        <f>SUM(N29,+U29)</f>
        <v>28110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400</v>
      </c>
      <c r="T29" s="121">
        <v>0</v>
      </c>
      <c r="U29" s="121">
        <v>28110</v>
      </c>
      <c r="V29" s="121">
        <f>+SUM(D29,M29)</f>
        <v>80388</v>
      </c>
      <c r="W29" s="121">
        <f>+SUM(E29,N29)</f>
        <v>3216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3216</v>
      </c>
      <c r="AD29" s="121">
        <f>+SUM(L29,U29)</f>
        <v>77172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4503</v>
      </c>
      <c r="AM29" s="121">
        <f>SUM(AN29,AS29,AW29,AX29,BD29)</f>
        <v>29959</v>
      </c>
      <c r="AN29" s="121">
        <f>SUM(AO29:AR29)</f>
        <v>197</v>
      </c>
      <c r="AO29" s="121">
        <v>197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29762</v>
      </c>
      <c r="AY29" s="121">
        <v>26477</v>
      </c>
      <c r="AZ29" s="121">
        <v>3285</v>
      </c>
      <c r="BA29" s="121">
        <v>0</v>
      </c>
      <c r="BB29" s="121">
        <v>0</v>
      </c>
      <c r="BC29" s="121">
        <v>17816</v>
      </c>
      <c r="BD29" s="121">
        <v>0</v>
      </c>
      <c r="BE29" s="121">
        <v>0</v>
      </c>
      <c r="BF29" s="121">
        <f>SUM(AE29,+AM29,+BE29)</f>
        <v>29959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6492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6492</v>
      </c>
      <c r="CA29" s="121">
        <v>6492</v>
      </c>
      <c r="CB29" s="121">
        <v>0</v>
      </c>
      <c r="CC29" s="121">
        <v>0</v>
      </c>
      <c r="CD29" s="121">
        <v>0</v>
      </c>
      <c r="CE29" s="121">
        <v>21618</v>
      </c>
      <c r="CF29" s="121">
        <v>0</v>
      </c>
      <c r="CG29" s="121">
        <v>0</v>
      </c>
      <c r="CH29" s="121">
        <f>SUM(BG29,+BO29,+CG29)</f>
        <v>6492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4503</v>
      </c>
      <c r="CQ29" s="121">
        <f>SUM(AM29,+BO29)</f>
        <v>36451</v>
      </c>
      <c r="CR29" s="121">
        <f>SUM(AN29,+BP29)</f>
        <v>197</v>
      </c>
      <c r="CS29" s="121">
        <f>SUM(AO29,+BQ29)</f>
        <v>197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36254</v>
      </c>
      <c r="DC29" s="121">
        <f>SUM(AY29,+CA29)</f>
        <v>32969</v>
      </c>
      <c r="DD29" s="121">
        <f>SUM(AZ29,+CB29)</f>
        <v>3285</v>
      </c>
      <c r="DE29" s="121">
        <f>SUM(BA29,+CC29)</f>
        <v>0</v>
      </c>
      <c r="DF29" s="121">
        <f>SUM(BB29,+CD29)</f>
        <v>0</v>
      </c>
      <c r="DG29" s="121">
        <f>SUM(BC29,+CE29)</f>
        <v>39434</v>
      </c>
      <c r="DH29" s="121">
        <f>SUM(BD29,+CF29)</f>
        <v>0</v>
      </c>
      <c r="DI29" s="121">
        <f>SUM(BE29,+CG29)</f>
        <v>0</v>
      </c>
      <c r="DJ29" s="121">
        <f>SUM(BF29,+CH29)</f>
        <v>36451</v>
      </c>
    </row>
    <row r="30" spans="1:114" s="136" customFormat="1" ht="13.5" customHeight="1" x14ac:dyDescent="0.15">
      <c r="A30" s="119" t="s">
        <v>50</v>
      </c>
      <c r="B30" s="120" t="s">
        <v>388</v>
      </c>
      <c r="C30" s="119" t="s">
        <v>389</v>
      </c>
      <c r="D30" s="121">
        <f>SUM(E30,+L30)</f>
        <v>107471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400</v>
      </c>
      <c r="K30" s="121">
        <v>0</v>
      </c>
      <c r="L30" s="121">
        <v>107471</v>
      </c>
      <c r="M30" s="121">
        <f>SUM(N30,+U30)</f>
        <v>48089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400</v>
      </c>
      <c r="T30" s="121">
        <v>0</v>
      </c>
      <c r="U30" s="121">
        <v>48089</v>
      </c>
      <c r="V30" s="121">
        <f>+SUM(D30,M30)</f>
        <v>155560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155560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5871</v>
      </c>
      <c r="AM30" s="121">
        <f>SUM(AN30,AS30,AW30,AX30,BD30)</f>
        <v>79575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79575</v>
      </c>
      <c r="AT30" s="121">
        <v>69698</v>
      </c>
      <c r="AU30" s="121">
        <v>2726</v>
      </c>
      <c r="AV30" s="121">
        <v>7151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22025</v>
      </c>
      <c r="BD30" s="121">
        <v>0</v>
      </c>
      <c r="BE30" s="121">
        <v>0</v>
      </c>
      <c r="BF30" s="121">
        <f>SUM(AE30,+AM30,+BE30)</f>
        <v>79575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48089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5871</v>
      </c>
      <c r="CQ30" s="121">
        <f>SUM(AM30,+BO30)</f>
        <v>79575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79575</v>
      </c>
      <c r="CX30" s="121">
        <f>SUM(AT30,+BV30)</f>
        <v>69698</v>
      </c>
      <c r="CY30" s="121">
        <f>SUM(AU30,+BW30)</f>
        <v>2726</v>
      </c>
      <c r="CZ30" s="121">
        <f>SUM(AV30,+BX30)</f>
        <v>7151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70114</v>
      </c>
      <c r="DH30" s="121">
        <f>SUM(BD30,+CF30)</f>
        <v>0</v>
      </c>
      <c r="DI30" s="121">
        <f>SUM(BE30,+CG30)</f>
        <v>0</v>
      </c>
      <c r="DJ30" s="121">
        <f>SUM(BF30,+CH30)</f>
        <v>79575</v>
      </c>
    </row>
    <row r="31" spans="1:114" s="136" customFormat="1" ht="13.5" customHeight="1" x14ac:dyDescent="0.15">
      <c r="A31" s="119" t="s">
        <v>50</v>
      </c>
      <c r="B31" s="120" t="s">
        <v>390</v>
      </c>
      <c r="C31" s="119" t="s">
        <v>391</v>
      </c>
      <c r="D31" s="121">
        <f>SUM(E31,+L31)</f>
        <v>124131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400</v>
      </c>
      <c r="K31" s="121">
        <v>0</v>
      </c>
      <c r="L31" s="121">
        <v>124131</v>
      </c>
      <c r="M31" s="121">
        <f>SUM(N31,+U31)</f>
        <v>46603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400</v>
      </c>
      <c r="T31" s="121">
        <v>0</v>
      </c>
      <c r="U31" s="121">
        <v>46603</v>
      </c>
      <c r="V31" s="121">
        <f>+SUM(D31,M31)</f>
        <v>170734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170734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124131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46603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170734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50</v>
      </c>
      <c r="B32" s="120" t="s">
        <v>394</v>
      </c>
      <c r="C32" s="119" t="s">
        <v>395</v>
      </c>
      <c r="D32" s="121">
        <f>SUM(E32,+L32)</f>
        <v>41718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400</v>
      </c>
      <c r="K32" s="121">
        <v>0</v>
      </c>
      <c r="L32" s="121">
        <v>41718</v>
      </c>
      <c r="M32" s="121">
        <f>SUM(N32,+U32)</f>
        <v>24932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400</v>
      </c>
      <c r="T32" s="121">
        <v>0</v>
      </c>
      <c r="U32" s="121">
        <v>24932</v>
      </c>
      <c r="V32" s="121">
        <f>+SUM(D32,M32)</f>
        <v>66650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66650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41718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24932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66650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50</v>
      </c>
      <c r="B33" s="120" t="s">
        <v>396</v>
      </c>
      <c r="C33" s="119" t="s">
        <v>397</v>
      </c>
      <c r="D33" s="121">
        <f>SUM(E33,+L33)</f>
        <v>38651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400</v>
      </c>
      <c r="K33" s="121">
        <v>0</v>
      </c>
      <c r="L33" s="121">
        <v>38651</v>
      </c>
      <c r="M33" s="121">
        <f>SUM(N33,+U33)</f>
        <v>24356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400</v>
      </c>
      <c r="T33" s="121">
        <v>0</v>
      </c>
      <c r="U33" s="121">
        <v>24356</v>
      </c>
      <c r="V33" s="121">
        <f>+SUM(D33,M33)</f>
        <v>63007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63007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38651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24356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63007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283508</v>
      </c>
      <c r="E7" s="140">
        <f>SUM(F7:I7)+K7</f>
        <v>210875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91081</v>
      </c>
      <c r="J7" s="140">
        <f t="shared" si="0"/>
        <v>1358145</v>
      </c>
      <c r="K7" s="140">
        <f t="shared" si="0"/>
        <v>119794</v>
      </c>
      <c r="L7" s="140">
        <f t="shared" si="0"/>
        <v>72633</v>
      </c>
      <c r="M7" s="140">
        <f>SUM(N7,+U7)</f>
        <v>185704</v>
      </c>
      <c r="N7" s="140">
        <f>SUM(O7:R7,T7)</f>
        <v>172419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171935</v>
      </c>
      <c r="S7" s="140">
        <f t="shared" si="1"/>
        <v>636505</v>
      </c>
      <c r="T7" s="140">
        <f t="shared" si="1"/>
        <v>484</v>
      </c>
      <c r="U7" s="140">
        <f t="shared" si="1"/>
        <v>13285</v>
      </c>
      <c r="V7" s="140">
        <f t="shared" ref="V7:AD7" si="2">+SUM(D7,M7)</f>
        <v>469212</v>
      </c>
      <c r="W7" s="140">
        <f t="shared" si="2"/>
        <v>383294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263016</v>
      </c>
      <c r="AB7" s="140">
        <f t="shared" si="2"/>
        <v>1994650</v>
      </c>
      <c r="AC7" s="140">
        <f t="shared" si="2"/>
        <v>120278</v>
      </c>
      <c r="AD7" s="140">
        <f t="shared" si="2"/>
        <v>85918</v>
      </c>
      <c r="AE7" s="140">
        <f>SUM(AF7,+AK7)</f>
        <v>51237</v>
      </c>
      <c r="AF7" s="140">
        <f>SUM(AG7:AJ7)</f>
        <v>51237</v>
      </c>
      <c r="AG7" s="140">
        <f>SUM(AG$8:AG$57)</f>
        <v>0</v>
      </c>
      <c r="AH7" s="140">
        <f>SUM(AH$8:AH$57)</f>
        <v>51237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1512744</v>
      </c>
      <c r="AN7" s="140">
        <f>SUM(AO7:AR7)</f>
        <v>262401</v>
      </c>
      <c r="AO7" s="140">
        <f>SUM(AO$8:AO$57)</f>
        <v>151681</v>
      </c>
      <c r="AP7" s="140">
        <f>SUM(AP$8:AP$57)</f>
        <v>15049</v>
      </c>
      <c r="AQ7" s="140">
        <f>SUM(AQ$8:AQ$57)</f>
        <v>83021</v>
      </c>
      <c r="AR7" s="140">
        <f>SUM(AR$8:AR$57)</f>
        <v>12650</v>
      </c>
      <c r="AS7" s="140">
        <f>SUM(AT7:AV7)</f>
        <v>362403</v>
      </c>
      <c r="AT7" s="140">
        <f>SUM(AT$8:AT$57)</f>
        <v>51141</v>
      </c>
      <c r="AU7" s="140">
        <f>SUM(AU$8:AU$57)</f>
        <v>167118</v>
      </c>
      <c r="AV7" s="140">
        <f>SUM(AV$8:AV$57)</f>
        <v>144144</v>
      </c>
      <c r="AW7" s="140">
        <f>SUM(AW$8:AW$57)</f>
        <v>0</v>
      </c>
      <c r="AX7" s="140">
        <f>SUM(AY7:BB7)</f>
        <v>887940</v>
      </c>
      <c r="AY7" s="140">
        <f>SUM(AY$8:AY$57)</f>
        <v>114388</v>
      </c>
      <c r="AZ7" s="140">
        <f>SUM(AZ$8:AZ$57)</f>
        <v>665958</v>
      </c>
      <c r="BA7" s="140">
        <f>SUM(BA$8:BA$57)</f>
        <v>101765</v>
      </c>
      <c r="BB7" s="140">
        <f>SUM(BB$8:BB$57)</f>
        <v>5829</v>
      </c>
      <c r="BC7" s="143" t="s">
        <v>315</v>
      </c>
      <c r="BD7" s="140">
        <f>SUM(BD$8:BD$57)</f>
        <v>0</v>
      </c>
      <c r="BE7" s="140">
        <f>SUM(BE$8:BE$57)</f>
        <v>77672</v>
      </c>
      <c r="BF7" s="140">
        <f>SUM(AE7,+AM7,+BE7)</f>
        <v>1641653</v>
      </c>
      <c r="BG7" s="140">
        <f>SUM(BH7,+BM7)</f>
        <v>142495</v>
      </c>
      <c r="BH7" s="140">
        <f>SUM(BI7:BL7)</f>
        <v>142495</v>
      </c>
      <c r="BI7" s="140">
        <f>SUM(BI$8:BI$57)</f>
        <v>0</v>
      </c>
      <c r="BJ7" s="140">
        <f>SUM(BJ$8:BJ$57)</f>
        <v>142495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628896</v>
      </c>
      <c r="BP7" s="140">
        <f>SUM(BQ7:BT7)</f>
        <v>125952</v>
      </c>
      <c r="BQ7" s="140">
        <f>SUM(BQ$8:BQ$57)</f>
        <v>94621</v>
      </c>
      <c r="BR7" s="140">
        <f>SUM(BR$8:BR$57)</f>
        <v>0</v>
      </c>
      <c r="BS7" s="140">
        <f>SUM(BS$8:BS$57)</f>
        <v>31331</v>
      </c>
      <c r="BT7" s="140">
        <f>SUM(BT$8:BT$57)</f>
        <v>0</v>
      </c>
      <c r="BU7" s="140">
        <f>SUM(BV7:BX7)</f>
        <v>264187</v>
      </c>
      <c r="BV7" s="140">
        <f>SUM(BV$8:BV$57)</f>
        <v>0</v>
      </c>
      <c r="BW7" s="140">
        <f>SUM(BW$8:BW$57)</f>
        <v>264187</v>
      </c>
      <c r="BX7" s="140">
        <f>SUM(BX$8:BX$57)</f>
        <v>0</v>
      </c>
      <c r="BY7" s="140">
        <f>SUM(BY$8:BY$57)</f>
        <v>0</v>
      </c>
      <c r="BZ7" s="140">
        <f>SUM(CA7:CD7)</f>
        <v>238066</v>
      </c>
      <c r="CA7" s="140">
        <f>SUM(CA$8:CA$57)</f>
        <v>161588</v>
      </c>
      <c r="CB7" s="140">
        <f>SUM(CB$8:CB$57)</f>
        <v>60582</v>
      </c>
      <c r="CC7" s="140">
        <f>SUM(CC$8:CC$57)</f>
        <v>2743</v>
      </c>
      <c r="CD7" s="140">
        <f>SUM(CD$8:CD$57)</f>
        <v>13153</v>
      </c>
      <c r="CE7" s="143" t="s">
        <v>314</v>
      </c>
      <c r="CF7" s="140">
        <f>SUM(CF$8:CF$57)</f>
        <v>691</v>
      </c>
      <c r="CG7" s="140">
        <f>SUM(CG$8:CG$57)</f>
        <v>50818</v>
      </c>
      <c r="CH7" s="140">
        <f>SUM(BG7,+BO7,+CG7)</f>
        <v>822209</v>
      </c>
      <c r="CI7" s="140">
        <f t="shared" ref="CI7:CO7" si="3">SUM(AE7,+BG7)</f>
        <v>193732</v>
      </c>
      <c r="CJ7" s="140">
        <f t="shared" si="3"/>
        <v>193732</v>
      </c>
      <c r="CK7" s="140">
        <f t="shared" si="3"/>
        <v>0</v>
      </c>
      <c r="CL7" s="140">
        <f t="shared" si="3"/>
        <v>193732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2141640</v>
      </c>
      <c r="CR7" s="140">
        <f t="shared" si="4"/>
        <v>388353</v>
      </c>
      <c r="CS7" s="140">
        <f t="shared" si="4"/>
        <v>246302</v>
      </c>
      <c r="CT7" s="140">
        <f t="shared" si="4"/>
        <v>15049</v>
      </c>
      <c r="CU7" s="140">
        <f t="shared" si="4"/>
        <v>114352</v>
      </c>
      <c r="CV7" s="140">
        <f t="shared" si="4"/>
        <v>12650</v>
      </c>
      <c r="CW7" s="140">
        <f t="shared" si="4"/>
        <v>626590</v>
      </c>
      <c r="CX7" s="140">
        <f t="shared" si="4"/>
        <v>51141</v>
      </c>
      <c r="CY7" s="140">
        <f t="shared" si="4"/>
        <v>431305</v>
      </c>
      <c r="CZ7" s="140">
        <f t="shared" si="4"/>
        <v>144144</v>
      </c>
      <c r="DA7" s="140">
        <f t="shared" si="4"/>
        <v>0</v>
      </c>
      <c r="DB7" s="140">
        <f t="shared" si="4"/>
        <v>1126006</v>
      </c>
      <c r="DC7" s="140">
        <f t="shared" si="4"/>
        <v>275976</v>
      </c>
      <c r="DD7" s="140">
        <f t="shared" si="4"/>
        <v>726540</v>
      </c>
      <c r="DE7" s="140">
        <f t="shared" si="4"/>
        <v>104508</v>
      </c>
      <c r="DF7" s="140">
        <f t="shared" si="4"/>
        <v>18982</v>
      </c>
      <c r="DG7" s="143" t="s">
        <v>314</v>
      </c>
      <c r="DH7" s="140">
        <f>SUM(BD7,+CF7)</f>
        <v>691</v>
      </c>
      <c r="DI7" s="140">
        <f>SUM(BE7,+CG7)</f>
        <v>128490</v>
      </c>
      <c r="DJ7" s="140">
        <f>SUM(BF7,+CH7)</f>
        <v>2463862</v>
      </c>
    </row>
    <row r="8" spans="1:114" s="136" customFormat="1" ht="13.5" customHeight="1" x14ac:dyDescent="0.15">
      <c r="A8" s="119" t="s">
        <v>50</v>
      </c>
      <c r="B8" s="120" t="s">
        <v>364</v>
      </c>
      <c r="C8" s="119" t="s">
        <v>398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8641</v>
      </c>
      <c r="N8" s="121">
        <f>SUM(O8:R8,T8)</f>
        <v>2741</v>
      </c>
      <c r="O8" s="121">
        <v>0</v>
      </c>
      <c r="P8" s="121">
        <v>0</v>
      </c>
      <c r="Q8" s="121">
        <v>0</v>
      </c>
      <c r="R8" s="121">
        <v>2489</v>
      </c>
      <c r="S8" s="121">
        <v>112575</v>
      </c>
      <c r="T8" s="121">
        <v>252</v>
      </c>
      <c r="U8" s="121">
        <v>5900</v>
      </c>
      <c r="V8" s="121">
        <f>+SUM(D8,M8)</f>
        <v>8641</v>
      </c>
      <c r="W8" s="121">
        <f>+SUM(E8,N8)</f>
        <v>2741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2489</v>
      </c>
      <c r="AB8" s="121">
        <f>+SUM(J8,S8)</f>
        <v>112575</v>
      </c>
      <c r="AC8" s="121">
        <f>+SUM(K8,T8)</f>
        <v>252</v>
      </c>
      <c r="AD8" s="121">
        <f>+SUM(L8,U8)</f>
        <v>5900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400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400</v>
      </c>
      <c r="BO8" s="121">
        <f>SUM(BP8,BU8,BY8,BZ8,CF8)</f>
        <v>95547</v>
      </c>
      <c r="BP8" s="121">
        <f>SUM(BQ8:BT8)</f>
        <v>12413</v>
      </c>
      <c r="BQ8" s="121">
        <v>12413</v>
      </c>
      <c r="BR8" s="121">
        <v>0</v>
      </c>
      <c r="BS8" s="121">
        <v>0</v>
      </c>
      <c r="BT8" s="121">
        <v>0</v>
      </c>
      <c r="BU8" s="121">
        <f>SUM(BV8:BX8)</f>
        <v>63227</v>
      </c>
      <c r="BV8" s="121">
        <v>0</v>
      </c>
      <c r="BW8" s="121">
        <v>63227</v>
      </c>
      <c r="BX8" s="121">
        <v>0</v>
      </c>
      <c r="BY8" s="121">
        <v>0</v>
      </c>
      <c r="BZ8" s="121">
        <f>SUM(CA8:CD8)</f>
        <v>19907</v>
      </c>
      <c r="CA8" s="121">
        <v>1217</v>
      </c>
      <c r="CB8" s="121">
        <v>15401</v>
      </c>
      <c r="CC8" s="121">
        <v>2579</v>
      </c>
      <c r="CD8" s="121">
        <v>710</v>
      </c>
      <c r="CE8" s="122" t="s">
        <v>400</v>
      </c>
      <c r="CF8" s="121">
        <v>0</v>
      </c>
      <c r="CG8" s="121">
        <v>25669</v>
      </c>
      <c r="CH8" s="121">
        <f>SUM(BG8,+BO8,+CG8)</f>
        <v>121216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400</v>
      </c>
      <c r="CQ8" s="121">
        <f>SUM(AM8,+BO8)</f>
        <v>95547</v>
      </c>
      <c r="CR8" s="121">
        <f>SUM(AN8,+BP8)</f>
        <v>12413</v>
      </c>
      <c r="CS8" s="121">
        <f>SUM(AO8,+BQ8)</f>
        <v>12413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63227</v>
      </c>
      <c r="CX8" s="121">
        <f>SUM(AT8,+BV8)</f>
        <v>0</v>
      </c>
      <c r="CY8" s="121">
        <f>SUM(AU8,+BW8)</f>
        <v>63227</v>
      </c>
      <c r="CZ8" s="121">
        <f>SUM(AV8,+BX8)</f>
        <v>0</v>
      </c>
      <c r="DA8" s="121">
        <f>SUM(AW8,+BY8)</f>
        <v>0</v>
      </c>
      <c r="DB8" s="121">
        <f>SUM(AX8,+BZ8)</f>
        <v>19907</v>
      </c>
      <c r="DC8" s="121">
        <f>SUM(AY8,+CA8)</f>
        <v>1217</v>
      </c>
      <c r="DD8" s="121">
        <f>SUM(AZ8,+CB8)</f>
        <v>15401</v>
      </c>
      <c r="DE8" s="121">
        <f>SUM(BA8,+CC8)</f>
        <v>2579</v>
      </c>
      <c r="DF8" s="121">
        <f>SUM(BB8,+CD8)</f>
        <v>710</v>
      </c>
      <c r="DG8" s="122" t="s">
        <v>400</v>
      </c>
      <c r="DH8" s="121">
        <f>SUM(BD8,+CF8)</f>
        <v>0</v>
      </c>
      <c r="DI8" s="121">
        <f>SUM(BE8,+CG8)</f>
        <v>25669</v>
      </c>
      <c r="DJ8" s="121">
        <f>SUM(BF8,+CH8)</f>
        <v>121216</v>
      </c>
    </row>
    <row r="9" spans="1:114" s="136" customFormat="1" ht="13.5" customHeight="1" x14ac:dyDescent="0.15">
      <c r="A9" s="119" t="s">
        <v>50</v>
      </c>
      <c r="B9" s="120" t="s">
        <v>374</v>
      </c>
      <c r="C9" s="119" t="s">
        <v>378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9109</v>
      </c>
      <c r="N9" s="121">
        <f>SUM(O9:R9,T9)</f>
        <v>3112</v>
      </c>
      <c r="O9" s="121">
        <v>0</v>
      </c>
      <c r="P9" s="121">
        <v>0</v>
      </c>
      <c r="Q9" s="121">
        <v>0</v>
      </c>
      <c r="R9" s="121">
        <v>2893</v>
      </c>
      <c r="S9" s="121">
        <v>206085</v>
      </c>
      <c r="T9" s="121">
        <v>219</v>
      </c>
      <c r="U9" s="121">
        <v>5997</v>
      </c>
      <c r="V9" s="121">
        <f>+SUM(D9,M9)</f>
        <v>9109</v>
      </c>
      <c r="W9" s="121">
        <f>+SUM(E9,N9)</f>
        <v>3112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2893</v>
      </c>
      <c r="AB9" s="121">
        <f>+SUM(J9,S9)</f>
        <v>206085</v>
      </c>
      <c r="AC9" s="121">
        <f>+SUM(K9,T9)</f>
        <v>219</v>
      </c>
      <c r="AD9" s="121">
        <f>+SUM(L9,U9)</f>
        <v>5997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400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400</v>
      </c>
      <c r="BD9" s="121">
        <v>0</v>
      </c>
      <c r="BE9" s="121">
        <v>0</v>
      </c>
      <c r="BF9" s="121">
        <f>SUM(AE9,+AM9,+BE9)</f>
        <v>0</v>
      </c>
      <c r="BG9" s="121">
        <f>SUM(BH9,+BM9)</f>
        <v>142495</v>
      </c>
      <c r="BH9" s="121">
        <f>SUM(BI9:BL9)</f>
        <v>142495</v>
      </c>
      <c r="BI9" s="121">
        <v>0</v>
      </c>
      <c r="BJ9" s="121">
        <v>142495</v>
      </c>
      <c r="BK9" s="121">
        <v>0</v>
      </c>
      <c r="BL9" s="121">
        <v>0</v>
      </c>
      <c r="BM9" s="121">
        <v>0</v>
      </c>
      <c r="BN9" s="122" t="s">
        <v>400</v>
      </c>
      <c r="BO9" s="121">
        <f>SUM(BP9,BU9,BY9,BZ9,CF9)</f>
        <v>69530</v>
      </c>
      <c r="BP9" s="121">
        <f>SUM(BQ9:BT9)</f>
        <v>5111</v>
      </c>
      <c r="BQ9" s="121">
        <v>5111</v>
      </c>
      <c r="BR9" s="121">
        <v>0</v>
      </c>
      <c r="BS9" s="121">
        <v>0</v>
      </c>
      <c r="BT9" s="121">
        <v>0</v>
      </c>
      <c r="BU9" s="121">
        <f>SUM(BV9:BX9)</f>
        <v>29916</v>
      </c>
      <c r="BV9" s="121">
        <v>0</v>
      </c>
      <c r="BW9" s="121">
        <v>29916</v>
      </c>
      <c r="BX9" s="121">
        <v>0</v>
      </c>
      <c r="BY9" s="121">
        <v>0</v>
      </c>
      <c r="BZ9" s="121">
        <f>SUM(CA9:CD9)</f>
        <v>33812</v>
      </c>
      <c r="CA9" s="121">
        <v>0</v>
      </c>
      <c r="CB9" s="121">
        <v>33812</v>
      </c>
      <c r="CC9" s="121">
        <v>0</v>
      </c>
      <c r="CD9" s="121">
        <v>0</v>
      </c>
      <c r="CE9" s="122" t="s">
        <v>400</v>
      </c>
      <c r="CF9" s="121">
        <v>691</v>
      </c>
      <c r="CG9" s="121">
        <v>3169</v>
      </c>
      <c r="CH9" s="121">
        <f>SUM(BG9,+BO9,+CG9)</f>
        <v>215194</v>
      </c>
      <c r="CI9" s="121">
        <f>SUM(AE9,+BG9)</f>
        <v>142495</v>
      </c>
      <c r="CJ9" s="121">
        <f>SUM(AF9,+BH9)</f>
        <v>142495</v>
      </c>
      <c r="CK9" s="121">
        <f>SUM(AG9,+BI9)</f>
        <v>0</v>
      </c>
      <c r="CL9" s="121">
        <f>SUM(AH9,+BJ9)</f>
        <v>142495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400</v>
      </c>
      <c r="CQ9" s="121">
        <f>SUM(AM9,+BO9)</f>
        <v>69530</v>
      </c>
      <c r="CR9" s="121">
        <f>SUM(AN9,+BP9)</f>
        <v>5111</v>
      </c>
      <c r="CS9" s="121">
        <f>SUM(AO9,+BQ9)</f>
        <v>5111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29916</v>
      </c>
      <c r="CX9" s="121">
        <f>SUM(AT9,+BV9)</f>
        <v>0</v>
      </c>
      <c r="CY9" s="121">
        <f>SUM(AU9,+BW9)</f>
        <v>29916</v>
      </c>
      <c r="CZ9" s="121">
        <f>SUM(AV9,+BX9)</f>
        <v>0</v>
      </c>
      <c r="DA9" s="121">
        <f>SUM(AW9,+BY9)</f>
        <v>0</v>
      </c>
      <c r="DB9" s="121">
        <f>SUM(AX9,+BZ9)</f>
        <v>33812</v>
      </c>
      <c r="DC9" s="121">
        <f>SUM(AY9,+CA9)</f>
        <v>0</v>
      </c>
      <c r="DD9" s="121">
        <f>SUM(AZ9,+CB9)</f>
        <v>33812</v>
      </c>
      <c r="DE9" s="121">
        <f>SUM(BA9,+CC9)</f>
        <v>0</v>
      </c>
      <c r="DF9" s="121">
        <f>SUM(BB9,+CD9)</f>
        <v>0</v>
      </c>
      <c r="DG9" s="122" t="s">
        <v>400</v>
      </c>
      <c r="DH9" s="121">
        <f>SUM(BD9,+CF9)</f>
        <v>691</v>
      </c>
      <c r="DI9" s="121">
        <f>SUM(BE9,+CG9)</f>
        <v>3169</v>
      </c>
      <c r="DJ9" s="121">
        <f>SUM(BF9,+CH9)</f>
        <v>215194</v>
      </c>
    </row>
    <row r="10" spans="1:114" s="136" customFormat="1" ht="13.5" customHeight="1" x14ac:dyDescent="0.15">
      <c r="A10" s="119" t="s">
        <v>50</v>
      </c>
      <c r="B10" s="120" t="s">
        <v>327</v>
      </c>
      <c r="C10" s="119" t="s">
        <v>359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95755</v>
      </c>
      <c r="N10" s="121">
        <f>SUM(O10:R10,T10)</f>
        <v>88634</v>
      </c>
      <c r="O10" s="121">
        <v>0</v>
      </c>
      <c r="P10" s="121">
        <v>0</v>
      </c>
      <c r="Q10" s="121">
        <v>0</v>
      </c>
      <c r="R10" s="121">
        <v>88634</v>
      </c>
      <c r="S10" s="121">
        <v>135722</v>
      </c>
      <c r="T10" s="121">
        <v>0</v>
      </c>
      <c r="U10" s="121">
        <v>7121</v>
      </c>
      <c r="V10" s="121">
        <f>+SUM(D10,M10)</f>
        <v>95755</v>
      </c>
      <c r="W10" s="121">
        <f>+SUM(E10,N10)</f>
        <v>88634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88634</v>
      </c>
      <c r="AB10" s="121">
        <f>+SUM(J10,S10)</f>
        <v>135722</v>
      </c>
      <c r="AC10" s="121">
        <f>+SUM(K10,T10)</f>
        <v>0</v>
      </c>
      <c r="AD10" s="121">
        <f>+SUM(L10,U10)</f>
        <v>7121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400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400</v>
      </c>
      <c r="BO10" s="121">
        <f>SUM(BP10,BU10,BY10,BZ10,CF10)</f>
        <v>209497</v>
      </c>
      <c r="BP10" s="121">
        <f>SUM(BQ10:BT10)</f>
        <v>50130</v>
      </c>
      <c r="BQ10" s="121">
        <v>18799</v>
      </c>
      <c r="BR10" s="121">
        <v>0</v>
      </c>
      <c r="BS10" s="121">
        <v>31331</v>
      </c>
      <c r="BT10" s="121">
        <v>0</v>
      </c>
      <c r="BU10" s="121">
        <f>SUM(BV10:BX10)</f>
        <v>60021</v>
      </c>
      <c r="BV10" s="121">
        <v>0</v>
      </c>
      <c r="BW10" s="121">
        <v>60021</v>
      </c>
      <c r="BX10" s="121">
        <v>0</v>
      </c>
      <c r="BY10" s="121">
        <v>0</v>
      </c>
      <c r="BZ10" s="121">
        <f>SUM(CA10:CD10)</f>
        <v>99346</v>
      </c>
      <c r="CA10" s="121">
        <v>82452</v>
      </c>
      <c r="CB10" s="121">
        <v>6617</v>
      </c>
      <c r="CC10" s="121">
        <v>0</v>
      </c>
      <c r="CD10" s="121">
        <v>10277</v>
      </c>
      <c r="CE10" s="122" t="s">
        <v>400</v>
      </c>
      <c r="CF10" s="121">
        <v>0</v>
      </c>
      <c r="CG10" s="121">
        <v>21980</v>
      </c>
      <c r="CH10" s="121">
        <f>SUM(BG10,+BO10,+CG10)</f>
        <v>231477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400</v>
      </c>
      <c r="CQ10" s="121">
        <f>SUM(AM10,+BO10)</f>
        <v>209497</v>
      </c>
      <c r="CR10" s="121">
        <f>SUM(AN10,+BP10)</f>
        <v>50130</v>
      </c>
      <c r="CS10" s="121">
        <f>SUM(AO10,+BQ10)</f>
        <v>18799</v>
      </c>
      <c r="CT10" s="121">
        <f>SUM(AP10,+BR10)</f>
        <v>0</v>
      </c>
      <c r="CU10" s="121">
        <f>SUM(AQ10,+BS10)</f>
        <v>31331</v>
      </c>
      <c r="CV10" s="121">
        <f>SUM(AR10,+BT10)</f>
        <v>0</v>
      </c>
      <c r="CW10" s="121">
        <f>SUM(AS10,+BU10)</f>
        <v>60021</v>
      </c>
      <c r="CX10" s="121">
        <f>SUM(AT10,+BV10)</f>
        <v>0</v>
      </c>
      <c r="CY10" s="121">
        <f>SUM(AU10,+BW10)</f>
        <v>60021</v>
      </c>
      <c r="CZ10" s="121">
        <f>SUM(AV10,+BX10)</f>
        <v>0</v>
      </c>
      <c r="DA10" s="121">
        <f>SUM(AW10,+BY10)</f>
        <v>0</v>
      </c>
      <c r="DB10" s="121">
        <f>SUM(AX10,+BZ10)</f>
        <v>99346</v>
      </c>
      <c r="DC10" s="121">
        <f>SUM(AY10,+CA10)</f>
        <v>82452</v>
      </c>
      <c r="DD10" s="121">
        <f>SUM(AZ10,+CB10)</f>
        <v>6617</v>
      </c>
      <c r="DE10" s="121">
        <f>SUM(BA10,+CC10)</f>
        <v>0</v>
      </c>
      <c r="DF10" s="121">
        <f>SUM(BB10,+CD10)</f>
        <v>10277</v>
      </c>
      <c r="DG10" s="122" t="s">
        <v>400</v>
      </c>
      <c r="DH10" s="121">
        <f>SUM(BD10,+CF10)</f>
        <v>0</v>
      </c>
      <c r="DI10" s="121">
        <f>SUM(BE10,+CG10)</f>
        <v>21980</v>
      </c>
      <c r="DJ10" s="121">
        <f>SUM(BF10,+CH10)</f>
        <v>231477</v>
      </c>
    </row>
    <row r="11" spans="1:114" s="136" customFormat="1" ht="13.5" customHeight="1" x14ac:dyDescent="0.15">
      <c r="A11" s="119" t="s">
        <v>50</v>
      </c>
      <c r="B11" s="120" t="s">
        <v>392</v>
      </c>
      <c r="C11" s="119" t="s">
        <v>393</v>
      </c>
      <c r="D11" s="121">
        <f>SUM(E11,+L11)</f>
        <v>60026</v>
      </c>
      <c r="E11" s="121">
        <f>SUM(F11:I11)+K11</f>
        <v>60026</v>
      </c>
      <c r="F11" s="121">
        <v>0</v>
      </c>
      <c r="G11" s="121">
        <v>0</v>
      </c>
      <c r="H11" s="121">
        <v>0</v>
      </c>
      <c r="I11" s="121">
        <v>47050</v>
      </c>
      <c r="J11" s="121">
        <v>204500</v>
      </c>
      <c r="K11" s="121">
        <v>12976</v>
      </c>
      <c r="L11" s="121">
        <v>0</v>
      </c>
      <c r="M11" s="121">
        <f>SUM(N11,+U11)</f>
        <v>77919</v>
      </c>
      <c r="N11" s="121">
        <f>SUM(O11:R11,T11)</f>
        <v>77919</v>
      </c>
      <c r="O11" s="121">
        <v>0</v>
      </c>
      <c r="P11" s="121">
        <v>0</v>
      </c>
      <c r="Q11" s="121">
        <v>0</v>
      </c>
      <c r="R11" s="121">
        <v>77919</v>
      </c>
      <c r="S11" s="121">
        <v>95891</v>
      </c>
      <c r="T11" s="121">
        <v>0</v>
      </c>
      <c r="U11" s="121">
        <v>0</v>
      </c>
      <c r="V11" s="121">
        <f>+SUM(D11,M11)</f>
        <v>137945</v>
      </c>
      <c r="W11" s="121">
        <f>+SUM(E11,N11)</f>
        <v>137945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124969</v>
      </c>
      <c r="AB11" s="121">
        <f>+SUM(J11,S11)</f>
        <v>300391</v>
      </c>
      <c r="AC11" s="121">
        <f>+SUM(K11,T11)</f>
        <v>12976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400</v>
      </c>
      <c r="AM11" s="121">
        <f>SUM(AN11,AS11,AW11,AX11,BD11)</f>
        <v>264526</v>
      </c>
      <c r="AN11" s="121">
        <f>SUM(AO11:AR11)</f>
        <v>45151</v>
      </c>
      <c r="AO11" s="121">
        <v>45151</v>
      </c>
      <c r="AP11" s="121">
        <v>0</v>
      </c>
      <c r="AQ11" s="121">
        <v>0</v>
      </c>
      <c r="AR11" s="121">
        <v>0</v>
      </c>
      <c r="AS11" s="121">
        <f>SUM(AT11:AV11)</f>
        <v>21266</v>
      </c>
      <c r="AT11" s="121">
        <v>5695</v>
      </c>
      <c r="AU11" s="121">
        <v>15571</v>
      </c>
      <c r="AV11" s="121">
        <v>0</v>
      </c>
      <c r="AW11" s="121">
        <v>0</v>
      </c>
      <c r="AX11" s="121">
        <f>SUM(AY11:BB11)</f>
        <v>198109</v>
      </c>
      <c r="AY11" s="121">
        <v>114019</v>
      </c>
      <c r="AZ11" s="121">
        <v>69546</v>
      </c>
      <c r="BA11" s="121">
        <v>13096</v>
      </c>
      <c r="BB11" s="121">
        <v>1448</v>
      </c>
      <c r="BC11" s="122" t="s">
        <v>400</v>
      </c>
      <c r="BD11" s="121">
        <v>0</v>
      </c>
      <c r="BE11" s="121">
        <v>0</v>
      </c>
      <c r="BF11" s="121">
        <f>SUM(AE11,+AM11,+BE11)</f>
        <v>264526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400</v>
      </c>
      <c r="BO11" s="121">
        <f>SUM(BP11,BU11,BY11,BZ11,CF11)</f>
        <v>173810</v>
      </c>
      <c r="BP11" s="121">
        <f>SUM(BQ11:BT11)</f>
        <v>40310</v>
      </c>
      <c r="BQ11" s="121">
        <v>40310</v>
      </c>
      <c r="BR11" s="121">
        <v>0</v>
      </c>
      <c r="BS11" s="121">
        <v>0</v>
      </c>
      <c r="BT11" s="121">
        <v>0</v>
      </c>
      <c r="BU11" s="121">
        <f>SUM(BV11:BX11)</f>
        <v>48804</v>
      </c>
      <c r="BV11" s="121">
        <v>0</v>
      </c>
      <c r="BW11" s="121">
        <v>48804</v>
      </c>
      <c r="BX11" s="121">
        <v>0</v>
      </c>
      <c r="BY11" s="121">
        <v>0</v>
      </c>
      <c r="BZ11" s="121">
        <f>SUM(CA11:CD11)</f>
        <v>84696</v>
      </c>
      <c r="CA11" s="121">
        <v>77919</v>
      </c>
      <c r="CB11" s="121">
        <v>4752</v>
      </c>
      <c r="CC11" s="121">
        <v>164</v>
      </c>
      <c r="CD11" s="121">
        <v>1861</v>
      </c>
      <c r="CE11" s="122" t="s">
        <v>400</v>
      </c>
      <c r="CF11" s="121">
        <v>0</v>
      </c>
      <c r="CG11" s="121">
        <v>0</v>
      </c>
      <c r="CH11" s="121">
        <f>SUM(BG11,+BO11,+CG11)</f>
        <v>173810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400</v>
      </c>
      <c r="CQ11" s="121">
        <f>SUM(AM11,+BO11)</f>
        <v>438336</v>
      </c>
      <c r="CR11" s="121">
        <f>SUM(AN11,+BP11)</f>
        <v>85461</v>
      </c>
      <c r="CS11" s="121">
        <f>SUM(AO11,+BQ11)</f>
        <v>85461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70070</v>
      </c>
      <c r="CX11" s="121">
        <f>SUM(AT11,+BV11)</f>
        <v>5695</v>
      </c>
      <c r="CY11" s="121">
        <f>SUM(AU11,+BW11)</f>
        <v>64375</v>
      </c>
      <c r="CZ11" s="121">
        <f>SUM(AV11,+BX11)</f>
        <v>0</v>
      </c>
      <c r="DA11" s="121">
        <f>SUM(AW11,+BY11)</f>
        <v>0</v>
      </c>
      <c r="DB11" s="121">
        <f>SUM(AX11,+BZ11)</f>
        <v>282805</v>
      </c>
      <c r="DC11" s="121">
        <f>SUM(AY11,+CA11)</f>
        <v>191938</v>
      </c>
      <c r="DD11" s="121">
        <f>SUM(AZ11,+CB11)</f>
        <v>74298</v>
      </c>
      <c r="DE11" s="121">
        <f>SUM(BA11,+CC11)</f>
        <v>13260</v>
      </c>
      <c r="DF11" s="121">
        <f>SUM(BB11,+CD11)</f>
        <v>3309</v>
      </c>
      <c r="DG11" s="122" t="s">
        <v>400</v>
      </c>
      <c r="DH11" s="121">
        <f>SUM(BD11,+CF11)</f>
        <v>0</v>
      </c>
      <c r="DI11" s="121">
        <f>SUM(BE11,+CG11)</f>
        <v>0</v>
      </c>
      <c r="DJ11" s="121">
        <f>SUM(BF11,+CH11)</f>
        <v>438336</v>
      </c>
    </row>
    <row r="12" spans="1:114" s="136" customFormat="1" ht="13.5" customHeight="1" x14ac:dyDescent="0.15">
      <c r="A12" s="119" t="s">
        <v>50</v>
      </c>
      <c r="B12" s="120" t="s">
        <v>383</v>
      </c>
      <c r="C12" s="119" t="s">
        <v>384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-5720</v>
      </c>
      <c r="N12" s="121">
        <f>SUM(O12:R12,T12)</f>
        <v>13</v>
      </c>
      <c r="O12" s="121">
        <v>0</v>
      </c>
      <c r="P12" s="121">
        <v>0</v>
      </c>
      <c r="Q12" s="121">
        <v>0</v>
      </c>
      <c r="R12" s="121">
        <v>0</v>
      </c>
      <c r="S12" s="121">
        <v>86232</v>
      </c>
      <c r="T12" s="121">
        <v>13</v>
      </c>
      <c r="U12" s="121">
        <v>-5733</v>
      </c>
      <c r="V12" s="121">
        <f>+SUM(D12,M12)</f>
        <v>-5720</v>
      </c>
      <c r="W12" s="121">
        <f>+SUM(E12,N12)</f>
        <v>13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86232</v>
      </c>
      <c r="AC12" s="121">
        <f>+SUM(K12,T12)</f>
        <v>13</v>
      </c>
      <c r="AD12" s="121">
        <f>+SUM(L12,U12)</f>
        <v>-5733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400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400</v>
      </c>
      <c r="BO12" s="121">
        <f>SUM(BP12,BU12,BY12,BZ12,CF12)</f>
        <v>80512</v>
      </c>
      <c r="BP12" s="121">
        <f>SUM(BQ12:BT12)</f>
        <v>17988</v>
      </c>
      <c r="BQ12" s="121">
        <v>17988</v>
      </c>
      <c r="BR12" s="121">
        <v>0</v>
      </c>
      <c r="BS12" s="121">
        <v>0</v>
      </c>
      <c r="BT12" s="121">
        <v>0</v>
      </c>
      <c r="BU12" s="121">
        <f>SUM(BV12:BX12)</f>
        <v>62219</v>
      </c>
      <c r="BV12" s="121">
        <v>0</v>
      </c>
      <c r="BW12" s="121">
        <v>62219</v>
      </c>
      <c r="BX12" s="121">
        <v>0</v>
      </c>
      <c r="BY12" s="121">
        <v>0</v>
      </c>
      <c r="BZ12" s="121">
        <f>SUM(CA12:CD12)</f>
        <v>305</v>
      </c>
      <c r="CA12" s="121">
        <v>0</v>
      </c>
      <c r="CB12" s="121">
        <v>0</v>
      </c>
      <c r="CC12" s="121">
        <v>0</v>
      </c>
      <c r="CD12" s="121">
        <v>305</v>
      </c>
      <c r="CE12" s="122" t="s">
        <v>400</v>
      </c>
      <c r="CF12" s="121">
        <v>0</v>
      </c>
      <c r="CG12" s="121">
        <v>0</v>
      </c>
      <c r="CH12" s="121">
        <f>SUM(BG12,+BO12,+CG12)</f>
        <v>80512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400</v>
      </c>
      <c r="CQ12" s="121">
        <f>SUM(AM12,+BO12)</f>
        <v>80512</v>
      </c>
      <c r="CR12" s="121">
        <f>SUM(AN12,+BP12)</f>
        <v>17988</v>
      </c>
      <c r="CS12" s="121">
        <f>SUM(AO12,+BQ12)</f>
        <v>17988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62219</v>
      </c>
      <c r="CX12" s="121">
        <f>SUM(AT12,+BV12)</f>
        <v>0</v>
      </c>
      <c r="CY12" s="121">
        <f>SUM(AU12,+BW12)</f>
        <v>62219</v>
      </c>
      <c r="CZ12" s="121">
        <f>SUM(AV12,+BX12)</f>
        <v>0</v>
      </c>
      <c r="DA12" s="121">
        <f>SUM(AW12,+BY12)</f>
        <v>0</v>
      </c>
      <c r="DB12" s="121">
        <f>SUM(AX12,+BZ12)</f>
        <v>305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305</v>
      </c>
      <c r="DG12" s="122" t="s">
        <v>400</v>
      </c>
      <c r="DH12" s="121">
        <f>SUM(BD12,+CF12)</f>
        <v>0</v>
      </c>
      <c r="DI12" s="121">
        <f>SUM(BE12,+CG12)</f>
        <v>0</v>
      </c>
      <c r="DJ12" s="121">
        <f>SUM(BF12,+CH12)</f>
        <v>80512</v>
      </c>
    </row>
    <row r="13" spans="1:114" s="136" customFormat="1" ht="13.5" customHeight="1" x14ac:dyDescent="0.15">
      <c r="A13" s="119" t="s">
        <v>50</v>
      </c>
      <c r="B13" s="120" t="s">
        <v>335</v>
      </c>
      <c r="C13" s="119" t="s">
        <v>336</v>
      </c>
      <c r="D13" s="121">
        <f>SUM(E13,+L13)</f>
        <v>43831</v>
      </c>
      <c r="E13" s="121">
        <f>SUM(F13:I13)+K13</f>
        <v>43831</v>
      </c>
      <c r="F13" s="121">
        <v>0</v>
      </c>
      <c r="G13" s="121">
        <v>0</v>
      </c>
      <c r="H13" s="121">
        <v>0</v>
      </c>
      <c r="I13" s="121">
        <v>0</v>
      </c>
      <c r="J13" s="121">
        <v>124934</v>
      </c>
      <c r="K13" s="121">
        <v>43831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43831</v>
      </c>
      <c r="W13" s="121">
        <f>+SUM(E13,N13)</f>
        <v>43831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124934</v>
      </c>
      <c r="AC13" s="121">
        <f>+SUM(K13,T13)</f>
        <v>43831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400</v>
      </c>
      <c r="AM13" s="121">
        <f>SUM(AN13,AS13,AW13,AX13,BD13)</f>
        <v>168765</v>
      </c>
      <c r="AN13" s="121">
        <f>SUM(AO13:AR13)</f>
        <v>58831</v>
      </c>
      <c r="AO13" s="121">
        <v>43195</v>
      </c>
      <c r="AP13" s="121">
        <v>0</v>
      </c>
      <c r="AQ13" s="121">
        <v>3909</v>
      </c>
      <c r="AR13" s="121">
        <v>11727</v>
      </c>
      <c r="AS13" s="121">
        <f>SUM(AT13:AV13)</f>
        <v>47213</v>
      </c>
      <c r="AT13" s="121">
        <v>0</v>
      </c>
      <c r="AU13" s="121">
        <v>23916</v>
      </c>
      <c r="AV13" s="121">
        <v>23297</v>
      </c>
      <c r="AW13" s="121">
        <v>0</v>
      </c>
      <c r="AX13" s="121">
        <f>SUM(AY13:BB13)</f>
        <v>62721</v>
      </c>
      <c r="AY13" s="121">
        <v>0</v>
      </c>
      <c r="AZ13" s="121">
        <v>55300</v>
      </c>
      <c r="BA13" s="121">
        <v>7421</v>
      </c>
      <c r="BB13" s="121">
        <v>0</v>
      </c>
      <c r="BC13" s="122" t="s">
        <v>400</v>
      </c>
      <c r="BD13" s="121">
        <v>0</v>
      </c>
      <c r="BE13" s="121">
        <v>0</v>
      </c>
      <c r="BF13" s="121">
        <f>SUM(AE13,+AM13,+BE13)</f>
        <v>168765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400</v>
      </c>
      <c r="CQ13" s="121">
        <f>SUM(AM13,+BO13)</f>
        <v>168765</v>
      </c>
      <c r="CR13" s="121">
        <f>SUM(AN13,+BP13)</f>
        <v>58831</v>
      </c>
      <c r="CS13" s="121">
        <f>SUM(AO13,+BQ13)</f>
        <v>43195</v>
      </c>
      <c r="CT13" s="121">
        <f>SUM(AP13,+BR13)</f>
        <v>0</v>
      </c>
      <c r="CU13" s="121">
        <f>SUM(AQ13,+BS13)</f>
        <v>3909</v>
      </c>
      <c r="CV13" s="121">
        <f>SUM(AR13,+BT13)</f>
        <v>11727</v>
      </c>
      <c r="CW13" s="121">
        <f>SUM(AS13,+BU13)</f>
        <v>47213</v>
      </c>
      <c r="CX13" s="121">
        <f>SUM(AT13,+BV13)</f>
        <v>0</v>
      </c>
      <c r="CY13" s="121">
        <f>SUM(AU13,+BW13)</f>
        <v>23916</v>
      </c>
      <c r="CZ13" s="121">
        <f>SUM(AV13,+BX13)</f>
        <v>23297</v>
      </c>
      <c r="DA13" s="121">
        <f>SUM(AW13,+BY13)</f>
        <v>0</v>
      </c>
      <c r="DB13" s="121">
        <f>SUM(AX13,+BZ13)</f>
        <v>62721</v>
      </c>
      <c r="DC13" s="121">
        <f>SUM(AY13,+CA13)</f>
        <v>0</v>
      </c>
      <c r="DD13" s="121">
        <f>SUM(AZ13,+CB13)</f>
        <v>55300</v>
      </c>
      <c r="DE13" s="121">
        <f>SUM(BA13,+CC13)</f>
        <v>7421</v>
      </c>
      <c r="DF13" s="121">
        <f>SUM(BB13,+CD13)</f>
        <v>0</v>
      </c>
      <c r="DG13" s="122" t="s">
        <v>400</v>
      </c>
      <c r="DH13" s="121">
        <f>SUM(BD13,+CF13)</f>
        <v>0</v>
      </c>
      <c r="DI13" s="121">
        <f>SUM(BE13,+CG13)</f>
        <v>0</v>
      </c>
      <c r="DJ13" s="121">
        <f>SUM(BF13,+CH13)</f>
        <v>168765</v>
      </c>
    </row>
    <row r="14" spans="1:114" s="136" customFormat="1" ht="13.5" customHeight="1" x14ac:dyDescent="0.15">
      <c r="A14" s="119" t="s">
        <v>50</v>
      </c>
      <c r="B14" s="120" t="s">
        <v>349</v>
      </c>
      <c r="C14" s="119" t="s">
        <v>350</v>
      </c>
      <c r="D14" s="121">
        <f>SUM(E14,+L14)</f>
        <v>197507</v>
      </c>
      <c r="E14" s="121">
        <f>SUM(F14:I14)+K14</f>
        <v>105966</v>
      </c>
      <c r="F14" s="121">
        <v>0</v>
      </c>
      <c r="G14" s="121">
        <v>0</v>
      </c>
      <c r="H14" s="121">
        <v>0</v>
      </c>
      <c r="I14" s="121">
        <v>42979</v>
      </c>
      <c r="J14" s="121">
        <v>565966</v>
      </c>
      <c r="K14" s="121">
        <v>62987</v>
      </c>
      <c r="L14" s="121">
        <v>91541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197507</v>
      </c>
      <c r="W14" s="121">
        <f>+SUM(E14,N14)</f>
        <v>105966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42979</v>
      </c>
      <c r="AB14" s="121">
        <f>+SUM(J14,S14)</f>
        <v>565966</v>
      </c>
      <c r="AC14" s="121">
        <f>+SUM(K14,T14)</f>
        <v>62987</v>
      </c>
      <c r="AD14" s="121">
        <f>+SUM(L14,U14)</f>
        <v>91541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400</v>
      </c>
      <c r="AM14" s="121">
        <f>SUM(AN14,AS14,AW14,AX14,BD14)</f>
        <v>708079</v>
      </c>
      <c r="AN14" s="121">
        <f>SUM(AO14:AR14)</f>
        <v>93799</v>
      </c>
      <c r="AO14" s="121">
        <v>39160</v>
      </c>
      <c r="AP14" s="121">
        <v>12210</v>
      </c>
      <c r="AQ14" s="121">
        <v>42429</v>
      </c>
      <c r="AR14" s="121">
        <v>0</v>
      </c>
      <c r="AS14" s="121">
        <f>SUM(AT14:AV14)</f>
        <v>217673</v>
      </c>
      <c r="AT14" s="121">
        <v>45042</v>
      </c>
      <c r="AU14" s="121">
        <v>59695</v>
      </c>
      <c r="AV14" s="121">
        <v>112936</v>
      </c>
      <c r="AW14" s="121">
        <v>0</v>
      </c>
      <c r="AX14" s="121">
        <f>SUM(AY14:BB14)</f>
        <v>396607</v>
      </c>
      <c r="AY14" s="121">
        <v>76</v>
      </c>
      <c r="AZ14" s="121">
        <v>393150</v>
      </c>
      <c r="BA14" s="121">
        <v>0</v>
      </c>
      <c r="BB14" s="121">
        <v>3381</v>
      </c>
      <c r="BC14" s="122" t="s">
        <v>400</v>
      </c>
      <c r="BD14" s="121">
        <v>0</v>
      </c>
      <c r="BE14" s="121">
        <v>55394</v>
      </c>
      <c r="BF14" s="121">
        <f>SUM(AE14,+AM14,+BE14)</f>
        <v>763473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400</v>
      </c>
      <c r="CQ14" s="121">
        <f>SUM(AM14,+BO14)</f>
        <v>708079</v>
      </c>
      <c r="CR14" s="121">
        <f>SUM(AN14,+BP14)</f>
        <v>93799</v>
      </c>
      <c r="CS14" s="121">
        <f>SUM(AO14,+BQ14)</f>
        <v>39160</v>
      </c>
      <c r="CT14" s="121">
        <f>SUM(AP14,+BR14)</f>
        <v>12210</v>
      </c>
      <c r="CU14" s="121">
        <f>SUM(AQ14,+BS14)</f>
        <v>42429</v>
      </c>
      <c r="CV14" s="121">
        <f>SUM(AR14,+BT14)</f>
        <v>0</v>
      </c>
      <c r="CW14" s="121">
        <f>SUM(AS14,+BU14)</f>
        <v>217673</v>
      </c>
      <c r="CX14" s="121">
        <f>SUM(AT14,+BV14)</f>
        <v>45042</v>
      </c>
      <c r="CY14" s="121">
        <f>SUM(AU14,+BW14)</f>
        <v>59695</v>
      </c>
      <c r="CZ14" s="121">
        <f>SUM(AV14,+BX14)</f>
        <v>112936</v>
      </c>
      <c r="DA14" s="121">
        <f>SUM(AW14,+BY14)</f>
        <v>0</v>
      </c>
      <c r="DB14" s="121">
        <f>SUM(AX14,+BZ14)</f>
        <v>396607</v>
      </c>
      <c r="DC14" s="121">
        <f>SUM(AY14,+CA14)</f>
        <v>76</v>
      </c>
      <c r="DD14" s="121">
        <f>SUM(AZ14,+CB14)</f>
        <v>393150</v>
      </c>
      <c r="DE14" s="121">
        <f>SUM(BA14,+CC14)</f>
        <v>0</v>
      </c>
      <c r="DF14" s="121">
        <f>SUM(BB14,+CD14)</f>
        <v>3381</v>
      </c>
      <c r="DG14" s="122" t="s">
        <v>400</v>
      </c>
      <c r="DH14" s="121">
        <f>SUM(BD14,+CF14)</f>
        <v>0</v>
      </c>
      <c r="DI14" s="121">
        <f>SUM(BE14,+CG14)</f>
        <v>55394</v>
      </c>
      <c r="DJ14" s="121">
        <f>SUM(BF14,+CH14)</f>
        <v>763473</v>
      </c>
    </row>
    <row r="15" spans="1:114" s="136" customFormat="1" ht="13.5" customHeight="1" x14ac:dyDescent="0.15">
      <c r="A15" s="119" t="s">
        <v>50</v>
      </c>
      <c r="B15" s="120" t="s">
        <v>339</v>
      </c>
      <c r="C15" s="119" t="s">
        <v>399</v>
      </c>
      <c r="D15" s="121">
        <f>SUM(E15,+L15)</f>
        <v>11627</v>
      </c>
      <c r="E15" s="121">
        <f>SUM(F15:I15)+K15</f>
        <v>1052</v>
      </c>
      <c r="F15" s="121">
        <v>0</v>
      </c>
      <c r="G15" s="121">
        <v>0</v>
      </c>
      <c r="H15" s="121">
        <v>0</v>
      </c>
      <c r="I15" s="121">
        <v>1052</v>
      </c>
      <c r="J15" s="121">
        <v>92866</v>
      </c>
      <c r="K15" s="121">
        <v>0</v>
      </c>
      <c r="L15" s="121">
        <v>10575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11627</v>
      </c>
      <c r="W15" s="121">
        <f>+SUM(E15,N15)</f>
        <v>1052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1052</v>
      </c>
      <c r="AB15" s="121">
        <f>+SUM(J15,S15)</f>
        <v>92866</v>
      </c>
      <c r="AC15" s="121">
        <f>+SUM(K15,T15)</f>
        <v>0</v>
      </c>
      <c r="AD15" s="121">
        <f>+SUM(L15,U15)</f>
        <v>10575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400</v>
      </c>
      <c r="AM15" s="121">
        <f>SUM(AN15,AS15,AW15,AX15,BD15)</f>
        <v>82215</v>
      </c>
      <c r="AN15" s="121">
        <f>SUM(AO15:AR15)</f>
        <v>30776</v>
      </c>
      <c r="AO15" s="121">
        <v>24175</v>
      </c>
      <c r="AP15" s="121">
        <v>2839</v>
      </c>
      <c r="AQ15" s="121">
        <v>2839</v>
      </c>
      <c r="AR15" s="121">
        <v>923</v>
      </c>
      <c r="AS15" s="121">
        <f>SUM(AT15:AV15)</f>
        <v>9324</v>
      </c>
      <c r="AT15" s="121">
        <v>404</v>
      </c>
      <c r="AU15" s="121">
        <v>1009</v>
      </c>
      <c r="AV15" s="121">
        <v>7911</v>
      </c>
      <c r="AW15" s="121">
        <v>0</v>
      </c>
      <c r="AX15" s="121">
        <f>SUM(AY15:BB15)</f>
        <v>42115</v>
      </c>
      <c r="AY15" s="121">
        <v>293</v>
      </c>
      <c r="AZ15" s="121">
        <v>3441</v>
      </c>
      <c r="BA15" s="121">
        <v>38381</v>
      </c>
      <c r="BB15" s="121">
        <v>0</v>
      </c>
      <c r="BC15" s="122" t="s">
        <v>400</v>
      </c>
      <c r="BD15" s="121">
        <v>0</v>
      </c>
      <c r="BE15" s="121">
        <v>22278</v>
      </c>
      <c r="BF15" s="121">
        <f>SUM(AE15,+AM15,+BE15)</f>
        <v>104493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400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400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400</v>
      </c>
      <c r="CQ15" s="121">
        <f>SUM(AM15,+BO15)</f>
        <v>82215</v>
      </c>
      <c r="CR15" s="121">
        <f>SUM(AN15,+BP15)</f>
        <v>30776</v>
      </c>
      <c r="CS15" s="121">
        <f>SUM(AO15,+BQ15)</f>
        <v>24175</v>
      </c>
      <c r="CT15" s="121">
        <f>SUM(AP15,+BR15)</f>
        <v>2839</v>
      </c>
      <c r="CU15" s="121">
        <f>SUM(AQ15,+BS15)</f>
        <v>2839</v>
      </c>
      <c r="CV15" s="121">
        <f>SUM(AR15,+BT15)</f>
        <v>923</v>
      </c>
      <c r="CW15" s="121">
        <f>SUM(AS15,+BU15)</f>
        <v>9324</v>
      </c>
      <c r="CX15" s="121">
        <f>SUM(AT15,+BV15)</f>
        <v>404</v>
      </c>
      <c r="CY15" s="121">
        <f>SUM(AU15,+BW15)</f>
        <v>1009</v>
      </c>
      <c r="CZ15" s="121">
        <f>SUM(AV15,+BX15)</f>
        <v>7911</v>
      </c>
      <c r="DA15" s="121">
        <f>SUM(AW15,+BY15)</f>
        <v>0</v>
      </c>
      <c r="DB15" s="121">
        <f>SUM(AX15,+BZ15)</f>
        <v>42115</v>
      </c>
      <c r="DC15" s="121">
        <f>SUM(AY15,+CA15)</f>
        <v>293</v>
      </c>
      <c r="DD15" s="121">
        <f>SUM(AZ15,+CB15)</f>
        <v>3441</v>
      </c>
      <c r="DE15" s="121">
        <f>SUM(BA15,+CC15)</f>
        <v>38381</v>
      </c>
      <c r="DF15" s="121">
        <f>SUM(BB15,+CD15)</f>
        <v>0</v>
      </c>
      <c r="DG15" s="122" t="s">
        <v>400</v>
      </c>
      <c r="DH15" s="121">
        <f>SUM(BD15,+CF15)</f>
        <v>0</v>
      </c>
      <c r="DI15" s="121">
        <f>SUM(BE15,+CG15)</f>
        <v>22278</v>
      </c>
      <c r="DJ15" s="121">
        <f>SUM(BF15,+CH15)</f>
        <v>104493</v>
      </c>
    </row>
    <row r="16" spans="1:114" s="136" customFormat="1" ht="13.5" customHeight="1" x14ac:dyDescent="0.15">
      <c r="A16" s="119" t="s">
        <v>50</v>
      </c>
      <c r="B16" s="120" t="s">
        <v>343</v>
      </c>
      <c r="C16" s="119" t="s">
        <v>344</v>
      </c>
      <c r="D16" s="121">
        <f>SUM(E16,+L16)</f>
        <v>-29483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369879</v>
      </c>
      <c r="K16" s="121">
        <v>0</v>
      </c>
      <c r="L16" s="121">
        <v>-29483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-29483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369879</v>
      </c>
      <c r="AC16" s="121">
        <f>+SUM(K16,T16)</f>
        <v>0</v>
      </c>
      <c r="AD16" s="121">
        <f>+SUM(L16,U16)</f>
        <v>-29483</v>
      </c>
      <c r="AE16" s="121">
        <f>SUM(AF16,+AK16)</f>
        <v>51237</v>
      </c>
      <c r="AF16" s="121">
        <f>SUM(AG16:AJ16)</f>
        <v>51237</v>
      </c>
      <c r="AG16" s="121">
        <v>0</v>
      </c>
      <c r="AH16" s="121">
        <v>51237</v>
      </c>
      <c r="AI16" s="121">
        <v>0</v>
      </c>
      <c r="AJ16" s="121">
        <v>0</v>
      </c>
      <c r="AK16" s="121">
        <v>0</v>
      </c>
      <c r="AL16" s="122" t="s">
        <v>400</v>
      </c>
      <c r="AM16" s="121">
        <f>SUM(AN16,AS16,AW16,AX16,BD16)</f>
        <v>289159</v>
      </c>
      <c r="AN16" s="121">
        <f>SUM(AO16:AR16)</f>
        <v>33844</v>
      </c>
      <c r="AO16" s="121">
        <v>0</v>
      </c>
      <c r="AP16" s="121">
        <v>0</v>
      </c>
      <c r="AQ16" s="121">
        <v>33844</v>
      </c>
      <c r="AR16" s="121">
        <v>0</v>
      </c>
      <c r="AS16" s="121">
        <f>SUM(AT16:AV16)</f>
        <v>66927</v>
      </c>
      <c r="AT16" s="121">
        <v>0</v>
      </c>
      <c r="AU16" s="121">
        <v>66927</v>
      </c>
      <c r="AV16" s="121">
        <v>0</v>
      </c>
      <c r="AW16" s="121">
        <v>0</v>
      </c>
      <c r="AX16" s="121">
        <f>SUM(AY16:BB16)</f>
        <v>188388</v>
      </c>
      <c r="AY16" s="121">
        <v>0</v>
      </c>
      <c r="AZ16" s="121">
        <v>144521</v>
      </c>
      <c r="BA16" s="121">
        <v>42867</v>
      </c>
      <c r="BB16" s="121">
        <v>1000</v>
      </c>
      <c r="BC16" s="122" t="s">
        <v>400</v>
      </c>
      <c r="BD16" s="121">
        <v>0</v>
      </c>
      <c r="BE16" s="121">
        <v>0</v>
      </c>
      <c r="BF16" s="121">
        <f>SUM(AE16,+AM16,+BE16)</f>
        <v>340396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400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400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51237</v>
      </c>
      <c r="CJ16" s="121">
        <f>SUM(AF16,+BH16)</f>
        <v>51237</v>
      </c>
      <c r="CK16" s="121">
        <f>SUM(AG16,+BI16)</f>
        <v>0</v>
      </c>
      <c r="CL16" s="121">
        <f>SUM(AH16,+BJ16)</f>
        <v>51237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400</v>
      </c>
      <c r="CQ16" s="121">
        <f>SUM(AM16,+BO16)</f>
        <v>289159</v>
      </c>
      <c r="CR16" s="121">
        <f>SUM(AN16,+BP16)</f>
        <v>33844</v>
      </c>
      <c r="CS16" s="121">
        <f>SUM(AO16,+BQ16)</f>
        <v>0</v>
      </c>
      <c r="CT16" s="121">
        <f>SUM(AP16,+BR16)</f>
        <v>0</v>
      </c>
      <c r="CU16" s="121">
        <f>SUM(AQ16,+BS16)</f>
        <v>33844</v>
      </c>
      <c r="CV16" s="121">
        <f>SUM(AR16,+BT16)</f>
        <v>0</v>
      </c>
      <c r="CW16" s="121">
        <f>SUM(AS16,+BU16)</f>
        <v>66927</v>
      </c>
      <c r="CX16" s="121">
        <f>SUM(AT16,+BV16)</f>
        <v>0</v>
      </c>
      <c r="CY16" s="121">
        <f>SUM(AU16,+BW16)</f>
        <v>66927</v>
      </c>
      <c r="CZ16" s="121">
        <f>SUM(AV16,+BX16)</f>
        <v>0</v>
      </c>
      <c r="DA16" s="121">
        <f>SUM(AW16,+BY16)</f>
        <v>0</v>
      </c>
      <c r="DB16" s="121">
        <f>SUM(AX16,+BZ16)</f>
        <v>188388</v>
      </c>
      <c r="DC16" s="121">
        <f>SUM(AY16,+CA16)</f>
        <v>0</v>
      </c>
      <c r="DD16" s="121">
        <f>SUM(AZ16,+CB16)</f>
        <v>144521</v>
      </c>
      <c r="DE16" s="121">
        <f>SUM(BA16,+CC16)</f>
        <v>42867</v>
      </c>
      <c r="DF16" s="121">
        <f>SUM(BB16,+CD16)</f>
        <v>1000</v>
      </c>
      <c r="DG16" s="122" t="s">
        <v>400</v>
      </c>
      <c r="DH16" s="121">
        <f>SUM(BD16,+CF16)</f>
        <v>0</v>
      </c>
      <c r="DI16" s="121">
        <f>SUM(BE16,+CG16)</f>
        <v>0</v>
      </c>
      <c r="DJ16" s="121">
        <f>SUM(BF16,+CH16)</f>
        <v>340396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13739894</v>
      </c>
      <c r="E7" s="140">
        <f>+SUM(F7:I7,K7)</f>
        <v>3644405</v>
      </c>
      <c r="F7" s="140">
        <f t="shared" ref="F7:L7" si="0">SUM(F$8:F$257)</f>
        <v>0</v>
      </c>
      <c r="G7" s="140">
        <f t="shared" si="0"/>
        <v>0</v>
      </c>
      <c r="H7" s="140">
        <f t="shared" si="0"/>
        <v>57800</v>
      </c>
      <c r="I7" s="140">
        <f t="shared" si="0"/>
        <v>1513898</v>
      </c>
      <c r="J7" s="140">
        <f t="shared" si="0"/>
        <v>1358145</v>
      </c>
      <c r="K7" s="140">
        <f t="shared" si="0"/>
        <v>2072707</v>
      </c>
      <c r="L7" s="140">
        <f t="shared" si="0"/>
        <v>10095489</v>
      </c>
      <c r="M7" s="140">
        <f>SUM(N7,+U7)</f>
        <v>3280215</v>
      </c>
      <c r="N7" s="140">
        <f>+SUM(O7:R7,T7)</f>
        <v>992321</v>
      </c>
      <c r="O7" s="140">
        <f t="shared" ref="O7:U7" si="1">SUM(O$8:O$257)</f>
        <v>263806</v>
      </c>
      <c r="P7" s="140">
        <f t="shared" si="1"/>
        <v>2143</v>
      </c>
      <c r="Q7" s="140">
        <f t="shared" si="1"/>
        <v>296700</v>
      </c>
      <c r="R7" s="140">
        <f t="shared" si="1"/>
        <v>392899</v>
      </c>
      <c r="S7" s="140">
        <f t="shared" si="1"/>
        <v>636505</v>
      </c>
      <c r="T7" s="140">
        <f t="shared" si="1"/>
        <v>36773</v>
      </c>
      <c r="U7" s="140">
        <f t="shared" si="1"/>
        <v>2287894</v>
      </c>
      <c r="V7" s="140">
        <f t="shared" ref="V7:AB7" si="2">+SUM(D7,M7)</f>
        <v>17020109</v>
      </c>
      <c r="W7" s="140">
        <f t="shared" si="2"/>
        <v>4636726</v>
      </c>
      <c r="X7" s="140">
        <f t="shared" si="2"/>
        <v>263806</v>
      </c>
      <c r="Y7" s="140">
        <f t="shared" si="2"/>
        <v>2143</v>
      </c>
      <c r="Z7" s="140">
        <f t="shared" si="2"/>
        <v>354500</v>
      </c>
      <c r="AA7" s="140">
        <f t="shared" si="2"/>
        <v>1906797</v>
      </c>
      <c r="AB7" s="140">
        <f t="shared" si="2"/>
        <v>1994650</v>
      </c>
      <c r="AC7" s="140">
        <f>+SUM(K7,T7)</f>
        <v>2109480</v>
      </c>
      <c r="AD7" s="140">
        <f>+SUM(L7,U7)</f>
        <v>12383383</v>
      </c>
      <c r="AE7" s="208"/>
      <c r="AF7" s="208"/>
    </row>
    <row r="8" spans="1:32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5041442</v>
      </c>
      <c r="E8" s="121">
        <f>+SUM(F8:I8,K8)</f>
        <v>1364943</v>
      </c>
      <c r="F8" s="121">
        <v>0</v>
      </c>
      <c r="G8" s="121">
        <v>0</v>
      </c>
      <c r="H8" s="121">
        <v>0</v>
      </c>
      <c r="I8" s="121">
        <v>725394</v>
      </c>
      <c r="J8" s="121"/>
      <c r="K8" s="121">
        <v>639549</v>
      </c>
      <c r="L8" s="121">
        <v>3676499</v>
      </c>
      <c r="M8" s="121">
        <f>SUM(N8,+U8)</f>
        <v>553793</v>
      </c>
      <c r="N8" s="121">
        <f>+SUM(O8:R8,T8)</f>
        <v>77247</v>
      </c>
      <c r="O8" s="121">
        <v>0</v>
      </c>
      <c r="P8" s="121">
        <v>0</v>
      </c>
      <c r="Q8" s="121">
        <v>0</v>
      </c>
      <c r="R8" s="121">
        <v>77245</v>
      </c>
      <c r="S8" s="121"/>
      <c r="T8" s="121">
        <v>2</v>
      </c>
      <c r="U8" s="121">
        <v>476546</v>
      </c>
      <c r="V8" s="121">
        <f>+SUM(D8,M8)</f>
        <v>5595235</v>
      </c>
      <c r="W8" s="121">
        <f>+SUM(E8,N8)</f>
        <v>1442190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802639</v>
      </c>
      <c r="AB8" s="121">
        <f>+SUM(J8,S8)</f>
        <v>0</v>
      </c>
      <c r="AC8" s="121">
        <f>+SUM(K8,T8)</f>
        <v>639551</v>
      </c>
      <c r="AD8" s="121">
        <f>+SUM(L8,U8)</f>
        <v>4153045</v>
      </c>
      <c r="AE8" s="209" t="s">
        <v>326</v>
      </c>
      <c r="AF8" s="208"/>
    </row>
    <row r="9" spans="1:32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SUM(E9,+L9)</f>
        <v>1776480</v>
      </c>
      <c r="E9" s="121">
        <f>+SUM(F9:I9,K9)</f>
        <v>944838</v>
      </c>
      <c r="F9" s="121">
        <v>0</v>
      </c>
      <c r="G9" s="121">
        <v>0</v>
      </c>
      <c r="H9" s="121">
        <v>14600</v>
      </c>
      <c r="I9" s="121">
        <v>124093</v>
      </c>
      <c r="J9" s="121"/>
      <c r="K9" s="121">
        <v>806145</v>
      </c>
      <c r="L9" s="121">
        <v>831642</v>
      </c>
      <c r="M9" s="121">
        <f>SUM(N9,+U9)</f>
        <v>203219</v>
      </c>
      <c r="N9" s="121">
        <f>+SUM(O9:R9,T9)</f>
        <v>265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265</v>
      </c>
      <c r="U9" s="121">
        <v>202954</v>
      </c>
      <c r="V9" s="121">
        <f>+SUM(D9,M9)</f>
        <v>1979699</v>
      </c>
      <c r="W9" s="121">
        <f>+SUM(E9,N9)</f>
        <v>945103</v>
      </c>
      <c r="X9" s="121">
        <f>+SUM(F9,O9)</f>
        <v>0</v>
      </c>
      <c r="Y9" s="121">
        <f>+SUM(G9,P9)</f>
        <v>0</v>
      </c>
      <c r="Z9" s="121">
        <f>+SUM(H9,Q9)</f>
        <v>14600</v>
      </c>
      <c r="AA9" s="121">
        <f>+SUM(I9,R9)</f>
        <v>124093</v>
      </c>
      <c r="AB9" s="121">
        <f>+SUM(J9,S9)</f>
        <v>0</v>
      </c>
      <c r="AC9" s="121">
        <f>+SUM(K9,T9)</f>
        <v>806410</v>
      </c>
      <c r="AD9" s="121">
        <f>+SUM(L9,U9)</f>
        <v>1034596</v>
      </c>
      <c r="AE9" s="209" t="s">
        <v>326</v>
      </c>
      <c r="AF9" s="208"/>
    </row>
    <row r="10" spans="1:32" s="136" customFormat="1" ht="13.5" customHeight="1" x14ac:dyDescent="0.15">
      <c r="A10" s="119" t="s">
        <v>50</v>
      </c>
      <c r="B10" s="120" t="s">
        <v>331</v>
      </c>
      <c r="C10" s="119" t="s">
        <v>332</v>
      </c>
      <c r="D10" s="121">
        <f>SUM(E10,+L10)</f>
        <v>1846015</v>
      </c>
      <c r="E10" s="121">
        <f>+SUM(F10:I10,K10)</f>
        <v>423906</v>
      </c>
      <c r="F10" s="121">
        <v>0</v>
      </c>
      <c r="G10" s="121">
        <v>0</v>
      </c>
      <c r="H10" s="121">
        <v>26900</v>
      </c>
      <c r="I10" s="121">
        <v>251809</v>
      </c>
      <c r="J10" s="121"/>
      <c r="K10" s="121">
        <v>145197</v>
      </c>
      <c r="L10" s="121">
        <v>1422109</v>
      </c>
      <c r="M10" s="121">
        <f>SUM(N10,+U10)</f>
        <v>144102</v>
      </c>
      <c r="N10" s="121">
        <f>+SUM(O10:R10,T10)</f>
        <v>22260</v>
      </c>
      <c r="O10" s="121">
        <v>0</v>
      </c>
      <c r="P10" s="121">
        <v>0</v>
      </c>
      <c r="Q10" s="121">
        <v>0</v>
      </c>
      <c r="R10" s="121">
        <v>22058</v>
      </c>
      <c r="S10" s="121"/>
      <c r="T10" s="121">
        <v>202</v>
      </c>
      <c r="U10" s="121">
        <v>121842</v>
      </c>
      <c r="V10" s="121">
        <f>+SUM(D10,M10)</f>
        <v>1990117</v>
      </c>
      <c r="W10" s="121">
        <f>+SUM(E10,N10)</f>
        <v>446166</v>
      </c>
      <c r="X10" s="121">
        <f>+SUM(F10,O10)</f>
        <v>0</v>
      </c>
      <c r="Y10" s="121">
        <f>+SUM(G10,P10)</f>
        <v>0</v>
      </c>
      <c r="Z10" s="121">
        <f>+SUM(H10,Q10)</f>
        <v>26900</v>
      </c>
      <c r="AA10" s="121">
        <f>+SUM(I10,R10)</f>
        <v>273867</v>
      </c>
      <c r="AB10" s="121">
        <f>+SUM(J10,S10)</f>
        <v>0</v>
      </c>
      <c r="AC10" s="121">
        <f>+SUM(K10,T10)</f>
        <v>145399</v>
      </c>
      <c r="AD10" s="121">
        <f>+SUM(L10,U10)</f>
        <v>1543951</v>
      </c>
      <c r="AE10" s="209" t="s">
        <v>326</v>
      </c>
      <c r="AF10" s="208"/>
    </row>
    <row r="11" spans="1:32" s="136" customFormat="1" ht="13.5" customHeight="1" x14ac:dyDescent="0.15">
      <c r="A11" s="119" t="s">
        <v>50</v>
      </c>
      <c r="B11" s="120" t="s">
        <v>333</v>
      </c>
      <c r="C11" s="119" t="s">
        <v>334</v>
      </c>
      <c r="D11" s="121">
        <f>SUM(E11,+L11)</f>
        <v>802513</v>
      </c>
      <c r="E11" s="121">
        <f>+SUM(F11:I11,K11)</f>
        <v>210695</v>
      </c>
      <c r="F11" s="121">
        <v>0</v>
      </c>
      <c r="G11" s="121">
        <v>0</v>
      </c>
      <c r="H11" s="121">
        <v>8700</v>
      </c>
      <c r="I11" s="121">
        <v>97754</v>
      </c>
      <c r="J11" s="121"/>
      <c r="K11" s="121">
        <v>104241</v>
      </c>
      <c r="L11" s="121">
        <v>591818</v>
      </c>
      <c r="M11" s="121">
        <f>SUM(N11,+U11)</f>
        <v>556731</v>
      </c>
      <c r="N11" s="121">
        <f>+SUM(O11:R11,T11)</f>
        <v>485582</v>
      </c>
      <c r="O11" s="121">
        <v>186691</v>
      </c>
      <c r="P11" s="121">
        <v>0</v>
      </c>
      <c r="Q11" s="121">
        <v>296700</v>
      </c>
      <c r="R11" s="121">
        <v>0</v>
      </c>
      <c r="S11" s="121"/>
      <c r="T11" s="121">
        <v>2191</v>
      </c>
      <c r="U11" s="121">
        <v>71149</v>
      </c>
      <c r="V11" s="121">
        <f>+SUM(D11,M11)</f>
        <v>1359244</v>
      </c>
      <c r="W11" s="121">
        <f>+SUM(E11,N11)</f>
        <v>696277</v>
      </c>
      <c r="X11" s="121">
        <f>+SUM(F11,O11)</f>
        <v>186691</v>
      </c>
      <c r="Y11" s="121">
        <f>+SUM(G11,P11)</f>
        <v>0</v>
      </c>
      <c r="Z11" s="121">
        <f>+SUM(H11,Q11)</f>
        <v>305400</v>
      </c>
      <c r="AA11" s="121">
        <f>+SUM(I11,R11)</f>
        <v>97754</v>
      </c>
      <c r="AB11" s="121">
        <f>+SUM(J11,S11)</f>
        <v>0</v>
      </c>
      <c r="AC11" s="121">
        <f>+SUM(K11,T11)</f>
        <v>106432</v>
      </c>
      <c r="AD11" s="121">
        <f>+SUM(L11,U11)</f>
        <v>662967</v>
      </c>
      <c r="AE11" s="209" t="s">
        <v>326</v>
      </c>
      <c r="AF11" s="208"/>
    </row>
    <row r="12" spans="1:32" s="136" customFormat="1" ht="13.5" customHeight="1" x14ac:dyDescent="0.15">
      <c r="A12" s="119" t="s">
        <v>50</v>
      </c>
      <c r="B12" s="120" t="s">
        <v>337</v>
      </c>
      <c r="C12" s="119" t="s">
        <v>338</v>
      </c>
      <c r="D12" s="121">
        <f>SUM(E12,+L12)</f>
        <v>290244</v>
      </c>
      <c r="E12" s="121">
        <f>+SUM(F12:I12,K12)</f>
        <v>16069</v>
      </c>
      <c r="F12" s="121">
        <v>0</v>
      </c>
      <c r="G12" s="121">
        <v>0</v>
      </c>
      <c r="H12" s="121">
        <v>7600</v>
      </c>
      <c r="I12" s="121">
        <v>1689</v>
      </c>
      <c r="J12" s="121"/>
      <c r="K12" s="121">
        <v>6780</v>
      </c>
      <c r="L12" s="121">
        <v>274175</v>
      </c>
      <c r="M12" s="121">
        <f>SUM(N12,+U12)</f>
        <v>132085</v>
      </c>
      <c r="N12" s="121">
        <f>+SUM(O12:R12,T12)</f>
        <v>36690</v>
      </c>
      <c r="O12" s="121">
        <v>3348</v>
      </c>
      <c r="P12" s="121">
        <v>0</v>
      </c>
      <c r="Q12" s="121">
        <v>0</v>
      </c>
      <c r="R12" s="121">
        <v>0</v>
      </c>
      <c r="S12" s="121"/>
      <c r="T12" s="121">
        <v>33342</v>
      </c>
      <c r="U12" s="121">
        <v>95395</v>
      </c>
      <c r="V12" s="121">
        <f>+SUM(D12,M12)</f>
        <v>422329</v>
      </c>
      <c r="W12" s="121">
        <f>+SUM(E12,N12)</f>
        <v>52759</v>
      </c>
      <c r="X12" s="121">
        <f>+SUM(F12,O12)</f>
        <v>3348</v>
      </c>
      <c r="Y12" s="121">
        <f>+SUM(G12,P12)</f>
        <v>0</v>
      </c>
      <c r="Z12" s="121">
        <f>+SUM(H12,Q12)</f>
        <v>7600</v>
      </c>
      <c r="AA12" s="121">
        <f>+SUM(I12,R12)</f>
        <v>1689</v>
      </c>
      <c r="AB12" s="121">
        <f>+SUM(J12,S12)</f>
        <v>0</v>
      </c>
      <c r="AC12" s="121">
        <f>+SUM(K12,T12)</f>
        <v>40122</v>
      </c>
      <c r="AD12" s="121">
        <f>+SUM(L12,U12)</f>
        <v>369570</v>
      </c>
      <c r="AE12" s="209" t="s">
        <v>326</v>
      </c>
      <c r="AF12" s="208"/>
    </row>
    <row r="13" spans="1:32" s="136" customFormat="1" ht="13.5" customHeight="1" x14ac:dyDescent="0.15">
      <c r="A13" s="119" t="s">
        <v>50</v>
      </c>
      <c r="B13" s="120" t="s">
        <v>341</v>
      </c>
      <c r="C13" s="119" t="s">
        <v>342</v>
      </c>
      <c r="D13" s="121">
        <f>SUM(E13,+L13)</f>
        <v>851846</v>
      </c>
      <c r="E13" s="121">
        <f>+SUM(F13:I13,K13)</f>
        <v>101015</v>
      </c>
      <c r="F13" s="121">
        <v>0</v>
      </c>
      <c r="G13" s="121">
        <v>0</v>
      </c>
      <c r="H13" s="121">
        <v>0</v>
      </c>
      <c r="I13" s="121">
        <v>1</v>
      </c>
      <c r="J13" s="121"/>
      <c r="K13" s="121">
        <v>101014</v>
      </c>
      <c r="L13" s="121">
        <v>750831</v>
      </c>
      <c r="M13" s="121">
        <f>SUM(N13,+U13)</f>
        <v>68055</v>
      </c>
      <c r="N13" s="121">
        <f>+SUM(O13:R13,T13)</f>
        <v>1288</v>
      </c>
      <c r="O13" s="121">
        <v>0</v>
      </c>
      <c r="P13" s="121">
        <v>0</v>
      </c>
      <c r="Q13" s="121">
        <v>0</v>
      </c>
      <c r="R13" s="121">
        <v>1246</v>
      </c>
      <c r="S13" s="121"/>
      <c r="T13" s="121">
        <v>42</v>
      </c>
      <c r="U13" s="121">
        <v>66767</v>
      </c>
      <c r="V13" s="121">
        <f>+SUM(D13,M13)</f>
        <v>919901</v>
      </c>
      <c r="W13" s="121">
        <f>+SUM(E13,N13)</f>
        <v>102303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1247</v>
      </c>
      <c r="AB13" s="121">
        <f>+SUM(J13,S13)</f>
        <v>0</v>
      </c>
      <c r="AC13" s="121">
        <f>+SUM(K13,T13)</f>
        <v>101056</v>
      </c>
      <c r="AD13" s="121">
        <f>+SUM(L13,U13)</f>
        <v>817598</v>
      </c>
      <c r="AE13" s="209" t="s">
        <v>326</v>
      </c>
      <c r="AF13" s="208"/>
    </row>
    <row r="14" spans="1:32" s="136" customFormat="1" ht="13.5" customHeight="1" x14ac:dyDescent="0.15">
      <c r="A14" s="119" t="s">
        <v>50</v>
      </c>
      <c r="B14" s="120" t="s">
        <v>345</v>
      </c>
      <c r="C14" s="119" t="s">
        <v>346</v>
      </c>
      <c r="D14" s="121">
        <f>SUM(E14,+L14)</f>
        <v>269448</v>
      </c>
      <c r="E14" s="121">
        <f>+SUM(F14:I14,K14)</f>
        <v>20849</v>
      </c>
      <c r="F14" s="121">
        <v>0</v>
      </c>
      <c r="G14" s="121">
        <v>0</v>
      </c>
      <c r="H14" s="121">
        <v>0</v>
      </c>
      <c r="I14" s="121">
        <v>18884</v>
      </c>
      <c r="J14" s="121"/>
      <c r="K14" s="121">
        <v>1965</v>
      </c>
      <c r="L14" s="121">
        <v>248599</v>
      </c>
      <c r="M14" s="121">
        <f>SUM(N14,+U14)</f>
        <v>304280</v>
      </c>
      <c r="N14" s="121">
        <f>+SUM(O14:R14,T14)</f>
        <v>66155</v>
      </c>
      <c r="O14" s="121">
        <v>63767</v>
      </c>
      <c r="P14" s="121">
        <v>2143</v>
      </c>
      <c r="Q14" s="121">
        <v>0</v>
      </c>
      <c r="R14" s="121">
        <v>0</v>
      </c>
      <c r="S14" s="121"/>
      <c r="T14" s="121">
        <v>245</v>
      </c>
      <c r="U14" s="121">
        <v>238125</v>
      </c>
      <c r="V14" s="121">
        <f>+SUM(D14,M14)</f>
        <v>573728</v>
      </c>
      <c r="W14" s="121">
        <f>+SUM(E14,N14)</f>
        <v>87004</v>
      </c>
      <c r="X14" s="121">
        <f>+SUM(F14,O14)</f>
        <v>63767</v>
      </c>
      <c r="Y14" s="121">
        <f>+SUM(G14,P14)</f>
        <v>2143</v>
      </c>
      <c r="Z14" s="121">
        <f>+SUM(H14,Q14)</f>
        <v>0</v>
      </c>
      <c r="AA14" s="121">
        <f>+SUM(I14,R14)</f>
        <v>18884</v>
      </c>
      <c r="AB14" s="121">
        <f>+SUM(J14,S14)</f>
        <v>0</v>
      </c>
      <c r="AC14" s="121">
        <f>+SUM(K14,T14)</f>
        <v>2210</v>
      </c>
      <c r="AD14" s="121">
        <f>+SUM(L14,U14)</f>
        <v>486724</v>
      </c>
      <c r="AE14" s="209" t="s">
        <v>326</v>
      </c>
      <c r="AF14" s="208"/>
    </row>
    <row r="15" spans="1:32" s="136" customFormat="1" ht="13.5" customHeight="1" x14ac:dyDescent="0.15">
      <c r="A15" s="119" t="s">
        <v>50</v>
      </c>
      <c r="B15" s="120" t="s">
        <v>347</v>
      </c>
      <c r="C15" s="119" t="s">
        <v>348</v>
      </c>
      <c r="D15" s="121">
        <f>SUM(E15,+L15)</f>
        <v>293378</v>
      </c>
      <c r="E15" s="121">
        <f>+SUM(F15:I15,K15)</f>
        <v>46042</v>
      </c>
      <c r="F15" s="121">
        <v>0</v>
      </c>
      <c r="G15" s="121">
        <v>0</v>
      </c>
      <c r="H15" s="121">
        <v>0</v>
      </c>
      <c r="I15" s="121">
        <v>46002</v>
      </c>
      <c r="J15" s="121"/>
      <c r="K15" s="121">
        <v>40</v>
      </c>
      <c r="L15" s="121">
        <v>247336</v>
      </c>
      <c r="M15" s="121">
        <f>SUM(N15,+U15)</f>
        <v>115878</v>
      </c>
      <c r="N15" s="121">
        <f>+SUM(O15:R15,T15)</f>
        <v>35114</v>
      </c>
      <c r="O15" s="121">
        <v>0</v>
      </c>
      <c r="P15" s="121">
        <v>0</v>
      </c>
      <c r="Q15" s="121">
        <v>0</v>
      </c>
      <c r="R15" s="121">
        <v>35114</v>
      </c>
      <c r="S15" s="121"/>
      <c r="T15" s="121">
        <v>0</v>
      </c>
      <c r="U15" s="121">
        <v>80764</v>
      </c>
      <c r="V15" s="121">
        <f>+SUM(D15,M15)</f>
        <v>409256</v>
      </c>
      <c r="W15" s="121">
        <f>+SUM(E15,N15)</f>
        <v>81156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81116</v>
      </c>
      <c r="AB15" s="121">
        <f>+SUM(J15,S15)</f>
        <v>0</v>
      </c>
      <c r="AC15" s="121">
        <f>+SUM(K15,T15)</f>
        <v>40</v>
      </c>
      <c r="AD15" s="121">
        <f>+SUM(L15,U15)</f>
        <v>328100</v>
      </c>
      <c r="AE15" s="209" t="s">
        <v>326</v>
      </c>
      <c r="AF15" s="208"/>
    </row>
    <row r="16" spans="1:32" s="136" customFormat="1" ht="13.5" customHeight="1" x14ac:dyDescent="0.15">
      <c r="A16" s="119" t="s">
        <v>50</v>
      </c>
      <c r="B16" s="120" t="s">
        <v>351</v>
      </c>
      <c r="C16" s="119" t="s">
        <v>352</v>
      </c>
      <c r="D16" s="121">
        <f>SUM(E16,+L16)</f>
        <v>377628</v>
      </c>
      <c r="E16" s="121">
        <f>+SUM(F16:I16,K16)</f>
        <v>89707</v>
      </c>
      <c r="F16" s="121">
        <v>0</v>
      </c>
      <c r="G16" s="121">
        <v>0</v>
      </c>
      <c r="H16" s="121">
        <v>0</v>
      </c>
      <c r="I16" s="121">
        <v>17574</v>
      </c>
      <c r="J16" s="121"/>
      <c r="K16" s="121">
        <v>72133</v>
      </c>
      <c r="L16" s="121">
        <v>287921</v>
      </c>
      <c r="M16" s="121">
        <f>SUM(N16,+U16)</f>
        <v>90915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90915</v>
      </c>
      <c r="V16" s="121">
        <f>+SUM(D16,M16)</f>
        <v>468543</v>
      </c>
      <c r="W16" s="121">
        <f>+SUM(E16,N16)</f>
        <v>89707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17574</v>
      </c>
      <c r="AB16" s="121">
        <f>+SUM(J16,S16)</f>
        <v>0</v>
      </c>
      <c r="AC16" s="121">
        <f>+SUM(K16,T16)</f>
        <v>72133</v>
      </c>
      <c r="AD16" s="121">
        <f>+SUM(L16,U16)</f>
        <v>378836</v>
      </c>
      <c r="AE16" s="209" t="s">
        <v>326</v>
      </c>
      <c r="AF16" s="208"/>
    </row>
    <row r="17" spans="1:32" s="136" customFormat="1" ht="13.5" customHeight="1" x14ac:dyDescent="0.15">
      <c r="A17" s="119" t="s">
        <v>50</v>
      </c>
      <c r="B17" s="120" t="s">
        <v>353</v>
      </c>
      <c r="C17" s="119" t="s">
        <v>354</v>
      </c>
      <c r="D17" s="121">
        <f>SUM(E17,+L17)</f>
        <v>196322</v>
      </c>
      <c r="E17" s="121">
        <f>+SUM(F17:I17,K17)</f>
        <v>26919</v>
      </c>
      <c r="F17" s="121">
        <v>0</v>
      </c>
      <c r="G17" s="121">
        <v>0</v>
      </c>
      <c r="H17" s="121">
        <v>0</v>
      </c>
      <c r="I17" s="121">
        <v>567</v>
      </c>
      <c r="J17" s="121"/>
      <c r="K17" s="121">
        <v>26352</v>
      </c>
      <c r="L17" s="121">
        <v>169403</v>
      </c>
      <c r="M17" s="121">
        <f>SUM(N17,+U17)</f>
        <v>126434</v>
      </c>
      <c r="N17" s="121">
        <f>+SUM(O17:R17,T17)</f>
        <v>60941</v>
      </c>
      <c r="O17" s="121">
        <v>0</v>
      </c>
      <c r="P17" s="121">
        <v>0</v>
      </c>
      <c r="Q17" s="121">
        <v>0</v>
      </c>
      <c r="R17" s="121">
        <v>60941</v>
      </c>
      <c r="S17" s="121"/>
      <c r="T17" s="121">
        <v>0</v>
      </c>
      <c r="U17" s="121">
        <v>65493</v>
      </c>
      <c r="V17" s="121">
        <f>+SUM(D17,M17)</f>
        <v>322756</v>
      </c>
      <c r="W17" s="121">
        <f>+SUM(E17,N17)</f>
        <v>87860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61508</v>
      </c>
      <c r="AB17" s="121">
        <f>+SUM(J17,S17)</f>
        <v>0</v>
      </c>
      <c r="AC17" s="121">
        <f>+SUM(K17,T17)</f>
        <v>26352</v>
      </c>
      <c r="AD17" s="121">
        <f>+SUM(L17,U17)</f>
        <v>234896</v>
      </c>
      <c r="AE17" s="209" t="s">
        <v>326</v>
      </c>
      <c r="AF17" s="208"/>
    </row>
    <row r="18" spans="1:32" s="136" customFormat="1" ht="13.5" customHeight="1" x14ac:dyDescent="0.15">
      <c r="A18" s="119" t="s">
        <v>50</v>
      </c>
      <c r="B18" s="120" t="s">
        <v>355</v>
      </c>
      <c r="C18" s="119" t="s">
        <v>356</v>
      </c>
      <c r="D18" s="121">
        <f>SUM(E18,+L18)</f>
        <v>73198</v>
      </c>
      <c r="E18" s="121">
        <f>+SUM(F18:I18,K18)</f>
        <v>12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12</v>
      </c>
      <c r="L18" s="121">
        <v>73186</v>
      </c>
      <c r="M18" s="121">
        <f>SUM(N18,+U18)</f>
        <v>39312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39312</v>
      </c>
      <c r="V18" s="121">
        <f>+SUM(D18,M18)</f>
        <v>112510</v>
      </c>
      <c r="W18" s="121">
        <f>+SUM(E18,N18)</f>
        <v>12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12</v>
      </c>
      <c r="AD18" s="121">
        <f>+SUM(L18,U18)</f>
        <v>112498</v>
      </c>
      <c r="AE18" s="209" t="s">
        <v>326</v>
      </c>
      <c r="AF18" s="208"/>
    </row>
    <row r="19" spans="1:32" s="136" customFormat="1" ht="13.5" customHeight="1" x14ac:dyDescent="0.15">
      <c r="A19" s="119" t="s">
        <v>50</v>
      </c>
      <c r="B19" s="120" t="s">
        <v>357</v>
      </c>
      <c r="C19" s="119" t="s">
        <v>358</v>
      </c>
      <c r="D19" s="121">
        <f>SUM(E19,+L19)</f>
        <v>245329</v>
      </c>
      <c r="E19" s="121">
        <f>+SUM(F19:I19,K19)</f>
        <v>47171</v>
      </c>
      <c r="F19" s="121">
        <v>0</v>
      </c>
      <c r="G19" s="121">
        <v>0</v>
      </c>
      <c r="H19" s="121">
        <v>0</v>
      </c>
      <c r="I19" s="121">
        <v>22647</v>
      </c>
      <c r="J19" s="121"/>
      <c r="K19" s="121">
        <v>24524</v>
      </c>
      <c r="L19" s="121">
        <v>198158</v>
      </c>
      <c r="M19" s="121">
        <f>SUM(N19,+U19)</f>
        <v>41911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41911</v>
      </c>
      <c r="V19" s="121">
        <f>+SUM(D19,M19)</f>
        <v>287240</v>
      </c>
      <c r="W19" s="121">
        <f>+SUM(E19,N19)</f>
        <v>47171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22647</v>
      </c>
      <c r="AB19" s="121">
        <f>+SUM(J19,S19)</f>
        <v>0</v>
      </c>
      <c r="AC19" s="121">
        <f>+SUM(K19,T19)</f>
        <v>24524</v>
      </c>
      <c r="AD19" s="121">
        <f>+SUM(L19,U19)</f>
        <v>240069</v>
      </c>
      <c r="AE19" s="209" t="s">
        <v>326</v>
      </c>
      <c r="AF19" s="208"/>
    </row>
    <row r="20" spans="1:32" s="136" customFormat="1" ht="13.5" customHeight="1" x14ac:dyDescent="0.15">
      <c r="A20" s="119" t="s">
        <v>50</v>
      </c>
      <c r="B20" s="120" t="s">
        <v>360</v>
      </c>
      <c r="C20" s="119" t="s">
        <v>361</v>
      </c>
      <c r="D20" s="121">
        <f>SUM(E20,+L20)</f>
        <v>92563</v>
      </c>
      <c r="E20" s="121">
        <f>+SUM(F20:I20,K20)</f>
        <v>8070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8070</v>
      </c>
      <c r="L20" s="121">
        <v>84493</v>
      </c>
      <c r="M20" s="121">
        <f>SUM(N20,+U20)</f>
        <v>10267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10267</v>
      </c>
      <c r="V20" s="121">
        <f>+SUM(D20,M20)</f>
        <v>102830</v>
      </c>
      <c r="W20" s="121">
        <f>+SUM(E20,N20)</f>
        <v>8070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8070</v>
      </c>
      <c r="AD20" s="121">
        <f>+SUM(L20,U20)</f>
        <v>94760</v>
      </c>
      <c r="AE20" s="209" t="s">
        <v>326</v>
      </c>
      <c r="AF20" s="208"/>
    </row>
    <row r="21" spans="1:32" s="136" customFormat="1" ht="13.5" customHeight="1" x14ac:dyDescent="0.15">
      <c r="A21" s="119" t="s">
        <v>50</v>
      </c>
      <c r="B21" s="120" t="s">
        <v>362</v>
      </c>
      <c r="C21" s="119" t="s">
        <v>363</v>
      </c>
      <c r="D21" s="121">
        <f>SUM(E21,+L21)</f>
        <v>193438</v>
      </c>
      <c r="E21" s="121">
        <f>+SUM(F21:I21,K21)</f>
        <v>35701</v>
      </c>
      <c r="F21" s="121">
        <v>0</v>
      </c>
      <c r="G21" s="121">
        <v>0</v>
      </c>
      <c r="H21" s="121">
        <v>0</v>
      </c>
      <c r="I21" s="121">
        <v>35332</v>
      </c>
      <c r="J21" s="121"/>
      <c r="K21" s="121">
        <v>369</v>
      </c>
      <c r="L21" s="121">
        <v>157737</v>
      </c>
      <c r="M21" s="121">
        <f>SUM(N21,+U21)</f>
        <v>118948</v>
      </c>
      <c r="N21" s="121">
        <f>+SUM(O21:R21,T21)</f>
        <v>22638</v>
      </c>
      <c r="O21" s="121">
        <v>0</v>
      </c>
      <c r="P21" s="121">
        <v>0</v>
      </c>
      <c r="Q21" s="121">
        <v>0</v>
      </c>
      <c r="R21" s="121">
        <v>22638</v>
      </c>
      <c r="S21" s="121"/>
      <c r="T21" s="121">
        <v>0</v>
      </c>
      <c r="U21" s="121">
        <v>96310</v>
      </c>
      <c r="V21" s="121">
        <f>+SUM(D21,M21)</f>
        <v>312386</v>
      </c>
      <c r="W21" s="121">
        <f>+SUM(E21,N21)</f>
        <v>58339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57970</v>
      </c>
      <c r="AB21" s="121">
        <f>+SUM(J21,S21)</f>
        <v>0</v>
      </c>
      <c r="AC21" s="121">
        <f>+SUM(K21,T21)</f>
        <v>369</v>
      </c>
      <c r="AD21" s="121">
        <f>+SUM(L21,U21)</f>
        <v>254047</v>
      </c>
      <c r="AE21" s="209" t="s">
        <v>326</v>
      </c>
      <c r="AF21" s="208"/>
    </row>
    <row r="22" spans="1:32" s="136" customFormat="1" ht="13.5" customHeight="1" x14ac:dyDescent="0.15">
      <c r="A22" s="119" t="s">
        <v>50</v>
      </c>
      <c r="B22" s="120" t="s">
        <v>366</v>
      </c>
      <c r="C22" s="119" t="s">
        <v>367</v>
      </c>
      <c r="D22" s="121">
        <f>SUM(E22,+L22)</f>
        <v>159102</v>
      </c>
      <c r="E22" s="121">
        <f>+SUM(F22:I22,K22)</f>
        <v>35298</v>
      </c>
      <c r="F22" s="121">
        <v>0</v>
      </c>
      <c r="G22" s="121">
        <v>0</v>
      </c>
      <c r="H22" s="121">
        <v>0</v>
      </c>
      <c r="I22" s="121">
        <v>35298</v>
      </c>
      <c r="J22" s="121"/>
      <c r="K22" s="121">
        <v>0</v>
      </c>
      <c r="L22" s="121">
        <v>123804</v>
      </c>
      <c r="M22" s="121">
        <f>SUM(N22,+U22)</f>
        <v>85709</v>
      </c>
      <c r="N22" s="121">
        <f>+SUM(O22:R22,T22)</f>
        <v>11591</v>
      </c>
      <c r="O22" s="121">
        <v>10000</v>
      </c>
      <c r="P22" s="121">
        <v>0</v>
      </c>
      <c r="Q22" s="121">
        <v>0</v>
      </c>
      <c r="R22" s="121">
        <v>1591</v>
      </c>
      <c r="S22" s="121"/>
      <c r="T22" s="121">
        <v>0</v>
      </c>
      <c r="U22" s="121">
        <v>74118</v>
      </c>
      <c r="V22" s="121">
        <f>+SUM(D22,M22)</f>
        <v>244811</v>
      </c>
      <c r="W22" s="121">
        <f>+SUM(E22,N22)</f>
        <v>46889</v>
      </c>
      <c r="X22" s="121">
        <f>+SUM(F22,O22)</f>
        <v>10000</v>
      </c>
      <c r="Y22" s="121">
        <f>+SUM(G22,P22)</f>
        <v>0</v>
      </c>
      <c r="Z22" s="121">
        <f>+SUM(H22,Q22)</f>
        <v>0</v>
      </c>
      <c r="AA22" s="121">
        <f>+SUM(I22,R22)</f>
        <v>36889</v>
      </c>
      <c r="AB22" s="121">
        <f>+SUM(J22,S22)</f>
        <v>0</v>
      </c>
      <c r="AC22" s="121">
        <f>+SUM(K22,T22)</f>
        <v>0</v>
      </c>
      <c r="AD22" s="121">
        <f>+SUM(L22,U22)</f>
        <v>197922</v>
      </c>
      <c r="AE22" s="209" t="s">
        <v>326</v>
      </c>
      <c r="AF22" s="208"/>
    </row>
    <row r="23" spans="1:32" s="136" customFormat="1" ht="13.5" customHeight="1" x14ac:dyDescent="0.15">
      <c r="A23" s="119" t="s">
        <v>50</v>
      </c>
      <c r="B23" s="120" t="s">
        <v>368</v>
      </c>
      <c r="C23" s="119" t="s">
        <v>369</v>
      </c>
      <c r="D23" s="121">
        <f>SUM(E23,+L23)</f>
        <v>19151</v>
      </c>
      <c r="E23" s="121">
        <f>+SUM(F23:I23,K23)</f>
        <v>1738</v>
      </c>
      <c r="F23" s="121">
        <v>0</v>
      </c>
      <c r="G23" s="121">
        <v>0</v>
      </c>
      <c r="H23" s="121">
        <v>0</v>
      </c>
      <c r="I23" s="121">
        <v>1738</v>
      </c>
      <c r="J23" s="121"/>
      <c r="K23" s="121">
        <v>0</v>
      </c>
      <c r="L23" s="121">
        <v>17413</v>
      </c>
      <c r="M23" s="121">
        <f>SUM(N23,+U23)</f>
        <v>776</v>
      </c>
      <c r="N23" s="121">
        <f>+SUM(O23:R23,T23)</f>
        <v>131</v>
      </c>
      <c r="O23" s="121">
        <v>0</v>
      </c>
      <c r="P23" s="121">
        <v>0</v>
      </c>
      <c r="Q23" s="121">
        <v>0</v>
      </c>
      <c r="R23" s="121">
        <v>131</v>
      </c>
      <c r="S23" s="121"/>
      <c r="T23" s="121">
        <v>0</v>
      </c>
      <c r="U23" s="121">
        <v>645</v>
      </c>
      <c r="V23" s="121">
        <f>+SUM(D23,M23)</f>
        <v>19927</v>
      </c>
      <c r="W23" s="121">
        <f>+SUM(E23,N23)</f>
        <v>1869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1869</v>
      </c>
      <c r="AB23" s="121">
        <f>+SUM(J23,S23)</f>
        <v>0</v>
      </c>
      <c r="AC23" s="121">
        <f>+SUM(K23,T23)</f>
        <v>0</v>
      </c>
      <c r="AD23" s="121">
        <f>+SUM(L23,U23)</f>
        <v>18058</v>
      </c>
      <c r="AE23" s="209" t="s">
        <v>326</v>
      </c>
      <c r="AF23" s="208"/>
    </row>
    <row r="24" spans="1:32" s="136" customFormat="1" ht="13.5" customHeight="1" x14ac:dyDescent="0.15">
      <c r="A24" s="119" t="s">
        <v>50</v>
      </c>
      <c r="B24" s="120" t="s">
        <v>370</v>
      </c>
      <c r="C24" s="119" t="s">
        <v>371</v>
      </c>
      <c r="D24" s="121">
        <f>SUM(E24,+L24)</f>
        <v>70896</v>
      </c>
      <c r="E24" s="121">
        <f>+SUM(F24:I24,K24)</f>
        <v>7631</v>
      </c>
      <c r="F24" s="121">
        <v>0</v>
      </c>
      <c r="G24" s="121">
        <v>0</v>
      </c>
      <c r="H24" s="121">
        <v>0</v>
      </c>
      <c r="I24" s="121">
        <v>7620</v>
      </c>
      <c r="J24" s="121"/>
      <c r="K24" s="121">
        <v>11</v>
      </c>
      <c r="L24" s="121">
        <v>63265</v>
      </c>
      <c r="M24" s="121">
        <f>SUM(N24,+U24)</f>
        <v>22515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22515</v>
      </c>
      <c r="V24" s="121">
        <f>+SUM(D24,M24)</f>
        <v>93411</v>
      </c>
      <c r="W24" s="121">
        <f>+SUM(E24,N24)</f>
        <v>7631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7620</v>
      </c>
      <c r="AB24" s="121">
        <f>+SUM(J24,S24)</f>
        <v>0</v>
      </c>
      <c r="AC24" s="121">
        <f>+SUM(K24,T24)</f>
        <v>11</v>
      </c>
      <c r="AD24" s="121">
        <f>+SUM(L24,U24)</f>
        <v>85780</v>
      </c>
      <c r="AE24" s="209" t="s">
        <v>326</v>
      </c>
      <c r="AF24" s="208"/>
    </row>
    <row r="25" spans="1:32" s="136" customFormat="1" ht="13.5" customHeight="1" x14ac:dyDescent="0.15">
      <c r="A25" s="119" t="s">
        <v>50</v>
      </c>
      <c r="B25" s="120" t="s">
        <v>372</v>
      </c>
      <c r="C25" s="119" t="s">
        <v>373</v>
      </c>
      <c r="D25" s="121">
        <f>SUM(E25,+L25)</f>
        <v>137217</v>
      </c>
      <c r="E25" s="121">
        <f>+SUM(F25:I25,K25)</f>
        <v>20007</v>
      </c>
      <c r="F25" s="121">
        <v>0</v>
      </c>
      <c r="G25" s="121">
        <v>0</v>
      </c>
      <c r="H25" s="121">
        <v>0</v>
      </c>
      <c r="I25" s="121">
        <v>20007</v>
      </c>
      <c r="J25" s="121"/>
      <c r="K25" s="121">
        <v>0</v>
      </c>
      <c r="L25" s="121">
        <v>117210</v>
      </c>
      <c r="M25" s="121">
        <f>SUM(N25,+U25)</f>
        <v>115975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115975</v>
      </c>
      <c r="V25" s="121">
        <f>+SUM(D25,M25)</f>
        <v>253192</v>
      </c>
      <c r="W25" s="121">
        <f>+SUM(E25,N25)</f>
        <v>20007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20007</v>
      </c>
      <c r="AB25" s="121">
        <f>+SUM(J25,S25)</f>
        <v>0</v>
      </c>
      <c r="AC25" s="121">
        <f>+SUM(K25,T25)</f>
        <v>0</v>
      </c>
      <c r="AD25" s="121">
        <f>+SUM(L25,U25)</f>
        <v>233185</v>
      </c>
      <c r="AE25" s="209" t="s">
        <v>326</v>
      </c>
      <c r="AF25" s="208"/>
    </row>
    <row r="26" spans="1:32" s="136" customFormat="1" ht="13.5" customHeight="1" x14ac:dyDescent="0.15">
      <c r="A26" s="119" t="s">
        <v>50</v>
      </c>
      <c r="B26" s="120" t="s">
        <v>376</v>
      </c>
      <c r="C26" s="119" t="s">
        <v>377</v>
      </c>
      <c r="D26" s="121">
        <f>SUM(E26,+L26)</f>
        <v>123136</v>
      </c>
      <c r="E26" s="121">
        <f>+SUM(F26:I26,K26)</f>
        <v>18651</v>
      </c>
      <c r="F26" s="121">
        <v>0</v>
      </c>
      <c r="G26" s="121">
        <v>0</v>
      </c>
      <c r="H26" s="121">
        <v>0</v>
      </c>
      <c r="I26" s="121">
        <v>14968</v>
      </c>
      <c r="J26" s="121"/>
      <c r="K26" s="121">
        <v>3683</v>
      </c>
      <c r="L26" s="121">
        <v>104485</v>
      </c>
      <c r="M26" s="121">
        <f>SUM(N26,+U26)</f>
        <v>103218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103218</v>
      </c>
      <c r="V26" s="121">
        <f>+SUM(D26,M26)</f>
        <v>226354</v>
      </c>
      <c r="W26" s="121">
        <f>+SUM(E26,N26)</f>
        <v>18651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14968</v>
      </c>
      <c r="AB26" s="121">
        <f>+SUM(J26,S26)</f>
        <v>0</v>
      </c>
      <c r="AC26" s="121">
        <f>+SUM(K26,T26)</f>
        <v>3683</v>
      </c>
      <c r="AD26" s="121">
        <f>+SUM(L26,U26)</f>
        <v>207703</v>
      </c>
      <c r="AE26" s="209" t="s">
        <v>326</v>
      </c>
      <c r="AF26" s="208"/>
    </row>
    <row r="27" spans="1:32" s="136" customFormat="1" ht="13.5" customHeight="1" x14ac:dyDescent="0.15">
      <c r="A27" s="119" t="s">
        <v>50</v>
      </c>
      <c r="B27" s="120" t="s">
        <v>379</v>
      </c>
      <c r="C27" s="119" t="s">
        <v>380</v>
      </c>
      <c r="D27" s="121">
        <f>SUM(E27,+L27)</f>
        <v>192696</v>
      </c>
      <c r="E27" s="121">
        <f>+SUM(F27:I27,K27)</f>
        <v>11052</v>
      </c>
      <c r="F27" s="121">
        <v>0</v>
      </c>
      <c r="G27" s="121">
        <v>0</v>
      </c>
      <c r="H27" s="121">
        <v>0</v>
      </c>
      <c r="I27" s="121">
        <v>1440</v>
      </c>
      <c r="J27" s="121"/>
      <c r="K27" s="121">
        <v>9612</v>
      </c>
      <c r="L27" s="121">
        <v>181644</v>
      </c>
      <c r="M27" s="121">
        <f>SUM(N27,+U27)</f>
        <v>70763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70763</v>
      </c>
      <c r="V27" s="121">
        <f>+SUM(D27,M27)</f>
        <v>263459</v>
      </c>
      <c r="W27" s="121">
        <f>+SUM(E27,N27)</f>
        <v>11052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1440</v>
      </c>
      <c r="AB27" s="121">
        <f>+SUM(J27,S27)</f>
        <v>0</v>
      </c>
      <c r="AC27" s="121">
        <f>+SUM(K27,T27)</f>
        <v>9612</v>
      </c>
      <c r="AD27" s="121">
        <f>+SUM(L27,U27)</f>
        <v>252407</v>
      </c>
      <c r="AE27" s="209" t="s">
        <v>326</v>
      </c>
      <c r="AF27" s="208"/>
    </row>
    <row r="28" spans="1:32" s="136" customFormat="1" ht="13.5" customHeight="1" x14ac:dyDescent="0.15">
      <c r="A28" s="119" t="s">
        <v>50</v>
      </c>
      <c r="B28" s="120" t="s">
        <v>381</v>
      </c>
      <c r="C28" s="119" t="s">
        <v>382</v>
      </c>
      <c r="D28" s="121">
        <f>SUM(E28,+L28)</f>
        <v>40095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40095</v>
      </c>
      <c r="M28" s="121">
        <f>SUM(N28,+U28)</f>
        <v>17535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17535</v>
      </c>
      <c r="V28" s="121">
        <f>+SUM(D28,M28)</f>
        <v>57630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57630</v>
      </c>
      <c r="AE28" s="209" t="s">
        <v>326</v>
      </c>
      <c r="AF28" s="208"/>
    </row>
    <row r="29" spans="1:32" s="136" customFormat="1" ht="13.5" customHeight="1" x14ac:dyDescent="0.15">
      <c r="A29" s="119" t="s">
        <v>50</v>
      </c>
      <c r="B29" s="120" t="s">
        <v>385</v>
      </c>
      <c r="C29" s="119" t="s">
        <v>386</v>
      </c>
      <c r="D29" s="121">
        <f>SUM(E29,+L29)</f>
        <v>52278</v>
      </c>
      <c r="E29" s="121">
        <f>+SUM(F29:I29,K29)</f>
        <v>3216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3216</v>
      </c>
      <c r="L29" s="121">
        <v>49062</v>
      </c>
      <c r="M29" s="121">
        <f>SUM(N29,+U29)</f>
        <v>28110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28110</v>
      </c>
      <c r="V29" s="121">
        <f>+SUM(D29,M29)</f>
        <v>80388</v>
      </c>
      <c r="W29" s="121">
        <f>+SUM(E29,N29)</f>
        <v>3216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3216</v>
      </c>
      <c r="AD29" s="121">
        <f>+SUM(L29,U29)</f>
        <v>77172</v>
      </c>
      <c r="AE29" s="209" t="s">
        <v>326</v>
      </c>
      <c r="AF29" s="208"/>
    </row>
    <row r="30" spans="1:32" s="136" customFormat="1" ht="13.5" customHeight="1" x14ac:dyDescent="0.15">
      <c r="A30" s="119" t="s">
        <v>50</v>
      </c>
      <c r="B30" s="120" t="s">
        <v>388</v>
      </c>
      <c r="C30" s="119" t="s">
        <v>389</v>
      </c>
      <c r="D30" s="121">
        <f>SUM(E30,+L30)</f>
        <v>107471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107471</v>
      </c>
      <c r="M30" s="121">
        <f>SUM(N30,+U30)</f>
        <v>48089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48089</v>
      </c>
      <c r="V30" s="121">
        <f>+SUM(D30,M30)</f>
        <v>155560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155560</v>
      </c>
      <c r="AE30" s="209" t="s">
        <v>326</v>
      </c>
      <c r="AF30" s="208"/>
    </row>
    <row r="31" spans="1:32" s="136" customFormat="1" ht="13.5" customHeight="1" x14ac:dyDescent="0.15">
      <c r="A31" s="119" t="s">
        <v>50</v>
      </c>
      <c r="B31" s="120" t="s">
        <v>390</v>
      </c>
      <c r="C31" s="119" t="s">
        <v>391</v>
      </c>
      <c r="D31" s="121">
        <f>SUM(E31,+L31)</f>
        <v>124131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124131</v>
      </c>
      <c r="M31" s="121">
        <f>SUM(N31,+U31)</f>
        <v>46603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46603</v>
      </c>
      <c r="V31" s="121">
        <f>+SUM(D31,M31)</f>
        <v>170734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170734</v>
      </c>
      <c r="AE31" s="209" t="s">
        <v>326</v>
      </c>
      <c r="AF31" s="208"/>
    </row>
    <row r="32" spans="1:32" s="136" customFormat="1" ht="13.5" customHeight="1" x14ac:dyDescent="0.15">
      <c r="A32" s="119" t="s">
        <v>50</v>
      </c>
      <c r="B32" s="120" t="s">
        <v>394</v>
      </c>
      <c r="C32" s="119" t="s">
        <v>395</v>
      </c>
      <c r="D32" s="121">
        <f>SUM(E32,+L32)</f>
        <v>41718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41718</v>
      </c>
      <c r="M32" s="121">
        <f>SUM(N32,+U32)</f>
        <v>24932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24932</v>
      </c>
      <c r="V32" s="121">
        <f>+SUM(D32,M32)</f>
        <v>66650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66650</v>
      </c>
      <c r="AE32" s="209" t="s">
        <v>326</v>
      </c>
      <c r="AF32" s="208"/>
    </row>
    <row r="33" spans="1:32" s="136" customFormat="1" ht="13.5" customHeight="1" x14ac:dyDescent="0.15">
      <c r="A33" s="119" t="s">
        <v>50</v>
      </c>
      <c r="B33" s="120" t="s">
        <v>396</v>
      </c>
      <c r="C33" s="119" t="s">
        <v>397</v>
      </c>
      <c r="D33" s="121">
        <f>SUM(E33,+L33)</f>
        <v>38651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38651</v>
      </c>
      <c r="M33" s="121">
        <f>SUM(N33,+U33)</f>
        <v>24356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24356</v>
      </c>
      <c r="V33" s="121">
        <f>+SUM(D33,M33)</f>
        <v>63007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63007</v>
      </c>
      <c r="AE33" s="209" t="s">
        <v>326</v>
      </c>
      <c r="AF33" s="208"/>
    </row>
    <row r="34" spans="1:32" s="136" customFormat="1" ht="13.5" customHeight="1" x14ac:dyDescent="0.15">
      <c r="A34" s="119" t="s">
        <v>50</v>
      </c>
      <c r="B34" s="120" t="s">
        <v>364</v>
      </c>
      <c r="C34" s="119" t="s">
        <v>398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8641</v>
      </c>
      <c r="N34" s="121">
        <f>+SUM(O34:R34,T34)</f>
        <v>2741</v>
      </c>
      <c r="O34" s="121">
        <v>0</v>
      </c>
      <c r="P34" s="121">
        <v>0</v>
      </c>
      <c r="Q34" s="121">
        <v>0</v>
      </c>
      <c r="R34" s="121">
        <v>2489</v>
      </c>
      <c r="S34" s="121">
        <v>112575</v>
      </c>
      <c r="T34" s="121">
        <v>252</v>
      </c>
      <c r="U34" s="121">
        <v>5900</v>
      </c>
      <c r="V34" s="121">
        <f>+SUM(D34,M34)</f>
        <v>8641</v>
      </c>
      <c r="W34" s="121">
        <f>+SUM(E34,N34)</f>
        <v>2741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2489</v>
      </c>
      <c r="AB34" s="121">
        <f>+SUM(J34,S34)</f>
        <v>112575</v>
      </c>
      <c r="AC34" s="121">
        <f>+SUM(K34,T34)</f>
        <v>252</v>
      </c>
      <c r="AD34" s="121">
        <f>+SUM(L34,U34)</f>
        <v>5900</v>
      </c>
      <c r="AE34" s="209" t="s">
        <v>326</v>
      </c>
      <c r="AF34" s="208"/>
    </row>
    <row r="35" spans="1:32" s="136" customFormat="1" ht="13.5" customHeight="1" x14ac:dyDescent="0.15">
      <c r="A35" s="119" t="s">
        <v>50</v>
      </c>
      <c r="B35" s="120" t="s">
        <v>374</v>
      </c>
      <c r="C35" s="119" t="s">
        <v>378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9109</v>
      </c>
      <c r="N35" s="121">
        <f>+SUM(O35:R35,T35)</f>
        <v>3112</v>
      </c>
      <c r="O35" s="121">
        <v>0</v>
      </c>
      <c r="P35" s="121">
        <v>0</v>
      </c>
      <c r="Q35" s="121">
        <v>0</v>
      </c>
      <c r="R35" s="121">
        <v>2893</v>
      </c>
      <c r="S35" s="121">
        <v>206085</v>
      </c>
      <c r="T35" s="121">
        <v>219</v>
      </c>
      <c r="U35" s="121">
        <v>5997</v>
      </c>
      <c r="V35" s="121">
        <f>+SUM(D35,M35)</f>
        <v>9109</v>
      </c>
      <c r="W35" s="121">
        <f>+SUM(E35,N35)</f>
        <v>3112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2893</v>
      </c>
      <c r="AB35" s="121">
        <f>+SUM(J35,S35)</f>
        <v>206085</v>
      </c>
      <c r="AC35" s="121">
        <f>+SUM(K35,T35)</f>
        <v>219</v>
      </c>
      <c r="AD35" s="121">
        <f>+SUM(L35,U35)</f>
        <v>5997</v>
      </c>
      <c r="AE35" s="209" t="s">
        <v>326</v>
      </c>
      <c r="AF35" s="208"/>
    </row>
    <row r="36" spans="1:32" s="136" customFormat="1" ht="13.5" customHeight="1" x14ac:dyDescent="0.15">
      <c r="A36" s="119" t="s">
        <v>50</v>
      </c>
      <c r="B36" s="120" t="s">
        <v>327</v>
      </c>
      <c r="C36" s="119" t="s">
        <v>359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95755</v>
      </c>
      <c r="N36" s="121">
        <f>+SUM(O36:R36,T36)</f>
        <v>88634</v>
      </c>
      <c r="O36" s="121">
        <v>0</v>
      </c>
      <c r="P36" s="121">
        <v>0</v>
      </c>
      <c r="Q36" s="121">
        <v>0</v>
      </c>
      <c r="R36" s="121">
        <v>88634</v>
      </c>
      <c r="S36" s="121">
        <v>135722</v>
      </c>
      <c r="T36" s="121">
        <v>0</v>
      </c>
      <c r="U36" s="121">
        <v>7121</v>
      </c>
      <c r="V36" s="121">
        <f>+SUM(D36,M36)</f>
        <v>95755</v>
      </c>
      <c r="W36" s="121">
        <f>+SUM(E36,N36)</f>
        <v>88634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88634</v>
      </c>
      <c r="AB36" s="121">
        <f>+SUM(J36,S36)</f>
        <v>135722</v>
      </c>
      <c r="AC36" s="121">
        <f>+SUM(K36,T36)</f>
        <v>0</v>
      </c>
      <c r="AD36" s="121">
        <f>+SUM(L36,U36)</f>
        <v>7121</v>
      </c>
      <c r="AE36" s="209" t="s">
        <v>326</v>
      </c>
      <c r="AF36" s="208"/>
    </row>
    <row r="37" spans="1:32" s="136" customFormat="1" ht="13.5" customHeight="1" x14ac:dyDescent="0.15">
      <c r="A37" s="119" t="s">
        <v>50</v>
      </c>
      <c r="B37" s="120" t="s">
        <v>392</v>
      </c>
      <c r="C37" s="119" t="s">
        <v>393</v>
      </c>
      <c r="D37" s="121">
        <f>SUM(E37,+L37)</f>
        <v>60026</v>
      </c>
      <c r="E37" s="121">
        <f>+SUM(F37:I37,K37)</f>
        <v>60026</v>
      </c>
      <c r="F37" s="121">
        <v>0</v>
      </c>
      <c r="G37" s="121">
        <v>0</v>
      </c>
      <c r="H37" s="121">
        <v>0</v>
      </c>
      <c r="I37" s="121">
        <v>47050</v>
      </c>
      <c r="J37" s="121">
        <v>204500</v>
      </c>
      <c r="K37" s="121">
        <v>12976</v>
      </c>
      <c r="L37" s="121">
        <v>0</v>
      </c>
      <c r="M37" s="121">
        <f>SUM(N37,+U37)</f>
        <v>77919</v>
      </c>
      <c r="N37" s="121">
        <f>+SUM(O37:R37,T37)</f>
        <v>77919</v>
      </c>
      <c r="O37" s="121">
        <v>0</v>
      </c>
      <c r="P37" s="121">
        <v>0</v>
      </c>
      <c r="Q37" s="121">
        <v>0</v>
      </c>
      <c r="R37" s="121">
        <v>77919</v>
      </c>
      <c r="S37" s="121">
        <v>95891</v>
      </c>
      <c r="T37" s="121">
        <v>0</v>
      </c>
      <c r="U37" s="121">
        <v>0</v>
      </c>
      <c r="V37" s="121">
        <f>+SUM(D37,M37)</f>
        <v>137945</v>
      </c>
      <c r="W37" s="121">
        <f>+SUM(E37,N37)</f>
        <v>137945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124969</v>
      </c>
      <c r="AB37" s="121">
        <f>+SUM(J37,S37)</f>
        <v>300391</v>
      </c>
      <c r="AC37" s="121">
        <f>+SUM(K37,T37)</f>
        <v>12976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50</v>
      </c>
      <c r="B38" s="120" t="s">
        <v>383</v>
      </c>
      <c r="C38" s="119" t="s">
        <v>384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-5720</v>
      </c>
      <c r="N38" s="121">
        <f>+SUM(O38:R38,T38)</f>
        <v>13</v>
      </c>
      <c r="O38" s="121">
        <v>0</v>
      </c>
      <c r="P38" s="121">
        <v>0</v>
      </c>
      <c r="Q38" s="121">
        <v>0</v>
      </c>
      <c r="R38" s="121">
        <v>0</v>
      </c>
      <c r="S38" s="121">
        <v>86232</v>
      </c>
      <c r="T38" s="121">
        <v>13</v>
      </c>
      <c r="U38" s="121">
        <v>-5733</v>
      </c>
      <c r="V38" s="121">
        <f>+SUM(D38,M38)</f>
        <v>-5720</v>
      </c>
      <c r="W38" s="121">
        <f>+SUM(E38,N38)</f>
        <v>13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86232</v>
      </c>
      <c r="AC38" s="121">
        <f>+SUM(K38,T38)</f>
        <v>13</v>
      </c>
      <c r="AD38" s="121">
        <f>+SUM(L38,U38)</f>
        <v>-5733</v>
      </c>
      <c r="AE38" s="209" t="s">
        <v>326</v>
      </c>
      <c r="AF38" s="208"/>
    </row>
    <row r="39" spans="1:32" s="136" customFormat="1" ht="13.5" customHeight="1" x14ac:dyDescent="0.15">
      <c r="A39" s="119" t="s">
        <v>50</v>
      </c>
      <c r="B39" s="120" t="s">
        <v>335</v>
      </c>
      <c r="C39" s="119" t="s">
        <v>336</v>
      </c>
      <c r="D39" s="121">
        <f>SUM(E39,+L39)</f>
        <v>43831</v>
      </c>
      <c r="E39" s="121">
        <f>+SUM(F39:I39,K39)</f>
        <v>43831</v>
      </c>
      <c r="F39" s="121">
        <v>0</v>
      </c>
      <c r="G39" s="121">
        <v>0</v>
      </c>
      <c r="H39" s="121">
        <v>0</v>
      </c>
      <c r="I39" s="121">
        <v>0</v>
      </c>
      <c r="J39" s="121">
        <v>124934</v>
      </c>
      <c r="K39" s="121">
        <v>43831</v>
      </c>
      <c r="L39" s="121">
        <v>0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43831</v>
      </c>
      <c r="W39" s="121">
        <f>+SUM(E39,N39)</f>
        <v>43831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124934</v>
      </c>
      <c r="AC39" s="121">
        <f>+SUM(K39,T39)</f>
        <v>43831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50</v>
      </c>
      <c r="B40" s="120" t="s">
        <v>349</v>
      </c>
      <c r="C40" s="119" t="s">
        <v>350</v>
      </c>
      <c r="D40" s="121">
        <f>SUM(E40,+L40)</f>
        <v>197507</v>
      </c>
      <c r="E40" s="121">
        <f>+SUM(F40:I40,K40)</f>
        <v>105966</v>
      </c>
      <c r="F40" s="121">
        <v>0</v>
      </c>
      <c r="G40" s="121">
        <v>0</v>
      </c>
      <c r="H40" s="121">
        <v>0</v>
      </c>
      <c r="I40" s="121">
        <v>42979</v>
      </c>
      <c r="J40" s="121">
        <v>565966</v>
      </c>
      <c r="K40" s="121">
        <v>62987</v>
      </c>
      <c r="L40" s="121">
        <v>91541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197507</v>
      </c>
      <c r="W40" s="121">
        <f>+SUM(E40,N40)</f>
        <v>105966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42979</v>
      </c>
      <c r="AB40" s="121">
        <f>+SUM(J40,S40)</f>
        <v>565966</v>
      </c>
      <c r="AC40" s="121">
        <f>+SUM(K40,T40)</f>
        <v>62987</v>
      </c>
      <c r="AD40" s="121">
        <f>+SUM(L40,U40)</f>
        <v>91541</v>
      </c>
      <c r="AE40" s="209" t="s">
        <v>326</v>
      </c>
      <c r="AF40" s="208"/>
    </row>
    <row r="41" spans="1:32" s="136" customFormat="1" ht="13.5" customHeight="1" x14ac:dyDescent="0.15">
      <c r="A41" s="119" t="s">
        <v>50</v>
      </c>
      <c r="B41" s="120" t="s">
        <v>339</v>
      </c>
      <c r="C41" s="119" t="s">
        <v>399</v>
      </c>
      <c r="D41" s="121">
        <f>SUM(E41,+L41)</f>
        <v>11627</v>
      </c>
      <c r="E41" s="121">
        <f>+SUM(F41:I41,K41)</f>
        <v>1052</v>
      </c>
      <c r="F41" s="121">
        <v>0</v>
      </c>
      <c r="G41" s="121">
        <v>0</v>
      </c>
      <c r="H41" s="121">
        <v>0</v>
      </c>
      <c r="I41" s="121">
        <v>1052</v>
      </c>
      <c r="J41" s="121">
        <v>92866</v>
      </c>
      <c r="K41" s="121">
        <v>0</v>
      </c>
      <c r="L41" s="121">
        <v>10575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11627</v>
      </c>
      <c r="W41" s="121">
        <f>+SUM(E41,N41)</f>
        <v>1052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1052</v>
      </c>
      <c r="AB41" s="121">
        <f>+SUM(J41,S41)</f>
        <v>92866</v>
      </c>
      <c r="AC41" s="121">
        <f>+SUM(K41,T41)</f>
        <v>0</v>
      </c>
      <c r="AD41" s="121">
        <f>+SUM(L41,U41)</f>
        <v>10575</v>
      </c>
      <c r="AE41" s="209" t="s">
        <v>326</v>
      </c>
      <c r="AF41" s="208"/>
    </row>
    <row r="42" spans="1:32" s="136" customFormat="1" ht="13.5" customHeight="1" x14ac:dyDescent="0.15">
      <c r="A42" s="119" t="s">
        <v>50</v>
      </c>
      <c r="B42" s="120" t="s">
        <v>343</v>
      </c>
      <c r="C42" s="119" t="s">
        <v>344</v>
      </c>
      <c r="D42" s="121">
        <f>SUM(E42,+L42)</f>
        <v>-29483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369879</v>
      </c>
      <c r="K42" s="121">
        <v>0</v>
      </c>
      <c r="L42" s="121">
        <v>-29483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-29483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369879</v>
      </c>
      <c r="AC42" s="121">
        <f>+SUM(K42,T42)</f>
        <v>0</v>
      </c>
      <c r="AD42" s="121">
        <f>+SUM(L42,U42)</f>
        <v>-29483</v>
      </c>
      <c r="AE42" s="209" t="s">
        <v>326</v>
      </c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275</v>
      </c>
      <c r="D7" s="140">
        <f>+SUM(E7,J7)</f>
        <v>300117</v>
      </c>
      <c r="E7" s="140">
        <f>+SUM(F7:I7)</f>
        <v>300117</v>
      </c>
      <c r="F7" s="140">
        <f t="shared" ref="F7:K7" si="0">SUM(F$8:F$257)</f>
        <v>0</v>
      </c>
      <c r="G7" s="140">
        <f t="shared" si="0"/>
        <v>79738</v>
      </c>
      <c r="H7" s="140">
        <f t="shared" si="0"/>
        <v>129972</v>
      </c>
      <c r="I7" s="140">
        <f t="shared" si="0"/>
        <v>90407</v>
      </c>
      <c r="J7" s="140">
        <f t="shared" si="0"/>
        <v>0</v>
      </c>
      <c r="K7" s="140">
        <f t="shared" si="0"/>
        <v>82911</v>
      </c>
      <c r="L7" s="140">
        <f>+SUM(M7,R7,V7,W7,AC7)</f>
        <v>12827574</v>
      </c>
      <c r="M7" s="140">
        <f>+SUM(N7:Q7)</f>
        <v>1961746</v>
      </c>
      <c r="N7" s="140">
        <f>SUM(N$8:N$257)</f>
        <v>1010444</v>
      </c>
      <c r="O7" s="140">
        <f>SUM(O$8:O$257)</f>
        <v>642669</v>
      </c>
      <c r="P7" s="140">
        <f>SUM(P$8:P$257)</f>
        <v>235696</v>
      </c>
      <c r="Q7" s="140">
        <f>SUM(Q$8:Q$257)</f>
        <v>72937</v>
      </c>
      <c r="R7" s="140">
        <f>+SUM(S7:U7)</f>
        <v>1582960</v>
      </c>
      <c r="S7" s="140">
        <f>SUM(S$8:S$257)</f>
        <v>444373</v>
      </c>
      <c r="T7" s="140">
        <f>SUM(T$8:T$257)</f>
        <v>790331</v>
      </c>
      <c r="U7" s="140">
        <f>SUM(U$8:U$257)</f>
        <v>348256</v>
      </c>
      <c r="V7" s="140">
        <f>SUM(V$8:V$257)</f>
        <v>31901</v>
      </c>
      <c r="W7" s="140">
        <f>+SUM(X7:AA7)</f>
        <v>9246560</v>
      </c>
      <c r="X7" s="140">
        <f t="shared" ref="X7:AD7" si="1">SUM(X$8:X$257)</f>
        <v>4075286</v>
      </c>
      <c r="Y7" s="140">
        <f t="shared" si="1"/>
        <v>4467709</v>
      </c>
      <c r="Z7" s="140">
        <f t="shared" si="1"/>
        <v>563921</v>
      </c>
      <c r="AA7" s="140">
        <f t="shared" si="1"/>
        <v>139644</v>
      </c>
      <c r="AB7" s="140">
        <f t="shared" si="1"/>
        <v>1275234</v>
      </c>
      <c r="AC7" s="140">
        <f t="shared" si="1"/>
        <v>4407</v>
      </c>
      <c r="AD7" s="140">
        <f t="shared" si="1"/>
        <v>612203</v>
      </c>
      <c r="AE7" s="140">
        <f>+SUM(D7,L7,AD7)</f>
        <v>13739894</v>
      </c>
      <c r="AF7" s="140">
        <f>+SUM(AG7,AL7)</f>
        <v>834541</v>
      </c>
      <c r="AG7" s="140">
        <f>+SUM(AH7:AK7)</f>
        <v>825489</v>
      </c>
      <c r="AH7" s="140">
        <f t="shared" ref="AH7:AM7" si="2">SUM(AH$8:AH$257)</f>
        <v>191678</v>
      </c>
      <c r="AI7" s="140">
        <f t="shared" si="2"/>
        <v>621748</v>
      </c>
      <c r="AJ7" s="140">
        <f t="shared" si="2"/>
        <v>12063</v>
      </c>
      <c r="AK7" s="140">
        <f t="shared" si="2"/>
        <v>0</v>
      </c>
      <c r="AL7" s="140">
        <f t="shared" si="2"/>
        <v>9052</v>
      </c>
      <c r="AM7" s="140">
        <f t="shared" si="2"/>
        <v>62306</v>
      </c>
      <c r="AN7" s="140">
        <f>+SUM(AO7,AT7,AX7,AY7,BE7)</f>
        <v>2334713</v>
      </c>
      <c r="AO7" s="140">
        <f>+SUM(AP7:AS7)</f>
        <v>282508</v>
      </c>
      <c r="AP7" s="140">
        <f>SUM(AP$8:AP$257)</f>
        <v>217646</v>
      </c>
      <c r="AQ7" s="140">
        <f>SUM(AQ$8:AQ$257)</f>
        <v>0</v>
      </c>
      <c r="AR7" s="140">
        <f>SUM(AR$8:AR$257)</f>
        <v>64862</v>
      </c>
      <c r="AS7" s="140">
        <f>SUM(AS$8:AS$257)</f>
        <v>0</v>
      </c>
      <c r="AT7" s="140">
        <f>+SUM(AU7:AW7)</f>
        <v>785107</v>
      </c>
      <c r="AU7" s="140">
        <f>SUM(AU$8:AU$257)</f>
        <v>718</v>
      </c>
      <c r="AV7" s="140">
        <f>SUM(AV$8:AV$257)</f>
        <v>784389</v>
      </c>
      <c r="AW7" s="140">
        <f>SUM(AW$8:AW$257)</f>
        <v>0</v>
      </c>
      <c r="AX7" s="140">
        <f>SUM(AX$8:AX$257)</f>
        <v>9573</v>
      </c>
      <c r="AY7" s="140">
        <f>+SUM(AZ7:BC7)</f>
        <v>1255480</v>
      </c>
      <c r="AZ7" s="140">
        <f t="shared" ref="AZ7:BF7" si="3">SUM(AZ$8:AZ$257)</f>
        <v>484657</v>
      </c>
      <c r="BA7" s="140">
        <f t="shared" si="3"/>
        <v>507921</v>
      </c>
      <c r="BB7" s="140">
        <f t="shared" si="3"/>
        <v>237294</v>
      </c>
      <c r="BC7" s="140">
        <f t="shared" si="3"/>
        <v>25608</v>
      </c>
      <c r="BD7" s="140">
        <f t="shared" si="3"/>
        <v>574199</v>
      </c>
      <c r="BE7" s="140">
        <f t="shared" si="3"/>
        <v>2045</v>
      </c>
      <c r="BF7" s="140">
        <f t="shared" si="3"/>
        <v>110961</v>
      </c>
      <c r="BG7" s="140">
        <f>+SUM(BF7,AN7,AF7)</f>
        <v>3280215</v>
      </c>
      <c r="BH7" s="140">
        <f t="shared" ref="BH7:CI7" si="4">SUM(D7,AF7)</f>
        <v>1134658</v>
      </c>
      <c r="BI7" s="140">
        <f t="shared" si="4"/>
        <v>1125606</v>
      </c>
      <c r="BJ7" s="140">
        <f t="shared" si="4"/>
        <v>191678</v>
      </c>
      <c r="BK7" s="140">
        <f t="shared" si="4"/>
        <v>701486</v>
      </c>
      <c r="BL7" s="140">
        <f t="shared" si="4"/>
        <v>142035</v>
      </c>
      <c r="BM7" s="140">
        <f t="shared" si="4"/>
        <v>90407</v>
      </c>
      <c r="BN7" s="140">
        <f t="shared" si="4"/>
        <v>9052</v>
      </c>
      <c r="BO7" s="140">
        <f t="shared" si="4"/>
        <v>145217</v>
      </c>
      <c r="BP7" s="140">
        <f t="shared" si="4"/>
        <v>15162287</v>
      </c>
      <c r="BQ7" s="140">
        <f t="shared" si="4"/>
        <v>2244254</v>
      </c>
      <c r="BR7" s="140">
        <f t="shared" si="4"/>
        <v>1228090</v>
      </c>
      <c r="BS7" s="140">
        <f t="shared" si="4"/>
        <v>642669</v>
      </c>
      <c r="BT7" s="140">
        <f t="shared" si="4"/>
        <v>300558</v>
      </c>
      <c r="BU7" s="140">
        <f t="shared" si="4"/>
        <v>72937</v>
      </c>
      <c r="BV7" s="140">
        <f t="shared" si="4"/>
        <v>2368067</v>
      </c>
      <c r="BW7" s="140">
        <f t="shared" si="4"/>
        <v>445091</v>
      </c>
      <c r="BX7" s="140">
        <f t="shared" si="4"/>
        <v>1574720</v>
      </c>
      <c r="BY7" s="140">
        <f t="shared" si="4"/>
        <v>348256</v>
      </c>
      <c r="BZ7" s="140">
        <f t="shared" si="4"/>
        <v>41474</v>
      </c>
      <c r="CA7" s="140">
        <f t="shared" si="4"/>
        <v>10502040</v>
      </c>
      <c r="CB7" s="140">
        <f t="shared" si="4"/>
        <v>4559943</v>
      </c>
      <c r="CC7" s="140">
        <f t="shared" si="4"/>
        <v>4975630</v>
      </c>
      <c r="CD7" s="140">
        <f t="shared" si="4"/>
        <v>801215</v>
      </c>
      <c r="CE7" s="140">
        <f t="shared" si="4"/>
        <v>165252</v>
      </c>
      <c r="CF7" s="140">
        <f t="shared" si="4"/>
        <v>1849433</v>
      </c>
      <c r="CG7" s="140">
        <f t="shared" si="4"/>
        <v>6452</v>
      </c>
      <c r="CH7" s="140">
        <f t="shared" si="4"/>
        <v>723164</v>
      </c>
      <c r="CI7" s="140">
        <f t="shared" si="4"/>
        <v>17020109</v>
      </c>
    </row>
    <row r="8" spans="1:8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+SUM(E8,J8)</f>
        <v>89197</v>
      </c>
      <c r="E8" s="121">
        <f>+SUM(F8:I8)</f>
        <v>89197</v>
      </c>
      <c r="F8" s="121">
        <v>0</v>
      </c>
      <c r="G8" s="121">
        <v>0</v>
      </c>
      <c r="H8" s="121">
        <v>0</v>
      </c>
      <c r="I8" s="121">
        <v>89197</v>
      </c>
      <c r="J8" s="121">
        <v>0</v>
      </c>
      <c r="K8" s="121">
        <v>0</v>
      </c>
      <c r="L8" s="121">
        <f>+SUM(M8,R8,V8,W8,AC8)</f>
        <v>4552063</v>
      </c>
      <c r="M8" s="121">
        <f>+SUM(N8:Q8)</f>
        <v>507029</v>
      </c>
      <c r="N8" s="121">
        <v>220000</v>
      </c>
      <c r="O8" s="121">
        <v>253054</v>
      </c>
      <c r="P8" s="121">
        <v>20385</v>
      </c>
      <c r="Q8" s="121">
        <v>13590</v>
      </c>
      <c r="R8" s="121">
        <f>+SUM(S8:U8)</f>
        <v>226131</v>
      </c>
      <c r="S8" s="121">
        <v>226131</v>
      </c>
      <c r="T8" s="121">
        <v>0</v>
      </c>
      <c r="U8" s="121">
        <v>0</v>
      </c>
      <c r="V8" s="121">
        <v>293</v>
      </c>
      <c r="W8" s="121">
        <f>+SUM(X8:AA8)</f>
        <v>3818610</v>
      </c>
      <c r="X8" s="121">
        <v>1425025</v>
      </c>
      <c r="Y8" s="121">
        <v>2034366</v>
      </c>
      <c r="Z8" s="121">
        <v>359219</v>
      </c>
      <c r="AA8" s="121">
        <v>0</v>
      </c>
      <c r="AB8" s="121">
        <v>0</v>
      </c>
      <c r="AC8" s="121">
        <v>0</v>
      </c>
      <c r="AD8" s="121">
        <v>400182</v>
      </c>
      <c r="AE8" s="121">
        <f>+SUM(D8,L8,AD8)</f>
        <v>5041442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421949</v>
      </c>
      <c r="AO8" s="121">
        <f>+SUM(AP8:AS8)</f>
        <v>34951</v>
      </c>
      <c r="AP8" s="121">
        <v>21361</v>
      </c>
      <c r="AQ8" s="121">
        <v>0</v>
      </c>
      <c r="AR8" s="121">
        <v>13590</v>
      </c>
      <c r="AS8" s="121">
        <v>0</v>
      </c>
      <c r="AT8" s="121">
        <f>+SUM(AU8:AW8)</f>
        <v>126796</v>
      </c>
      <c r="AU8" s="121">
        <v>0</v>
      </c>
      <c r="AV8" s="121">
        <v>126796</v>
      </c>
      <c r="AW8" s="121">
        <v>0</v>
      </c>
      <c r="AX8" s="121">
        <v>0</v>
      </c>
      <c r="AY8" s="121">
        <f>+SUM(AZ8:BC8)</f>
        <v>260202</v>
      </c>
      <c r="AZ8" s="121">
        <v>176489</v>
      </c>
      <c r="BA8" s="121">
        <v>83713</v>
      </c>
      <c r="BB8" s="121">
        <v>0</v>
      </c>
      <c r="BC8" s="121">
        <v>0</v>
      </c>
      <c r="BD8" s="121">
        <v>93811</v>
      </c>
      <c r="BE8" s="121">
        <v>0</v>
      </c>
      <c r="BF8" s="121">
        <v>38033</v>
      </c>
      <c r="BG8" s="121">
        <f>+SUM(BF8,AN8,AF8)</f>
        <v>459982</v>
      </c>
      <c r="BH8" s="121">
        <f>SUM(D8,AF8)</f>
        <v>89197</v>
      </c>
      <c r="BI8" s="121">
        <f>SUM(E8,AG8)</f>
        <v>89197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89197</v>
      </c>
      <c r="BN8" s="121">
        <f>SUM(J8,AL8)</f>
        <v>0</v>
      </c>
      <c r="BO8" s="121">
        <f>SUM(K8,AM8)</f>
        <v>0</v>
      </c>
      <c r="BP8" s="121">
        <f>SUM(L8,AN8)</f>
        <v>4974012</v>
      </c>
      <c r="BQ8" s="121">
        <f>SUM(M8,AO8)</f>
        <v>541980</v>
      </c>
      <c r="BR8" s="121">
        <f>SUM(N8,AP8)</f>
        <v>241361</v>
      </c>
      <c r="BS8" s="121">
        <f>SUM(O8,AQ8)</f>
        <v>253054</v>
      </c>
      <c r="BT8" s="121">
        <f>SUM(P8,AR8)</f>
        <v>33975</v>
      </c>
      <c r="BU8" s="121">
        <f>SUM(Q8,AS8)</f>
        <v>13590</v>
      </c>
      <c r="BV8" s="121">
        <f>SUM(R8,AT8)</f>
        <v>352927</v>
      </c>
      <c r="BW8" s="121">
        <f>SUM(S8,AU8)</f>
        <v>226131</v>
      </c>
      <c r="BX8" s="121">
        <f>SUM(T8,AV8)</f>
        <v>126796</v>
      </c>
      <c r="BY8" s="121">
        <f>SUM(U8,AW8)</f>
        <v>0</v>
      </c>
      <c r="BZ8" s="121">
        <f>SUM(V8,AX8)</f>
        <v>293</v>
      </c>
      <c r="CA8" s="121">
        <f>SUM(W8,AY8)</f>
        <v>4078812</v>
      </c>
      <c r="CB8" s="121">
        <f>SUM(X8,AZ8)</f>
        <v>1601514</v>
      </c>
      <c r="CC8" s="121">
        <f>SUM(Y8,BA8)</f>
        <v>2118079</v>
      </c>
      <c r="CD8" s="121">
        <f>SUM(Z8,BB8)</f>
        <v>359219</v>
      </c>
      <c r="CE8" s="121">
        <f>SUM(AA8,BC8)</f>
        <v>0</v>
      </c>
      <c r="CF8" s="121">
        <f>SUM(AB8,BD8)</f>
        <v>93811</v>
      </c>
      <c r="CG8" s="121">
        <f>SUM(AC8,BE8)</f>
        <v>0</v>
      </c>
      <c r="CH8" s="121">
        <f>SUM(AD8,BF8)</f>
        <v>438215</v>
      </c>
      <c r="CI8" s="121">
        <f>SUM(AE8,BG8)</f>
        <v>5501424</v>
      </c>
    </row>
    <row r="9" spans="1:87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+SUM(E9,J9)</f>
        <v>14616</v>
      </c>
      <c r="E9" s="121">
        <f>+SUM(F9:I9)</f>
        <v>14616</v>
      </c>
      <c r="F9" s="121">
        <v>0</v>
      </c>
      <c r="G9" s="121">
        <v>0</v>
      </c>
      <c r="H9" s="121">
        <v>14616</v>
      </c>
      <c r="I9" s="121">
        <v>0</v>
      </c>
      <c r="J9" s="121">
        <v>0</v>
      </c>
      <c r="K9" s="121">
        <v>0</v>
      </c>
      <c r="L9" s="121">
        <f>+SUM(M9,R9,V9,W9,AC9)</f>
        <v>1737545</v>
      </c>
      <c r="M9" s="121">
        <f>+SUM(N9:Q9)</f>
        <v>269349</v>
      </c>
      <c r="N9" s="121">
        <v>111584</v>
      </c>
      <c r="O9" s="121">
        <v>157765</v>
      </c>
      <c r="P9" s="121">
        <v>0</v>
      </c>
      <c r="Q9" s="121">
        <v>0</v>
      </c>
      <c r="R9" s="121">
        <f>+SUM(S9:U9)</f>
        <v>224991</v>
      </c>
      <c r="S9" s="121">
        <v>36756</v>
      </c>
      <c r="T9" s="121">
        <v>155683</v>
      </c>
      <c r="U9" s="121">
        <v>32552</v>
      </c>
      <c r="V9" s="121">
        <v>0</v>
      </c>
      <c r="W9" s="121">
        <f>+SUM(X9:AA9)</f>
        <v>1243205</v>
      </c>
      <c r="X9" s="121">
        <v>727696</v>
      </c>
      <c r="Y9" s="121">
        <v>465094</v>
      </c>
      <c r="Z9" s="121">
        <v>44292</v>
      </c>
      <c r="AA9" s="121">
        <v>6123</v>
      </c>
      <c r="AB9" s="121">
        <v>0</v>
      </c>
      <c r="AC9" s="121">
        <v>0</v>
      </c>
      <c r="AD9" s="121">
        <v>24319</v>
      </c>
      <c r="AE9" s="121">
        <f>+SUM(D9,L9,AD9)</f>
        <v>1776480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202052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36835</v>
      </c>
      <c r="AU9" s="121">
        <v>0</v>
      </c>
      <c r="AV9" s="121">
        <v>36835</v>
      </c>
      <c r="AW9" s="121">
        <v>0</v>
      </c>
      <c r="AX9" s="121">
        <v>0</v>
      </c>
      <c r="AY9" s="121">
        <f>+SUM(AZ9:BC9)</f>
        <v>165217</v>
      </c>
      <c r="AZ9" s="121">
        <v>0</v>
      </c>
      <c r="BA9" s="121">
        <v>158423</v>
      </c>
      <c r="BB9" s="121">
        <v>0</v>
      </c>
      <c r="BC9" s="121">
        <v>6794</v>
      </c>
      <c r="BD9" s="121">
        <v>0</v>
      </c>
      <c r="BE9" s="121">
        <v>0</v>
      </c>
      <c r="BF9" s="121">
        <v>1167</v>
      </c>
      <c r="BG9" s="121">
        <f>+SUM(BF9,AN9,AF9)</f>
        <v>203219</v>
      </c>
      <c r="BH9" s="121">
        <f>SUM(D9,AF9)</f>
        <v>14616</v>
      </c>
      <c r="BI9" s="121">
        <f>SUM(E9,AG9)</f>
        <v>14616</v>
      </c>
      <c r="BJ9" s="121">
        <f>SUM(F9,AH9)</f>
        <v>0</v>
      </c>
      <c r="BK9" s="121">
        <f>SUM(G9,AI9)</f>
        <v>0</v>
      </c>
      <c r="BL9" s="121">
        <f>SUM(H9,AJ9)</f>
        <v>14616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1939597</v>
      </c>
      <c r="BQ9" s="121">
        <f>SUM(M9,AO9)</f>
        <v>269349</v>
      </c>
      <c r="BR9" s="121">
        <f>SUM(N9,AP9)</f>
        <v>111584</v>
      </c>
      <c r="BS9" s="121">
        <f>SUM(O9,AQ9)</f>
        <v>157765</v>
      </c>
      <c r="BT9" s="121">
        <f>SUM(P9,AR9)</f>
        <v>0</v>
      </c>
      <c r="BU9" s="121">
        <f>SUM(Q9,AS9)</f>
        <v>0</v>
      </c>
      <c r="BV9" s="121">
        <f>SUM(R9,AT9)</f>
        <v>261826</v>
      </c>
      <c r="BW9" s="121">
        <f>SUM(S9,AU9)</f>
        <v>36756</v>
      </c>
      <c r="BX9" s="121">
        <f>SUM(T9,AV9)</f>
        <v>192518</v>
      </c>
      <c r="BY9" s="121">
        <f>SUM(U9,AW9)</f>
        <v>32552</v>
      </c>
      <c r="BZ9" s="121">
        <f>SUM(V9,AX9)</f>
        <v>0</v>
      </c>
      <c r="CA9" s="121">
        <f>SUM(W9,AY9)</f>
        <v>1408422</v>
      </c>
      <c r="CB9" s="121">
        <f>SUM(X9,AZ9)</f>
        <v>727696</v>
      </c>
      <c r="CC9" s="121">
        <f>SUM(Y9,BA9)</f>
        <v>623517</v>
      </c>
      <c r="CD9" s="121">
        <f>SUM(Z9,BB9)</f>
        <v>44292</v>
      </c>
      <c r="CE9" s="121">
        <f>SUM(AA9,BC9)</f>
        <v>12917</v>
      </c>
      <c r="CF9" s="121">
        <f>SUM(AB9,BD9)</f>
        <v>0</v>
      </c>
      <c r="CG9" s="121">
        <f>SUM(AC9,BE9)</f>
        <v>0</v>
      </c>
      <c r="CH9" s="121">
        <f>SUM(AD9,BF9)</f>
        <v>25486</v>
      </c>
      <c r="CI9" s="121">
        <f>SUM(AE9,BG9)</f>
        <v>1979699</v>
      </c>
    </row>
    <row r="10" spans="1:87" s="136" customFormat="1" ht="13.5" customHeight="1" x14ac:dyDescent="0.15">
      <c r="A10" s="119" t="s">
        <v>50</v>
      </c>
      <c r="B10" s="120" t="s">
        <v>331</v>
      </c>
      <c r="C10" s="119" t="s">
        <v>332</v>
      </c>
      <c r="D10" s="121">
        <f>+SUM(E10,J10)</f>
        <v>119429</v>
      </c>
      <c r="E10" s="121">
        <f>+SUM(F10:I10)</f>
        <v>119429</v>
      </c>
      <c r="F10" s="121">
        <v>0</v>
      </c>
      <c r="G10" s="121">
        <v>28501</v>
      </c>
      <c r="H10" s="121">
        <v>90928</v>
      </c>
      <c r="I10" s="121">
        <v>0</v>
      </c>
      <c r="J10" s="121">
        <v>0</v>
      </c>
      <c r="K10" s="121">
        <v>0</v>
      </c>
      <c r="L10" s="121">
        <f>+SUM(M10,R10,V10,W10,AC10)</f>
        <v>1702227</v>
      </c>
      <c r="M10" s="121">
        <f>+SUM(N10:Q10)</f>
        <v>409316</v>
      </c>
      <c r="N10" s="121">
        <v>285522</v>
      </c>
      <c r="O10" s="121">
        <v>0</v>
      </c>
      <c r="P10" s="121">
        <v>113955</v>
      </c>
      <c r="Q10" s="121">
        <v>9839</v>
      </c>
      <c r="R10" s="121">
        <f>+SUM(S10:U10)</f>
        <v>274853</v>
      </c>
      <c r="S10" s="121">
        <v>5692</v>
      </c>
      <c r="T10" s="121">
        <v>159375</v>
      </c>
      <c r="U10" s="121">
        <v>109786</v>
      </c>
      <c r="V10" s="121">
        <v>2333</v>
      </c>
      <c r="W10" s="121">
        <f>+SUM(X10:AA10)</f>
        <v>1015725</v>
      </c>
      <c r="X10" s="121">
        <v>485926</v>
      </c>
      <c r="Y10" s="121">
        <v>514886</v>
      </c>
      <c r="Z10" s="121">
        <v>14913</v>
      </c>
      <c r="AA10" s="121">
        <v>0</v>
      </c>
      <c r="AB10" s="121">
        <v>0</v>
      </c>
      <c r="AC10" s="121">
        <v>0</v>
      </c>
      <c r="AD10" s="121">
        <v>24359</v>
      </c>
      <c r="AE10" s="121">
        <f>+SUM(D10,L10,AD10)</f>
        <v>1846015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144102</v>
      </c>
      <c r="AO10" s="121">
        <f>+SUM(AP10:AS10)</f>
        <v>7322</v>
      </c>
      <c r="AP10" s="121">
        <v>7322</v>
      </c>
      <c r="AQ10" s="121">
        <v>0</v>
      </c>
      <c r="AR10" s="121">
        <v>0</v>
      </c>
      <c r="AS10" s="121">
        <v>0</v>
      </c>
      <c r="AT10" s="121">
        <f>+SUM(AU10:AW10)</f>
        <v>57609</v>
      </c>
      <c r="AU10" s="121">
        <v>718</v>
      </c>
      <c r="AV10" s="121">
        <v>56891</v>
      </c>
      <c r="AW10" s="121">
        <v>0</v>
      </c>
      <c r="AX10" s="121">
        <v>0</v>
      </c>
      <c r="AY10" s="121">
        <f>+SUM(AZ10:BC10)</f>
        <v>79171</v>
      </c>
      <c r="AZ10" s="121">
        <v>79171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144102</v>
      </c>
      <c r="BH10" s="121">
        <f>SUM(D10,AF10)</f>
        <v>119429</v>
      </c>
      <c r="BI10" s="121">
        <f>SUM(E10,AG10)</f>
        <v>119429</v>
      </c>
      <c r="BJ10" s="121">
        <f>SUM(F10,AH10)</f>
        <v>0</v>
      </c>
      <c r="BK10" s="121">
        <f>SUM(G10,AI10)</f>
        <v>28501</v>
      </c>
      <c r="BL10" s="121">
        <f>SUM(H10,AJ10)</f>
        <v>90928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1846329</v>
      </c>
      <c r="BQ10" s="121">
        <f>SUM(M10,AO10)</f>
        <v>416638</v>
      </c>
      <c r="BR10" s="121">
        <f>SUM(N10,AP10)</f>
        <v>292844</v>
      </c>
      <c r="BS10" s="121">
        <f>SUM(O10,AQ10)</f>
        <v>0</v>
      </c>
      <c r="BT10" s="121">
        <f>SUM(P10,AR10)</f>
        <v>113955</v>
      </c>
      <c r="BU10" s="121">
        <f>SUM(Q10,AS10)</f>
        <v>9839</v>
      </c>
      <c r="BV10" s="121">
        <f>SUM(R10,AT10)</f>
        <v>332462</v>
      </c>
      <c r="BW10" s="121">
        <f>SUM(S10,AU10)</f>
        <v>6410</v>
      </c>
      <c r="BX10" s="121">
        <f>SUM(T10,AV10)</f>
        <v>216266</v>
      </c>
      <c r="BY10" s="121">
        <f>SUM(U10,AW10)</f>
        <v>109786</v>
      </c>
      <c r="BZ10" s="121">
        <f>SUM(V10,AX10)</f>
        <v>2333</v>
      </c>
      <c r="CA10" s="121">
        <f>SUM(W10,AY10)</f>
        <v>1094896</v>
      </c>
      <c r="CB10" s="121">
        <f>SUM(X10,AZ10)</f>
        <v>565097</v>
      </c>
      <c r="CC10" s="121">
        <f>SUM(Y10,BA10)</f>
        <v>514886</v>
      </c>
      <c r="CD10" s="121">
        <f>SUM(Z10,BB10)</f>
        <v>14913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24359</v>
      </c>
      <c r="CI10" s="121">
        <f>SUM(AE10,BG10)</f>
        <v>1990117</v>
      </c>
    </row>
    <row r="11" spans="1:87" s="136" customFormat="1" ht="13.5" customHeight="1" x14ac:dyDescent="0.15">
      <c r="A11" s="119" t="s">
        <v>50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689974</v>
      </c>
      <c r="M11" s="121">
        <f>+SUM(N11:Q11)</f>
        <v>90075</v>
      </c>
      <c r="N11" s="121">
        <v>87888</v>
      </c>
      <c r="O11" s="121">
        <v>0</v>
      </c>
      <c r="P11" s="121">
        <v>2187</v>
      </c>
      <c r="Q11" s="121">
        <v>0</v>
      </c>
      <c r="R11" s="121">
        <f>+SUM(S11:U11)</f>
        <v>129726</v>
      </c>
      <c r="S11" s="121">
        <v>2465</v>
      </c>
      <c r="T11" s="121">
        <v>127261</v>
      </c>
      <c r="U11" s="121">
        <v>0</v>
      </c>
      <c r="V11" s="121">
        <v>8750</v>
      </c>
      <c r="W11" s="121">
        <f>+SUM(X11:AA11)</f>
        <v>458365</v>
      </c>
      <c r="X11" s="121">
        <v>237522</v>
      </c>
      <c r="Y11" s="121">
        <v>147925</v>
      </c>
      <c r="Z11" s="121">
        <v>0</v>
      </c>
      <c r="AA11" s="121">
        <v>72918</v>
      </c>
      <c r="AB11" s="121">
        <v>87729</v>
      </c>
      <c r="AC11" s="121">
        <v>3058</v>
      </c>
      <c r="AD11" s="121">
        <v>24810</v>
      </c>
      <c r="AE11" s="121">
        <f>+SUM(D11,L11,AD11)</f>
        <v>714784</v>
      </c>
      <c r="AF11" s="121">
        <f>+SUM(AG11,AL11)</f>
        <v>476375</v>
      </c>
      <c r="AG11" s="121">
        <f>+SUM(AH11:AK11)</f>
        <v>476375</v>
      </c>
      <c r="AH11" s="121">
        <v>0</v>
      </c>
      <c r="AI11" s="121">
        <v>476375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77912</v>
      </c>
      <c r="AO11" s="121">
        <f>+SUM(AP11:AS11)</f>
        <v>8046</v>
      </c>
      <c r="AP11" s="121">
        <v>8046</v>
      </c>
      <c r="AQ11" s="121">
        <v>0</v>
      </c>
      <c r="AR11" s="121">
        <v>0</v>
      </c>
      <c r="AS11" s="121">
        <v>0</v>
      </c>
      <c r="AT11" s="121">
        <f>+SUM(AU11:AW11)</f>
        <v>31782</v>
      </c>
      <c r="AU11" s="121">
        <v>0</v>
      </c>
      <c r="AV11" s="121">
        <v>31782</v>
      </c>
      <c r="AW11" s="121">
        <v>0</v>
      </c>
      <c r="AX11" s="121">
        <v>9573</v>
      </c>
      <c r="AY11" s="121">
        <f>+SUM(AZ11:BC11)</f>
        <v>27777</v>
      </c>
      <c r="AZ11" s="121">
        <v>0</v>
      </c>
      <c r="BA11" s="121">
        <v>23536</v>
      </c>
      <c r="BB11" s="121">
        <v>0</v>
      </c>
      <c r="BC11" s="121">
        <v>4241</v>
      </c>
      <c r="BD11" s="121">
        <v>0</v>
      </c>
      <c r="BE11" s="121">
        <v>734</v>
      </c>
      <c r="BF11" s="121">
        <v>2444</v>
      </c>
      <c r="BG11" s="121">
        <f>+SUM(BF11,AN11,AF11)</f>
        <v>556731</v>
      </c>
      <c r="BH11" s="121">
        <f>SUM(D11,AF11)</f>
        <v>476375</v>
      </c>
      <c r="BI11" s="121">
        <f>SUM(E11,AG11)</f>
        <v>476375</v>
      </c>
      <c r="BJ11" s="121">
        <f>SUM(F11,AH11)</f>
        <v>0</v>
      </c>
      <c r="BK11" s="121">
        <f>SUM(G11,AI11)</f>
        <v>476375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767886</v>
      </c>
      <c r="BQ11" s="121">
        <f>SUM(M11,AO11)</f>
        <v>98121</v>
      </c>
      <c r="BR11" s="121">
        <f>SUM(N11,AP11)</f>
        <v>95934</v>
      </c>
      <c r="BS11" s="121">
        <f>SUM(O11,AQ11)</f>
        <v>0</v>
      </c>
      <c r="BT11" s="121">
        <f>SUM(P11,AR11)</f>
        <v>2187</v>
      </c>
      <c r="BU11" s="121">
        <f>SUM(Q11,AS11)</f>
        <v>0</v>
      </c>
      <c r="BV11" s="121">
        <f>SUM(R11,AT11)</f>
        <v>161508</v>
      </c>
      <c r="BW11" s="121">
        <f>SUM(S11,AU11)</f>
        <v>2465</v>
      </c>
      <c r="BX11" s="121">
        <f>SUM(T11,AV11)</f>
        <v>159043</v>
      </c>
      <c r="BY11" s="121">
        <f>SUM(U11,AW11)</f>
        <v>0</v>
      </c>
      <c r="BZ11" s="121">
        <f>SUM(V11,AX11)</f>
        <v>18323</v>
      </c>
      <c r="CA11" s="121">
        <f>SUM(W11,AY11)</f>
        <v>486142</v>
      </c>
      <c r="CB11" s="121">
        <f>SUM(X11,AZ11)</f>
        <v>237522</v>
      </c>
      <c r="CC11" s="121">
        <f>SUM(Y11,BA11)</f>
        <v>171461</v>
      </c>
      <c r="CD11" s="121">
        <f>SUM(Z11,BB11)</f>
        <v>0</v>
      </c>
      <c r="CE11" s="121">
        <f>SUM(AA11,BC11)</f>
        <v>77159</v>
      </c>
      <c r="CF11" s="121">
        <f>SUM(AB11,BD11)</f>
        <v>87729</v>
      </c>
      <c r="CG11" s="121">
        <f>SUM(AC11,BE11)</f>
        <v>3792</v>
      </c>
      <c r="CH11" s="121">
        <f>SUM(AD11,BF11)</f>
        <v>27254</v>
      </c>
      <c r="CI11" s="121">
        <f>SUM(AE11,BG11)</f>
        <v>1271515</v>
      </c>
    </row>
    <row r="12" spans="1:87" s="136" customFormat="1" ht="13.5" customHeight="1" x14ac:dyDescent="0.15">
      <c r="A12" s="119" t="s">
        <v>50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264463</v>
      </c>
      <c r="M12" s="121">
        <f>+SUM(N12:Q12)</f>
        <v>49548</v>
      </c>
      <c r="N12" s="121">
        <v>10209</v>
      </c>
      <c r="O12" s="121">
        <v>18603</v>
      </c>
      <c r="P12" s="121">
        <v>8374</v>
      </c>
      <c r="Q12" s="121">
        <v>12362</v>
      </c>
      <c r="R12" s="121">
        <f>+SUM(S12:U12)</f>
        <v>23254</v>
      </c>
      <c r="S12" s="121">
        <v>6367</v>
      </c>
      <c r="T12" s="121">
        <v>6317</v>
      </c>
      <c r="U12" s="121">
        <v>10570</v>
      </c>
      <c r="V12" s="121">
        <v>10600</v>
      </c>
      <c r="W12" s="121">
        <f>+SUM(X12:AA12)</f>
        <v>181061</v>
      </c>
      <c r="X12" s="121">
        <v>157730</v>
      </c>
      <c r="Y12" s="121">
        <v>16597</v>
      </c>
      <c r="Z12" s="121">
        <v>6734</v>
      </c>
      <c r="AA12" s="121">
        <v>0</v>
      </c>
      <c r="AB12" s="121">
        <v>25781</v>
      </c>
      <c r="AC12" s="121">
        <v>0</v>
      </c>
      <c r="AD12" s="121">
        <v>0</v>
      </c>
      <c r="AE12" s="121">
        <f>+SUM(D12,L12,AD12)</f>
        <v>264463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132085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132085</v>
      </c>
      <c r="AZ12" s="121">
        <v>0</v>
      </c>
      <c r="BA12" s="121">
        <v>0</v>
      </c>
      <c r="BB12" s="121">
        <v>132085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132085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396548</v>
      </c>
      <c r="BQ12" s="121">
        <f>SUM(M12,AO12)</f>
        <v>49548</v>
      </c>
      <c r="BR12" s="121">
        <f>SUM(N12,AP12)</f>
        <v>10209</v>
      </c>
      <c r="BS12" s="121">
        <f>SUM(O12,AQ12)</f>
        <v>18603</v>
      </c>
      <c r="BT12" s="121">
        <f>SUM(P12,AR12)</f>
        <v>8374</v>
      </c>
      <c r="BU12" s="121">
        <f>SUM(Q12,AS12)</f>
        <v>12362</v>
      </c>
      <c r="BV12" s="121">
        <f>SUM(R12,AT12)</f>
        <v>23254</v>
      </c>
      <c r="BW12" s="121">
        <f>SUM(S12,AU12)</f>
        <v>6367</v>
      </c>
      <c r="BX12" s="121">
        <f>SUM(T12,AV12)</f>
        <v>6317</v>
      </c>
      <c r="BY12" s="121">
        <f>SUM(U12,AW12)</f>
        <v>10570</v>
      </c>
      <c r="BZ12" s="121">
        <f>SUM(V12,AX12)</f>
        <v>10600</v>
      </c>
      <c r="CA12" s="121">
        <f>SUM(W12,AY12)</f>
        <v>313146</v>
      </c>
      <c r="CB12" s="121">
        <f>SUM(X12,AZ12)</f>
        <v>157730</v>
      </c>
      <c r="CC12" s="121">
        <f>SUM(Y12,BA12)</f>
        <v>16597</v>
      </c>
      <c r="CD12" s="121">
        <f>SUM(Z12,BB12)</f>
        <v>138819</v>
      </c>
      <c r="CE12" s="121">
        <f>SUM(AA12,BC12)</f>
        <v>0</v>
      </c>
      <c r="CF12" s="121">
        <f>SUM(AB12,BD12)</f>
        <v>25781</v>
      </c>
      <c r="CG12" s="121">
        <f>SUM(AC12,BE12)</f>
        <v>0</v>
      </c>
      <c r="CH12" s="121">
        <f>SUM(AD12,BF12)</f>
        <v>0</v>
      </c>
      <c r="CI12" s="121">
        <f>SUM(AE12,BG12)</f>
        <v>396548</v>
      </c>
    </row>
    <row r="13" spans="1:87" s="136" customFormat="1" ht="13.5" customHeight="1" x14ac:dyDescent="0.15">
      <c r="A13" s="119" t="s">
        <v>50</v>
      </c>
      <c r="B13" s="120" t="s">
        <v>341</v>
      </c>
      <c r="C13" s="119" t="s">
        <v>342</v>
      </c>
      <c r="D13" s="121">
        <f>+SUM(E13,J13)</f>
        <v>25638</v>
      </c>
      <c r="E13" s="121">
        <f>+SUM(F13:I13)</f>
        <v>25638</v>
      </c>
      <c r="F13" s="121">
        <v>0</v>
      </c>
      <c r="G13" s="121">
        <v>0</v>
      </c>
      <c r="H13" s="121">
        <v>24428</v>
      </c>
      <c r="I13" s="121">
        <v>1210</v>
      </c>
      <c r="J13" s="121">
        <v>0</v>
      </c>
      <c r="K13" s="121">
        <v>50438</v>
      </c>
      <c r="L13" s="121">
        <f>+SUM(M13,R13,V13,W13,AC13)</f>
        <v>607877</v>
      </c>
      <c r="M13" s="121">
        <f>+SUM(N13:Q13)</f>
        <v>212449</v>
      </c>
      <c r="N13" s="121">
        <v>32600</v>
      </c>
      <c r="O13" s="121">
        <v>162597</v>
      </c>
      <c r="P13" s="121">
        <v>0</v>
      </c>
      <c r="Q13" s="121">
        <v>17252</v>
      </c>
      <c r="R13" s="121">
        <f>+SUM(S13:U13)</f>
        <v>41786</v>
      </c>
      <c r="S13" s="121">
        <v>32031</v>
      </c>
      <c r="T13" s="121">
        <v>442</v>
      </c>
      <c r="U13" s="121">
        <v>9313</v>
      </c>
      <c r="V13" s="121">
        <v>0</v>
      </c>
      <c r="W13" s="121">
        <f>+SUM(X13:AA13)</f>
        <v>353642</v>
      </c>
      <c r="X13" s="121">
        <v>178079</v>
      </c>
      <c r="Y13" s="121">
        <v>172192</v>
      </c>
      <c r="Z13" s="121">
        <v>3371</v>
      </c>
      <c r="AA13" s="121">
        <v>0</v>
      </c>
      <c r="AB13" s="121">
        <v>167893</v>
      </c>
      <c r="AC13" s="121">
        <v>0</v>
      </c>
      <c r="AD13" s="121">
        <v>0</v>
      </c>
      <c r="AE13" s="121">
        <f>+SUM(D13,L13,AD13)</f>
        <v>633515</v>
      </c>
      <c r="AF13" s="121">
        <f>+SUM(AG13,AL13)</f>
        <v>2878</v>
      </c>
      <c r="AG13" s="121">
        <f>+SUM(AH13:AK13)</f>
        <v>2878</v>
      </c>
      <c r="AH13" s="121">
        <v>0</v>
      </c>
      <c r="AI13" s="121">
        <v>2878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65177</v>
      </c>
      <c r="AO13" s="121">
        <f>+SUM(AP13:AS13)</f>
        <v>15097</v>
      </c>
      <c r="AP13" s="121">
        <v>0</v>
      </c>
      <c r="AQ13" s="121">
        <v>0</v>
      </c>
      <c r="AR13" s="121">
        <v>15097</v>
      </c>
      <c r="AS13" s="121">
        <v>0</v>
      </c>
      <c r="AT13" s="121">
        <f>+SUM(AU13:AW13)</f>
        <v>24292</v>
      </c>
      <c r="AU13" s="121">
        <v>0</v>
      </c>
      <c r="AV13" s="121">
        <v>24292</v>
      </c>
      <c r="AW13" s="121">
        <v>0</v>
      </c>
      <c r="AX13" s="121">
        <v>0</v>
      </c>
      <c r="AY13" s="121">
        <f>+SUM(AZ13:BC13)</f>
        <v>25788</v>
      </c>
      <c r="AZ13" s="121">
        <v>0</v>
      </c>
      <c r="BA13" s="121">
        <v>25788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68055</v>
      </c>
      <c r="BH13" s="121">
        <f>SUM(D13,AF13)</f>
        <v>28516</v>
      </c>
      <c r="BI13" s="121">
        <f>SUM(E13,AG13)</f>
        <v>28516</v>
      </c>
      <c r="BJ13" s="121">
        <f>SUM(F13,AH13)</f>
        <v>0</v>
      </c>
      <c r="BK13" s="121">
        <f>SUM(G13,AI13)</f>
        <v>2878</v>
      </c>
      <c r="BL13" s="121">
        <f>SUM(H13,AJ13)</f>
        <v>24428</v>
      </c>
      <c r="BM13" s="121">
        <f>SUM(I13,AK13)</f>
        <v>1210</v>
      </c>
      <c r="BN13" s="121">
        <f>SUM(J13,AL13)</f>
        <v>0</v>
      </c>
      <c r="BO13" s="121">
        <f>SUM(K13,AM13)</f>
        <v>50438</v>
      </c>
      <c r="BP13" s="121">
        <f>SUM(L13,AN13)</f>
        <v>673054</v>
      </c>
      <c r="BQ13" s="121">
        <f>SUM(M13,AO13)</f>
        <v>227546</v>
      </c>
      <c r="BR13" s="121">
        <f>SUM(N13,AP13)</f>
        <v>32600</v>
      </c>
      <c r="BS13" s="121">
        <f>SUM(O13,AQ13)</f>
        <v>162597</v>
      </c>
      <c r="BT13" s="121">
        <f>SUM(P13,AR13)</f>
        <v>15097</v>
      </c>
      <c r="BU13" s="121">
        <f>SUM(Q13,AS13)</f>
        <v>17252</v>
      </c>
      <c r="BV13" s="121">
        <f>SUM(R13,AT13)</f>
        <v>66078</v>
      </c>
      <c r="BW13" s="121">
        <f>SUM(S13,AU13)</f>
        <v>32031</v>
      </c>
      <c r="BX13" s="121">
        <f>SUM(T13,AV13)</f>
        <v>24734</v>
      </c>
      <c r="BY13" s="121">
        <f>SUM(U13,AW13)</f>
        <v>9313</v>
      </c>
      <c r="BZ13" s="121">
        <f>SUM(V13,AX13)</f>
        <v>0</v>
      </c>
      <c r="CA13" s="121">
        <f>SUM(W13,AY13)</f>
        <v>379430</v>
      </c>
      <c r="CB13" s="121">
        <f>SUM(X13,AZ13)</f>
        <v>178079</v>
      </c>
      <c r="CC13" s="121">
        <f>SUM(Y13,BA13)</f>
        <v>197980</v>
      </c>
      <c r="CD13" s="121">
        <f>SUM(Z13,BB13)</f>
        <v>3371</v>
      </c>
      <c r="CE13" s="121">
        <f>SUM(AA13,BC13)</f>
        <v>0</v>
      </c>
      <c r="CF13" s="121">
        <f>SUM(AB13,BD13)</f>
        <v>167893</v>
      </c>
      <c r="CG13" s="121">
        <f>SUM(AC13,BE13)</f>
        <v>0</v>
      </c>
      <c r="CH13" s="121">
        <f>SUM(AD13,BF13)</f>
        <v>0</v>
      </c>
      <c r="CI13" s="121">
        <f>SUM(AE13,BG13)</f>
        <v>701570</v>
      </c>
    </row>
    <row r="14" spans="1:87" s="136" customFormat="1" ht="13.5" customHeight="1" x14ac:dyDescent="0.15">
      <c r="A14" s="119" t="s">
        <v>50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222501</v>
      </c>
      <c r="M14" s="121">
        <f>+SUM(N14:Q14)</f>
        <v>12151</v>
      </c>
      <c r="N14" s="121">
        <v>12151</v>
      </c>
      <c r="O14" s="121">
        <v>0</v>
      </c>
      <c r="P14" s="121">
        <v>0</v>
      </c>
      <c r="Q14" s="121">
        <v>0</v>
      </c>
      <c r="R14" s="121">
        <f>+SUM(S14:U14)</f>
        <v>13590</v>
      </c>
      <c r="S14" s="121">
        <v>3860</v>
      </c>
      <c r="T14" s="121">
        <v>9730</v>
      </c>
      <c r="U14" s="121">
        <v>0</v>
      </c>
      <c r="V14" s="121">
        <v>6480</v>
      </c>
      <c r="W14" s="121">
        <f>+SUM(X14:AA14)</f>
        <v>190280</v>
      </c>
      <c r="X14" s="121">
        <v>84312</v>
      </c>
      <c r="Y14" s="121">
        <v>105968</v>
      </c>
      <c r="Z14" s="121">
        <v>0</v>
      </c>
      <c r="AA14" s="121">
        <v>0</v>
      </c>
      <c r="AB14" s="121">
        <v>37205</v>
      </c>
      <c r="AC14" s="121">
        <v>0</v>
      </c>
      <c r="AD14" s="121">
        <v>9742</v>
      </c>
      <c r="AE14" s="121">
        <f>+SUM(D14,L14,AD14)</f>
        <v>232243</v>
      </c>
      <c r="AF14" s="121">
        <f>+SUM(AG14,AL14)</f>
        <v>200730</v>
      </c>
      <c r="AG14" s="121">
        <f>+SUM(AH14:AK14)</f>
        <v>191678</v>
      </c>
      <c r="AH14" s="121">
        <v>191678</v>
      </c>
      <c r="AI14" s="121">
        <v>0</v>
      </c>
      <c r="AJ14" s="121">
        <v>0</v>
      </c>
      <c r="AK14" s="121">
        <v>0</v>
      </c>
      <c r="AL14" s="121">
        <v>9052</v>
      </c>
      <c r="AM14" s="121">
        <v>0</v>
      </c>
      <c r="AN14" s="121">
        <f>+SUM(AO14,AT14,AX14,AY14,BE14)</f>
        <v>85994</v>
      </c>
      <c r="AO14" s="121">
        <f>+SUM(AP14:AS14)</f>
        <v>6107</v>
      </c>
      <c r="AP14" s="121">
        <v>6107</v>
      </c>
      <c r="AQ14" s="121">
        <v>0</v>
      </c>
      <c r="AR14" s="121">
        <v>0</v>
      </c>
      <c r="AS14" s="121">
        <v>0</v>
      </c>
      <c r="AT14" s="121">
        <f>+SUM(AU14:AW14)</f>
        <v>47523</v>
      </c>
      <c r="AU14" s="121">
        <v>0</v>
      </c>
      <c r="AV14" s="121">
        <v>47523</v>
      </c>
      <c r="AW14" s="121">
        <v>0</v>
      </c>
      <c r="AX14" s="121">
        <v>0</v>
      </c>
      <c r="AY14" s="121">
        <f>+SUM(AZ14:BC14)</f>
        <v>32364</v>
      </c>
      <c r="AZ14" s="121">
        <v>0</v>
      </c>
      <c r="BA14" s="121">
        <v>32364</v>
      </c>
      <c r="BB14" s="121">
        <v>0</v>
      </c>
      <c r="BC14" s="121">
        <v>0</v>
      </c>
      <c r="BD14" s="121">
        <v>0</v>
      </c>
      <c r="BE14" s="121">
        <v>0</v>
      </c>
      <c r="BF14" s="121">
        <v>17556</v>
      </c>
      <c r="BG14" s="121">
        <f>+SUM(BF14,AN14,AF14)</f>
        <v>304280</v>
      </c>
      <c r="BH14" s="121">
        <f>SUM(D14,AF14)</f>
        <v>200730</v>
      </c>
      <c r="BI14" s="121">
        <f>SUM(E14,AG14)</f>
        <v>191678</v>
      </c>
      <c r="BJ14" s="121">
        <f>SUM(F14,AH14)</f>
        <v>191678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9052</v>
      </c>
      <c r="BO14" s="121">
        <f>SUM(K14,AM14)</f>
        <v>0</v>
      </c>
      <c r="BP14" s="121">
        <f>SUM(L14,AN14)</f>
        <v>308495</v>
      </c>
      <c r="BQ14" s="121">
        <f>SUM(M14,AO14)</f>
        <v>18258</v>
      </c>
      <c r="BR14" s="121">
        <f>SUM(N14,AP14)</f>
        <v>18258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61113</v>
      </c>
      <c r="BW14" s="121">
        <f>SUM(S14,AU14)</f>
        <v>3860</v>
      </c>
      <c r="BX14" s="121">
        <f>SUM(T14,AV14)</f>
        <v>57253</v>
      </c>
      <c r="BY14" s="121">
        <f>SUM(U14,AW14)</f>
        <v>0</v>
      </c>
      <c r="BZ14" s="121">
        <f>SUM(V14,AX14)</f>
        <v>6480</v>
      </c>
      <c r="CA14" s="121">
        <f>SUM(W14,AY14)</f>
        <v>222644</v>
      </c>
      <c r="CB14" s="121">
        <f>SUM(X14,AZ14)</f>
        <v>84312</v>
      </c>
      <c r="CC14" s="121">
        <f>SUM(Y14,BA14)</f>
        <v>138332</v>
      </c>
      <c r="CD14" s="121">
        <f>SUM(Z14,BB14)</f>
        <v>0</v>
      </c>
      <c r="CE14" s="121">
        <f>SUM(AA14,BC14)</f>
        <v>0</v>
      </c>
      <c r="CF14" s="121">
        <f>SUM(AB14,BD14)</f>
        <v>37205</v>
      </c>
      <c r="CG14" s="121">
        <f>SUM(AC14,BE14)</f>
        <v>0</v>
      </c>
      <c r="CH14" s="121">
        <f>SUM(AD14,BF14)</f>
        <v>27298</v>
      </c>
      <c r="CI14" s="121">
        <f>SUM(AE14,BG14)</f>
        <v>536523</v>
      </c>
    </row>
    <row r="15" spans="1:87" s="136" customFormat="1" ht="13.5" customHeight="1" x14ac:dyDescent="0.15">
      <c r="A15" s="119" t="s">
        <v>50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119979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119105</v>
      </c>
      <c r="X15" s="121">
        <v>107261</v>
      </c>
      <c r="Y15" s="121">
        <v>2495</v>
      </c>
      <c r="Z15" s="121">
        <v>96</v>
      </c>
      <c r="AA15" s="121">
        <v>9253</v>
      </c>
      <c r="AB15" s="121">
        <v>157562</v>
      </c>
      <c r="AC15" s="121">
        <v>874</v>
      </c>
      <c r="AD15" s="121">
        <v>15837</v>
      </c>
      <c r="AE15" s="121">
        <f>+SUM(D15,L15,AD15)</f>
        <v>135816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115878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39246</v>
      </c>
      <c r="AU15" s="121">
        <v>0</v>
      </c>
      <c r="AV15" s="121">
        <v>39246</v>
      </c>
      <c r="AW15" s="121">
        <v>0</v>
      </c>
      <c r="AX15" s="121">
        <v>0</v>
      </c>
      <c r="AY15" s="121">
        <f>+SUM(AZ15:BC15)</f>
        <v>76416</v>
      </c>
      <c r="AZ15" s="121">
        <v>32558</v>
      </c>
      <c r="BA15" s="121">
        <v>43858</v>
      </c>
      <c r="BB15" s="121">
        <v>0</v>
      </c>
      <c r="BC15" s="121">
        <v>0</v>
      </c>
      <c r="BD15" s="121">
        <v>0</v>
      </c>
      <c r="BE15" s="121">
        <v>216</v>
      </c>
      <c r="BF15" s="121">
        <v>0</v>
      </c>
      <c r="BG15" s="121">
        <f>+SUM(BF15,AN15,AF15)</f>
        <v>115878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235857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39246</v>
      </c>
      <c r="BW15" s="121">
        <f>SUM(S15,AU15)</f>
        <v>0</v>
      </c>
      <c r="BX15" s="121">
        <f>SUM(T15,AV15)</f>
        <v>39246</v>
      </c>
      <c r="BY15" s="121">
        <f>SUM(U15,AW15)</f>
        <v>0</v>
      </c>
      <c r="BZ15" s="121">
        <f>SUM(V15,AX15)</f>
        <v>0</v>
      </c>
      <c r="CA15" s="121">
        <f>SUM(W15,AY15)</f>
        <v>195521</v>
      </c>
      <c r="CB15" s="121">
        <f>SUM(X15,AZ15)</f>
        <v>139819</v>
      </c>
      <c r="CC15" s="121">
        <f>SUM(Y15,BA15)</f>
        <v>46353</v>
      </c>
      <c r="CD15" s="121">
        <f>SUM(Z15,BB15)</f>
        <v>96</v>
      </c>
      <c r="CE15" s="121">
        <f>SUM(AA15,BC15)</f>
        <v>9253</v>
      </c>
      <c r="CF15" s="121">
        <f>SUM(AB15,BD15)</f>
        <v>157562</v>
      </c>
      <c r="CG15" s="121">
        <f>SUM(AC15,BE15)</f>
        <v>1090</v>
      </c>
      <c r="CH15" s="121">
        <f>SUM(AD15,BF15)</f>
        <v>15837</v>
      </c>
      <c r="CI15" s="121">
        <f>SUM(AE15,BG15)</f>
        <v>251694</v>
      </c>
    </row>
    <row r="16" spans="1:87" s="136" customFormat="1" ht="13.5" customHeight="1" x14ac:dyDescent="0.15">
      <c r="A16" s="119" t="s">
        <v>50</v>
      </c>
      <c r="B16" s="120" t="s">
        <v>351</v>
      </c>
      <c r="C16" s="119" t="s">
        <v>352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372567</v>
      </c>
      <c r="M16" s="121">
        <f>+SUM(N16:Q16)</f>
        <v>47054</v>
      </c>
      <c r="N16" s="121">
        <v>33482</v>
      </c>
      <c r="O16" s="121">
        <v>11726</v>
      </c>
      <c r="P16" s="121">
        <v>0</v>
      </c>
      <c r="Q16" s="121">
        <v>1846</v>
      </c>
      <c r="R16" s="121">
        <f>+SUM(S16:U16)</f>
        <v>184051</v>
      </c>
      <c r="S16" s="121">
        <v>2715</v>
      </c>
      <c r="T16" s="121">
        <v>155637</v>
      </c>
      <c r="U16" s="121">
        <v>25699</v>
      </c>
      <c r="V16" s="121">
        <v>3445</v>
      </c>
      <c r="W16" s="121">
        <f>+SUM(X16:AA16)</f>
        <v>138017</v>
      </c>
      <c r="X16" s="121">
        <v>43308</v>
      </c>
      <c r="Y16" s="121">
        <v>86086</v>
      </c>
      <c r="Z16" s="121">
        <v>8293</v>
      </c>
      <c r="AA16" s="121">
        <v>330</v>
      </c>
      <c r="AB16" s="121">
        <v>0</v>
      </c>
      <c r="AC16" s="121">
        <v>0</v>
      </c>
      <c r="AD16" s="121">
        <v>5061</v>
      </c>
      <c r="AE16" s="121">
        <f>+SUM(D16,L16,AD16)</f>
        <v>377628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90748</v>
      </c>
      <c r="AO16" s="121">
        <f>+SUM(AP16:AS16)</f>
        <v>5162</v>
      </c>
      <c r="AP16" s="121">
        <v>5162</v>
      </c>
      <c r="AQ16" s="121">
        <v>0</v>
      </c>
      <c r="AR16" s="121">
        <v>0</v>
      </c>
      <c r="AS16" s="121">
        <v>0</v>
      </c>
      <c r="AT16" s="121">
        <f>+SUM(AU16:AW16)</f>
        <v>61510</v>
      </c>
      <c r="AU16" s="121">
        <v>0</v>
      </c>
      <c r="AV16" s="121">
        <v>61510</v>
      </c>
      <c r="AW16" s="121">
        <v>0</v>
      </c>
      <c r="AX16" s="121">
        <v>0</v>
      </c>
      <c r="AY16" s="121">
        <f>+SUM(AZ16:BC16)</f>
        <v>24076</v>
      </c>
      <c r="AZ16" s="121">
        <v>0</v>
      </c>
      <c r="BA16" s="121">
        <v>24076</v>
      </c>
      <c r="BB16" s="121">
        <v>0</v>
      </c>
      <c r="BC16" s="121">
        <v>0</v>
      </c>
      <c r="BD16" s="121">
        <v>0</v>
      </c>
      <c r="BE16" s="121">
        <v>0</v>
      </c>
      <c r="BF16" s="121">
        <v>167</v>
      </c>
      <c r="BG16" s="121">
        <f>+SUM(BF16,AN16,AF16)</f>
        <v>90915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463315</v>
      </c>
      <c r="BQ16" s="121">
        <f>SUM(M16,AO16)</f>
        <v>52216</v>
      </c>
      <c r="BR16" s="121">
        <f>SUM(N16,AP16)</f>
        <v>38644</v>
      </c>
      <c r="BS16" s="121">
        <f>SUM(O16,AQ16)</f>
        <v>11726</v>
      </c>
      <c r="BT16" s="121">
        <f>SUM(P16,AR16)</f>
        <v>0</v>
      </c>
      <c r="BU16" s="121">
        <f>SUM(Q16,AS16)</f>
        <v>1846</v>
      </c>
      <c r="BV16" s="121">
        <f>SUM(R16,AT16)</f>
        <v>245561</v>
      </c>
      <c r="BW16" s="121">
        <f>SUM(S16,AU16)</f>
        <v>2715</v>
      </c>
      <c r="BX16" s="121">
        <f>SUM(T16,AV16)</f>
        <v>217147</v>
      </c>
      <c r="BY16" s="121">
        <f>SUM(U16,AW16)</f>
        <v>25699</v>
      </c>
      <c r="BZ16" s="121">
        <f>SUM(V16,AX16)</f>
        <v>3445</v>
      </c>
      <c r="CA16" s="121">
        <f>SUM(W16,AY16)</f>
        <v>162093</v>
      </c>
      <c r="CB16" s="121">
        <f>SUM(X16,AZ16)</f>
        <v>43308</v>
      </c>
      <c r="CC16" s="121">
        <f>SUM(Y16,BA16)</f>
        <v>110162</v>
      </c>
      <c r="CD16" s="121">
        <f>SUM(Z16,BB16)</f>
        <v>8293</v>
      </c>
      <c r="CE16" s="121">
        <f>SUM(AA16,BC16)</f>
        <v>330</v>
      </c>
      <c r="CF16" s="121">
        <f>SUM(AB16,BD16)</f>
        <v>0</v>
      </c>
      <c r="CG16" s="121">
        <f>SUM(AC16,BE16)</f>
        <v>0</v>
      </c>
      <c r="CH16" s="121">
        <f>SUM(AD16,BF16)</f>
        <v>5228</v>
      </c>
      <c r="CI16" s="121">
        <f>SUM(AE16,BG16)</f>
        <v>468543</v>
      </c>
    </row>
    <row r="17" spans="1:87" s="136" customFormat="1" ht="13.5" customHeight="1" x14ac:dyDescent="0.15">
      <c r="A17" s="119" t="s">
        <v>50</v>
      </c>
      <c r="B17" s="120" t="s">
        <v>353</v>
      </c>
      <c r="C17" s="119" t="s">
        <v>354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196322</v>
      </c>
      <c r="M17" s="121">
        <f>+SUM(N17:Q17)</f>
        <v>13084</v>
      </c>
      <c r="N17" s="121">
        <v>2296</v>
      </c>
      <c r="O17" s="121">
        <v>0</v>
      </c>
      <c r="P17" s="121">
        <v>5390</v>
      </c>
      <c r="Q17" s="121">
        <v>5398</v>
      </c>
      <c r="R17" s="121">
        <f>+SUM(S17:U17)</f>
        <v>5370</v>
      </c>
      <c r="S17" s="121">
        <v>0</v>
      </c>
      <c r="T17" s="121">
        <v>0</v>
      </c>
      <c r="U17" s="121">
        <v>5370</v>
      </c>
      <c r="V17" s="121">
        <v>0</v>
      </c>
      <c r="W17" s="121">
        <f>+SUM(X17:AA17)</f>
        <v>177868</v>
      </c>
      <c r="X17" s="121">
        <v>105907</v>
      </c>
      <c r="Y17" s="121">
        <v>29605</v>
      </c>
      <c r="Z17" s="121">
        <v>15441</v>
      </c>
      <c r="AA17" s="121">
        <v>26915</v>
      </c>
      <c r="AB17" s="121">
        <v>0</v>
      </c>
      <c r="AC17" s="121">
        <v>0</v>
      </c>
      <c r="AD17" s="121">
        <v>0</v>
      </c>
      <c r="AE17" s="121">
        <f>+SUM(D17,L17,AD17)</f>
        <v>196322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126434</v>
      </c>
      <c r="AO17" s="121">
        <f>+SUM(AP17:AS17)</f>
        <v>51308</v>
      </c>
      <c r="AP17" s="121">
        <v>51308</v>
      </c>
      <c r="AQ17" s="121">
        <v>0</v>
      </c>
      <c r="AR17" s="121">
        <v>0</v>
      </c>
      <c r="AS17" s="121">
        <v>0</v>
      </c>
      <c r="AT17" s="121">
        <f>+SUM(AU17:AW17)</f>
        <v>60344</v>
      </c>
      <c r="AU17" s="121">
        <v>0</v>
      </c>
      <c r="AV17" s="121">
        <v>60344</v>
      </c>
      <c r="AW17" s="121">
        <v>0</v>
      </c>
      <c r="AX17" s="121">
        <v>0</v>
      </c>
      <c r="AY17" s="121">
        <f>+SUM(AZ17:BC17)</f>
        <v>14782</v>
      </c>
      <c r="AZ17" s="121">
        <v>0</v>
      </c>
      <c r="BA17" s="121">
        <v>14782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126434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322756</v>
      </c>
      <c r="BQ17" s="121">
        <f>SUM(M17,AO17)</f>
        <v>64392</v>
      </c>
      <c r="BR17" s="121">
        <f>SUM(N17,AP17)</f>
        <v>53604</v>
      </c>
      <c r="BS17" s="121">
        <f>SUM(O17,AQ17)</f>
        <v>0</v>
      </c>
      <c r="BT17" s="121">
        <f>SUM(P17,AR17)</f>
        <v>5390</v>
      </c>
      <c r="BU17" s="121">
        <f>SUM(Q17,AS17)</f>
        <v>5398</v>
      </c>
      <c r="BV17" s="121">
        <f>SUM(R17,AT17)</f>
        <v>65714</v>
      </c>
      <c r="BW17" s="121">
        <f>SUM(S17,AU17)</f>
        <v>0</v>
      </c>
      <c r="BX17" s="121">
        <f>SUM(T17,AV17)</f>
        <v>60344</v>
      </c>
      <c r="BY17" s="121">
        <f>SUM(U17,AW17)</f>
        <v>5370</v>
      </c>
      <c r="BZ17" s="121">
        <f>SUM(V17,AX17)</f>
        <v>0</v>
      </c>
      <c r="CA17" s="121">
        <f>SUM(W17,AY17)</f>
        <v>192650</v>
      </c>
      <c r="CB17" s="121">
        <f>SUM(X17,AZ17)</f>
        <v>105907</v>
      </c>
      <c r="CC17" s="121">
        <f>SUM(Y17,BA17)</f>
        <v>44387</v>
      </c>
      <c r="CD17" s="121">
        <f>SUM(Z17,BB17)</f>
        <v>15441</v>
      </c>
      <c r="CE17" s="121">
        <f>SUM(AA17,BC17)</f>
        <v>26915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322756</v>
      </c>
    </row>
    <row r="18" spans="1:87" s="136" customFormat="1" ht="13.5" customHeight="1" x14ac:dyDescent="0.15">
      <c r="A18" s="119" t="s">
        <v>50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6113</v>
      </c>
      <c r="M18" s="121">
        <f>+SUM(N18:Q18)</f>
        <v>6113</v>
      </c>
      <c r="N18" s="121">
        <v>6113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67085</v>
      </c>
      <c r="AC18" s="121">
        <v>0</v>
      </c>
      <c r="AD18" s="121">
        <v>0</v>
      </c>
      <c r="AE18" s="121">
        <f>+SUM(D18,L18,AD18)</f>
        <v>6113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39312</v>
      </c>
      <c r="AO18" s="121">
        <f>+SUM(AP18:AS18)</f>
        <v>4550</v>
      </c>
      <c r="AP18" s="121">
        <v>4550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34762</v>
      </c>
      <c r="AZ18" s="121">
        <v>0</v>
      </c>
      <c r="BA18" s="121">
        <v>0</v>
      </c>
      <c r="BB18" s="121">
        <v>33342</v>
      </c>
      <c r="BC18" s="121">
        <v>1420</v>
      </c>
      <c r="BD18" s="121">
        <v>0</v>
      </c>
      <c r="BE18" s="121">
        <v>0</v>
      </c>
      <c r="BF18" s="121">
        <v>0</v>
      </c>
      <c r="BG18" s="121">
        <f>+SUM(BF18,AN18,AF18)</f>
        <v>39312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45425</v>
      </c>
      <c r="BQ18" s="121">
        <f>SUM(M18,AO18)</f>
        <v>10663</v>
      </c>
      <c r="BR18" s="121">
        <f>SUM(N18,AP18)</f>
        <v>10663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34762</v>
      </c>
      <c r="CB18" s="121">
        <f>SUM(X18,AZ18)</f>
        <v>0</v>
      </c>
      <c r="CC18" s="121">
        <f>SUM(Y18,BA18)</f>
        <v>0</v>
      </c>
      <c r="CD18" s="121">
        <f>SUM(Z18,BB18)</f>
        <v>33342</v>
      </c>
      <c r="CE18" s="121">
        <f>SUM(AA18,BC18)</f>
        <v>1420</v>
      </c>
      <c r="CF18" s="121">
        <f>SUM(AB18,BD18)</f>
        <v>67085</v>
      </c>
      <c r="CG18" s="121">
        <f>SUM(AC18,BE18)</f>
        <v>0</v>
      </c>
      <c r="CH18" s="121">
        <f>SUM(AD18,BF18)</f>
        <v>0</v>
      </c>
      <c r="CI18" s="121">
        <f>SUM(AE18,BG18)</f>
        <v>45425</v>
      </c>
    </row>
    <row r="19" spans="1:87" s="136" customFormat="1" ht="13.5" customHeight="1" x14ac:dyDescent="0.15">
      <c r="A19" s="119" t="s">
        <v>50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226635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226635</v>
      </c>
      <c r="X19" s="121">
        <v>98664</v>
      </c>
      <c r="Y19" s="121">
        <v>120165</v>
      </c>
      <c r="Z19" s="121">
        <v>6985</v>
      </c>
      <c r="AA19" s="121">
        <v>821</v>
      </c>
      <c r="AB19" s="121">
        <v>0</v>
      </c>
      <c r="AC19" s="121">
        <v>0</v>
      </c>
      <c r="AD19" s="121">
        <v>18694</v>
      </c>
      <c r="AE19" s="121">
        <f>+SUM(D19,L19,AD19)</f>
        <v>245329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41911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226635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226635</v>
      </c>
      <c r="CB19" s="121">
        <f>SUM(X19,AZ19)</f>
        <v>98664</v>
      </c>
      <c r="CC19" s="121">
        <f>SUM(Y19,BA19)</f>
        <v>120165</v>
      </c>
      <c r="CD19" s="121">
        <f>SUM(Z19,BB19)</f>
        <v>6985</v>
      </c>
      <c r="CE19" s="121">
        <f>SUM(AA19,BC19)</f>
        <v>821</v>
      </c>
      <c r="CF19" s="121">
        <f>SUM(AB19,BD19)</f>
        <v>41911</v>
      </c>
      <c r="CG19" s="121">
        <f>SUM(AC19,BE19)</f>
        <v>0</v>
      </c>
      <c r="CH19" s="121">
        <f>SUM(AD19,BF19)</f>
        <v>18694</v>
      </c>
      <c r="CI19" s="121">
        <f>SUM(AE19,BG19)</f>
        <v>245329</v>
      </c>
    </row>
    <row r="20" spans="1:87" s="136" customFormat="1" ht="13.5" customHeight="1" x14ac:dyDescent="0.15">
      <c r="A20" s="119" t="s">
        <v>50</v>
      </c>
      <c r="B20" s="120" t="s">
        <v>360</v>
      </c>
      <c r="C20" s="119" t="s">
        <v>361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92563</v>
      </c>
      <c r="M20" s="121">
        <f>+SUM(N20:Q20)</f>
        <v>28702</v>
      </c>
      <c r="N20" s="121">
        <v>7449</v>
      </c>
      <c r="O20" s="121">
        <v>18869</v>
      </c>
      <c r="P20" s="121">
        <v>2384</v>
      </c>
      <c r="Q20" s="121">
        <v>0</v>
      </c>
      <c r="R20" s="121">
        <f>+SUM(S20:U20)</f>
        <v>15314</v>
      </c>
      <c r="S20" s="121">
        <v>7244</v>
      </c>
      <c r="T20" s="121">
        <v>4399</v>
      </c>
      <c r="U20" s="121">
        <v>3671</v>
      </c>
      <c r="V20" s="121">
        <v>0</v>
      </c>
      <c r="W20" s="121">
        <f>+SUM(X20:AA20)</f>
        <v>48547</v>
      </c>
      <c r="X20" s="121">
        <v>664</v>
      </c>
      <c r="Y20" s="121">
        <v>45071</v>
      </c>
      <c r="Z20" s="121">
        <v>2812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92563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10267</v>
      </c>
      <c r="AO20" s="121">
        <f>+SUM(AP20:AS20)</f>
        <v>4844</v>
      </c>
      <c r="AP20" s="121">
        <v>0</v>
      </c>
      <c r="AQ20" s="121">
        <v>0</v>
      </c>
      <c r="AR20" s="121">
        <v>4844</v>
      </c>
      <c r="AS20" s="121">
        <v>0</v>
      </c>
      <c r="AT20" s="121">
        <f>+SUM(AU20:AW20)</f>
        <v>5221</v>
      </c>
      <c r="AU20" s="121">
        <v>0</v>
      </c>
      <c r="AV20" s="121">
        <v>5221</v>
      </c>
      <c r="AW20" s="121">
        <v>0</v>
      </c>
      <c r="AX20" s="121">
        <v>0</v>
      </c>
      <c r="AY20" s="121">
        <f>+SUM(AZ20:BC20)</f>
        <v>202</v>
      </c>
      <c r="AZ20" s="121">
        <v>0</v>
      </c>
      <c r="BA20" s="121">
        <v>202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10267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102830</v>
      </c>
      <c r="BQ20" s="121">
        <f>SUM(M20,AO20)</f>
        <v>33546</v>
      </c>
      <c r="BR20" s="121">
        <f>SUM(N20,AP20)</f>
        <v>7449</v>
      </c>
      <c r="BS20" s="121">
        <f>SUM(O20,AQ20)</f>
        <v>18869</v>
      </c>
      <c r="BT20" s="121">
        <f>SUM(P20,AR20)</f>
        <v>7228</v>
      </c>
      <c r="BU20" s="121">
        <f>SUM(Q20,AS20)</f>
        <v>0</v>
      </c>
      <c r="BV20" s="121">
        <f>SUM(R20,AT20)</f>
        <v>20535</v>
      </c>
      <c r="BW20" s="121">
        <f>SUM(S20,AU20)</f>
        <v>7244</v>
      </c>
      <c r="BX20" s="121">
        <f>SUM(T20,AV20)</f>
        <v>9620</v>
      </c>
      <c r="BY20" s="121">
        <f>SUM(U20,AW20)</f>
        <v>3671</v>
      </c>
      <c r="BZ20" s="121">
        <f>SUM(V20,AX20)</f>
        <v>0</v>
      </c>
      <c r="CA20" s="121">
        <f>SUM(W20,AY20)</f>
        <v>48749</v>
      </c>
      <c r="CB20" s="121">
        <f>SUM(X20,AZ20)</f>
        <v>664</v>
      </c>
      <c r="CC20" s="121">
        <f>SUM(Y20,BA20)</f>
        <v>45273</v>
      </c>
      <c r="CD20" s="121">
        <f>SUM(Z20,BB20)</f>
        <v>2812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102830</v>
      </c>
    </row>
    <row r="21" spans="1:87" s="136" customFormat="1" ht="13.5" customHeight="1" x14ac:dyDescent="0.15">
      <c r="A21" s="119" t="s">
        <v>50</v>
      </c>
      <c r="B21" s="120" t="s">
        <v>362</v>
      </c>
      <c r="C21" s="119" t="s">
        <v>363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68045</v>
      </c>
      <c r="M21" s="121">
        <f>+SUM(N21:Q21)</f>
        <v>6160</v>
      </c>
      <c r="N21" s="121">
        <v>6160</v>
      </c>
      <c r="O21" s="121">
        <v>0</v>
      </c>
      <c r="P21" s="121">
        <v>0</v>
      </c>
      <c r="Q21" s="121">
        <v>0</v>
      </c>
      <c r="R21" s="121">
        <f>+SUM(S21:U21)</f>
        <v>273</v>
      </c>
      <c r="S21" s="121">
        <v>273</v>
      </c>
      <c r="T21" s="121">
        <v>0</v>
      </c>
      <c r="U21" s="121">
        <v>0</v>
      </c>
      <c r="V21" s="121">
        <v>0</v>
      </c>
      <c r="W21" s="121">
        <f>+SUM(X21:AA21)</f>
        <v>61612</v>
      </c>
      <c r="X21" s="121">
        <v>48769</v>
      </c>
      <c r="Y21" s="121">
        <v>0</v>
      </c>
      <c r="Z21" s="121">
        <v>0</v>
      </c>
      <c r="AA21" s="121">
        <v>12843</v>
      </c>
      <c r="AB21" s="121">
        <v>125393</v>
      </c>
      <c r="AC21" s="121">
        <v>0</v>
      </c>
      <c r="AD21" s="121">
        <v>0</v>
      </c>
      <c r="AE21" s="121">
        <f>+SUM(D21,L21,AD21)</f>
        <v>68045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28888</v>
      </c>
      <c r="AO21" s="121">
        <f>+SUM(AP21:AS21)</f>
        <v>1539</v>
      </c>
      <c r="AP21" s="121">
        <v>1539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27349</v>
      </c>
      <c r="AZ21" s="121">
        <v>27349</v>
      </c>
      <c r="BA21" s="121">
        <v>0</v>
      </c>
      <c r="BB21" s="121">
        <v>0</v>
      </c>
      <c r="BC21" s="121">
        <v>0</v>
      </c>
      <c r="BD21" s="121">
        <v>90060</v>
      </c>
      <c r="BE21" s="121">
        <v>0</v>
      </c>
      <c r="BF21" s="121">
        <v>0</v>
      </c>
      <c r="BG21" s="121">
        <f>+SUM(BF21,AN21,AF21)</f>
        <v>28888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96933</v>
      </c>
      <c r="BQ21" s="121">
        <f>SUM(M21,AO21)</f>
        <v>7699</v>
      </c>
      <c r="BR21" s="121">
        <f>SUM(N21,AP21)</f>
        <v>7699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273</v>
      </c>
      <c r="BW21" s="121">
        <f>SUM(S21,AU21)</f>
        <v>273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88961</v>
      </c>
      <c r="CB21" s="121">
        <f>SUM(X21,AZ21)</f>
        <v>76118</v>
      </c>
      <c r="CC21" s="121">
        <f>SUM(Y21,BA21)</f>
        <v>0</v>
      </c>
      <c r="CD21" s="121">
        <f>SUM(Z21,BB21)</f>
        <v>0</v>
      </c>
      <c r="CE21" s="121">
        <f>SUM(AA21,BC21)</f>
        <v>12843</v>
      </c>
      <c r="CF21" s="121">
        <f>SUM(AB21,BD21)</f>
        <v>215453</v>
      </c>
      <c r="CG21" s="121">
        <f>SUM(AC21,BE21)</f>
        <v>0</v>
      </c>
      <c r="CH21" s="121">
        <f>SUM(AD21,BF21)</f>
        <v>0</v>
      </c>
      <c r="CI21" s="121">
        <f>SUM(AE21,BG21)</f>
        <v>96933</v>
      </c>
    </row>
    <row r="22" spans="1:87" s="136" customFormat="1" ht="13.5" customHeight="1" x14ac:dyDescent="0.15">
      <c r="A22" s="119" t="s">
        <v>50</v>
      </c>
      <c r="B22" s="120" t="s">
        <v>366</v>
      </c>
      <c r="C22" s="119" t="s">
        <v>367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50152</v>
      </c>
      <c r="M22" s="121">
        <f>+SUM(N22:Q22)</f>
        <v>4047</v>
      </c>
      <c r="N22" s="121">
        <v>4047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46105</v>
      </c>
      <c r="X22" s="121">
        <v>46105</v>
      </c>
      <c r="Y22" s="121">
        <v>0</v>
      </c>
      <c r="Z22" s="121">
        <v>0</v>
      </c>
      <c r="AA22" s="121">
        <v>0</v>
      </c>
      <c r="AB22" s="121">
        <v>108950</v>
      </c>
      <c r="AC22" s="121">
        <v>0</v>
      </c>
      <c r="AD22" s="121">
        <v>0</v>
      </c>
      <c r="AE22" s="121">
        <f>+SUM(D22,L22,AD22)</f>
        <v>50152</v>
      </c>
      <c r="AF22" s="121">
        <f>+SUM(AG22,AL22)</f>
        <v>12063</v>
      </c>
      <c r="AG22" s="121">
        <f>+SUM(AH22:AK22)</f>
        <v>12063</v>
      </c>
      <c r="AH22" s="121">
        <v>0</v>
      </c>
      <c r="AI22" s="121">
        <v>0</v>
      </c>
      <c r="AJ22" s="121">
        <v>12063</v>
      </c>
      <c r="AK22" s="121">
        <v>0</v>
      </c>
      <c r="AL22" s="121">
        <v>0</v>
      </c>
      <c r="AM22" s="121">
        <v>0</v>
      </c>
      <c r="AN22" s="121">
        <f>+SUM(AO22,AT22,AX22,AY22,BE22)</f>
        <v>73646</v>
      </c>
      <c r="AO22" s="121">
        <f>+SUM(AP22:AS22)</f>
        <v>4522</v>
      </c>
      <c r="AP22" s="121">
        <v>4522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69124</v>
      </c>
      <c r="AZ22" s="121">
        <v>0</v>
      </c>
      <c r="BA22" s="121">
        <v>0</v>
      </c>
      <c r="BB22" s="121">
        <v>69124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85709</v>
      </c>
      <c r="BH22" s="121">
        <f>SUM(D22,AF22)</f>
        <v>12063</v>
      </c>
      <c r="BI22" s="121">
        <f>SUM(E22,AG22)</f>
        <v>12063</v>
      </c>
      <c r="BJ22" s="121">
        <f>SUM(F22,AH22)</f>
        <v>0</v>
      </c>
      <c r="BK22" s="121">
        <f>SUM(G22,AI22)</f>
        <v>0</v>
      </c>
      <c r="BL22" s="121">
        <f>SUM(H22,AJ22)</f>
        <v>12063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123798</v>
      </c>
      <c r="BQ22" s="121">
        <f>SUM(M22,AO22)</f>
        <v>8569</v>
      </c>
      <c r="BR22" s="121">
        <f>SUM(N22,AP22)</f>
        <v>8569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115229</v>
      </c>
      <c r="CB22" s="121">
        <f>SUM(X22,AZ22)</f>
        <v>46105</v>
      </c>
      <c r="CC22" s="121">
        <f>SUM(Y22,BA22)</f>
        <v>0</v>
      </c>
      <c r="CD22" s="121">
        <f>SUM(Z22,BB22)</f>
        <v>69124</v>
      </c>
      <c r="CE22" s="121">
        <f>SUM(AA22,BC22)</f>
        <v>0</v>
      </c>
      <c r="CF22" s="121">
        <f>SUM(AB22,BD22)</f>
        <v>108950</v>
      </c>
      <c r="CG22" s="121">
        <f>SUM(AC22,BE22)</f>
        <v>0</v>
      </c>
      <c r="CH22" s="121">
        <f>SUM(AD22,BF22)</f>
        <v>0</v>
      </c>
      <c r="CI22" s="121">
        <f>SUM(AE22,BG22)</f>
        <v>135861</v>
      </c>
    </row>
    <row r="23" spans="1:87" s="136" customFormat="1" ht="13.5" customHeight="1" x14ac:dyDescent="0.15">
      <c r="A23" s="119" t="s">
        <v>50</v>
      </c>
      <c r="B23" s="120" t="s">
        <v>368</v>
      </c>
      <c r="C23" s="119" t="s">
        <v>369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8342</v>
      </c>
      <c r="M23" s="121">
        <f>+SUM(N23:Q23)</f>
        <v>5006</v>
      </c>
      <c r="N23" s="121">
        <v>0</v>
      </c>
      <c r="O23" s="121">
        <v>5006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3336</v>
      </c>
      <c r="X23" s="121">
        <v>3336</v>
      </c>
      <c r="Y23" s="121">
        <v>0</v>
      </c>
      <c r="Z23" s="121">
        <v>0</v>
      </c>
      <c r="AA23" s="121">
        <v>0</v>
      </c>
      <c r="AB23" s="121">
        <v>10809</v>
      </c>
      <c r="AC23" s="121">
        <v>0</v>
      </c>
      <c r="AD23" s="121">
        <v>0</v>
      </c>
      <c r="AE23" s="121">
        <f>+SUM(D23,L23,AD23)</f>
        <v>8342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776</v>
      </c>
      <c r="BG23" s="121">
        <f>+SUM(BF23,AN23,AF23)</f>
        <v>776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8342</v>
      </c>
      <c r="BQ23" s="121">
        <f>SUM(M23,AO23)</f>
        <v>5006</v>
      </c>
      <c r="BR23" s="121">
        <f>SUM(N23,AP23)</f>
        <v>0</v>
      </c>
      <c r="BS23" s="121">
        <f>SUM(O23,AQ23)</f>
        <v>5006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3336</v>
      </c>
      <c r="CB23" s="121">
        <f>SUM(X23,AZ23)</f>
        <v>3336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10809</v>
      </c>
      <c r="CG23" s="121">
        <f>SUM(AC23,BE23)</f>
        <v>0</v>
      </c>
      <c r="CH23" s="121">
        <f>SUM(AD23,BF23)</f>
        <v>776</v>
      </c>
      <c r="CI23" s="121">
        <f>SUM(AE23,BG23)</f>
        <v>9118</v>
      </c>
    </row>
    <row r="24" spans="1:87" s="136" customFormat="1" ht="13.5" customHeight="1" x14ac:dyDescent="0.15">
      <c r="A24" s="119" t="s">
        <v>50</v>
      </c>
      <c r="B24" s="120" t="s">
        <v>370</v>
      </c>
      <c r="C24" s="119" t="s">
        <v>371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38725</v>
      </c>
      <c r="M24" s="121">
        <f>+SUM(N24:Q24)</f>
        <v>2998</v>
      </c>
      <c r="N24" s="121">
        <v>2998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35727</v>
      </c>
      <c r="X24" s="121">
        <v>31115</v>
      </c>
      <c r="Y24" s="121">
        <v>0</v>
      </c>
      <c r="Z24" s="121">
        <v>0</v>
      </c>
      <c r="AA24" s="121">
        <v>4612</v>
      </c>
      <c r="AB24" s="121">
        <v>32171</v>
      </c>
      <c r="AC24" s="121">
        <v>0</v>
      </c>
      <c r="AD24" s="121">
        <v>0</v>
      </c>
      <c r="AE24" s="121">
        <f>+SUM(D24,L24,AD24)</f>
        <v>38725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22515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38725</v>
      </c>
      <c r="BQ24" s="121">
        <f>SUM(M24,AO24)</f>
        <v>2998</v>
      </c>
      <c r="BR24" s="121">
        <f>SUM(N24,AP24)</f>
        <v>2998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35727</v>
      </c>
      <c r="CB24" s="121">
        <f>SUM(X24,AZ24)</f>
        <v>31115</v>
      </c>
      <c r="CC24" s="121">
        <f>SUM(Y24,BA24)</f>
        <v>0</v>
      </c>
      <c r="CD24" s="121">
        <f>SUM(Z24,BB24)</f>
        <v>0</v>
      </c>
      <c r="CE24" s="121">
        <f>SUM(AA24,BC24)</f>
        <v>4612</v>
      </c>
      <c r="CF24" s="121">
        <f>SUM(AB24,BD24)</f>
        <v>54686</v>
      </c>
      <c r="CG24" s="121">
        <f>SUM(AC24,BE24)</f>
        <v>0</v>
      </c>
      <c r="CH24" s="121">
        <f>SUM(AD24,BF24)</f>
        <v>0</v>
      </c>
      <c r="CI24" s="121">
        <f>SUM(AE24,BG24)</f>
        <v>38725</v>
      </c>
    </row>
    <row r="25" spans="1:87" s="136" customFormat="1" ht="13.5" customHeight="1" x14ac:dyDescent="0.15">
      <c r="A25" s="119" t="s">
        <v>50</v>
      </c>
      <c r="B25" s="120" t="s">
        <v>372</v>
      </c>
      <c r="C25" s="119" t="s">
        <v>373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57142</v>
      </c>
      <c r="M25" s="121">
        <f>+SUM(N25:Q25)</f>
        <v>15937</v>
      </c>
      <c r="N25" s="121">
        <v>15937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41205</v>
      </c>
      <c r="X25" s="121">
        <v>41205</v>
      </c>
      <c r="Y25" s="121">
        <v>0</v>
      </c>
      <c r="Z25" s="121">
        <v>0</v>
      </c>
      <c r="AA25" s="121">
        <v>0</v>
      </c>
      <c r="AB25" s="121">
        <v>80075</v>
      </c>
      <c r="AC25" s="121">
        <v>0</v>
      </c>
      <c r="AD25" s="121">
        <v>0</v>
      </c>
      <c r="AE25" s="121">
        <f>+SUM(D25,L25,AD25)</f>
        <v>57142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115975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57142</v>
      </c>
      <c r="BQ25" s="121">
        <f>SUM(M25,AO25)</f>
        <v>15937</v>
      </c>
      <c r="BR25" s="121">
        <f>SUM(N25,AP25)</f>
        <v>15937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41205</v>
      </c>
      <c r="CB25" s="121">
        <f>SUM(X25,AZ25)</f>
        <v>41205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196050</v>
      </c>
      <c r="CG25" s="121">
        <f>SUM(AC25,BE25)</f>
        <v>0</v>
      </c>
      <c r="CH25" s="121">
        <f>SUM(AD25,BF25)</f>
        <v>0</v>
      </c>
      <c r="CI25" s="121">
        <f>SUM(AE25,BG25)</f>
        <v>57142</v>
      </c>
    </row>
    <row r="26" spans="1:87" s="136" customFormat="1" ht="13.5" customHeight="1" x14ac:dyDescent="0.15">
      <c r="A26" s="119" t="s">
        <v>50</v>
      </c>
      <c r="B26" s="120" t="s">
        <v>376</v>
      </c>
      <c r="C26" s="119" t="s">
        <v>377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60603</v>
      </c>
      <c r="M26" s="121">
        <f>+SUM(N26:Q26)</f>
        <v>19663</v>
      </c>
      <c r="N26" s="121">
        <v>19663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40940</v>
      </c>
      <c r="X26" s="121">
        <v>40779</v>
      </c>
      <c r="Y26" s="121">
        <v>161</v>
      </c>
      <c r="Z26" s="121">
        <v>0</v>
      </c>
      <c r="AA26" s="121">
        <v>0</v>
      </c>
      <c r="AB26" s="121">
        <v>51006</v>
      </c>
      <c r="AC26" s="121">
        <v>0</v>
      </c>
      <c r="AD26" s="121">
        <v>11527</v>
      </c>
      <c r="AE26" s="121">
        <f>+SUM(D26,L26,AD26)</f>
        <v>72130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62306</v>
      </c>
      <c r="AN26" s="121">
        <f>+SUM(AO26,AT26,AX26,AY26,BE26)</f>
        <v>13108</v>
      </c>
      <c r="AO26" s="121">
        <f>+SUM(AP26:AS26)</f>
        <v>13108</v>
      </c>
      <c r="AP26" s="121">
        <v>13108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27804</v>
      </c>
      <c r="BE26" s="121">
        <v>0</v>
      </c>
      <c r="BF26" s="121">
        <v>0</v>
      </c>
      <c r="BG26" s="121">
        <f>+SUM(BF26,AN26,AF26)</f>
        <v>13108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62306</v>
      </c>
      <c r="BP26" s="121">
        <f>SUM(L26,AN26)</f>
        <v>73711</v>
      </c>
      <c r="BQ26" s="121">
        <f>SUM(M26,AO26)</f>
        <v>32771</v>
      </c>
      <c r="BR26" s="121">
        <f>SUM(N26,AP26)</f>
        <v>32771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40940</v>
      </c>
      <c r="CB26" s="121">
        <f>SUM(X26,AZ26)</f>
        <v>40779</v>
      </c>
      <c r="CC26" s="121">
        <f>SUM(Y26,BA26)</f>
        <v>161</v>
      </c>
      <c r="CD26" s="121">
        <f>SUM(Z26,BB26)</f>
        <v>0</v>
      </c>
      <c r="CE26" s="121">
        <f>SUM(AA26,BC26)</f>
        <v>0</v>
      </c>
      <c r="CF26" s="121">
        <f>SUM(AB26,BD26)</f>
        <v>78810</v>
      </c>
      <c r="CG26" s="121">
        <f>SUM(AC26,BE26)</f>
        <v>0</v>
      </c>
      <c r="CH26" s="121">
        <f>SUM(AD26,BF26)</f>
        <v>11527</v>
      </c>
      <c r="CI26" s="121">
        <f>SUM(AE26,BG26)</f>
        <v>85238</v>
      </c>
    </row>
    <row r="27" spans="1:87" s="136" customFormat="1" ht="13.5" customHeight="1" x14ac:dyDescent="0.15">
      <c r="A27" s="119" t="s">
        <v>50</v>
      </c>
      <c r="B27" s="120" t="s">
        <v>379</v>
      </c>
      <c r="C27" s="119" t="s">
        <v>380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18073</v>
      </c>
      <c r="L27" s="121">
        <f>+SUM(M27,R27,V27,W27,AC27)</f>
        <v>111754</v>
      </c>
      <c r="M27" s="121">
        <f>+SUM(N27:Q27)</f>
        <v>467</v>
      </c>
      <c r="N27" s="121">
        <v>467</v>
      </c>
      <c r="O27" s="121">
        <v>0</v>
      </c>
      <c r="P27" s="121">
        <v>0</v>
      </c>
      <c r="Q27" s="121">
        <v>0</v>
      </c>
      <c r="R27" s="121">
        <f>+SUM(S27:U27)</f>
        <v>1643</v>
      </c>
      <c r="S27" s="121">
        <v>0</v>
      </c>
      <c r="T27" s="121">
        <v>1643</v>
      </c>
      <c r="U27" s="121">
        <v>0</v>
      </c>
      <c r="V27" s="121">
        <v>0</v>
      </c>
      <c r="W27" s="121">
        <f>+SUM(X27:AA27)</f>
        <v>109169</v>
      </c>
      <c r="X27" s="121">
        <v>51314</v>
      </c>
      <c r="Y27" s="121">
        <v>57855</v>
      </c>
      <c r="Z27" s="121">
        <v>0</v>
      </c>
      <c r="AA27" s="121">
        <v>0</v>
      </c>
      <c r="AB27" s="121">
        <v>62869</v>
      </c>
      <c r="AC27" s="121">
        <v>475</v>
      </c>
      <c r="AD27" s="121">
        <v>0</v>
      </c>
      <c r="AE27" s="121">
        <f>+SUM(D27,L27,AD27)</f>
        <v>111754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70763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29762</v>
      </c>
      <c r="AU27" s="121">
        <v>0</v>
      </c>
      <c r="AV27" s="121">
        <v>29762</v>
      </c>
      <c r="AW27" s="121">
        <v>0</v>
      </c>
      <c r="AX27" s="121">
        <v>0</v>
      </c>
      <c r="AY27" s="121">
        <f>+SUM(AZ27:BC27)</f>
        <v>40597</v>
      </c>
      <c r="AZ27" s="121">
        <v>0</v>
      </c>
      <c r="BA27" s="121">
        <v>40597</v>
      </c>
      <c r="BB27" s="121">
        <v>0</v>
      </c>
      <c r="BC27" s="121">
        <v>0</v>
      </c>
      <c r="BD27" s="121">
        <v>0</v>
      </c>
      <c r="BE27" s="121">
        <v>404</v>
      </c>
      <c r="BF27" s="121">
        <v>0</v>
      </c>
      <c r="BG27" s="121">
        <f>+SUM(BF27,AN27,AF27)</f>
        <v>70763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18073</v>
      </c>
      <c r="BP27" s="121">
        <f>SUM(L27,AN27)</f>
        <v>182517</v>
      </c>
      <c r="BQ27" s="121">
        <f>SUM(M27,AO27)</f>
        <v>467</v>
      </c>
      <c r="BR27" s="121">
        <f>SUM(N27,AP27)</f>
        <v>467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31405</v>
      </c>
      <c r="BW27" s="121">
        <f>SUM(S27,AU27)</f>
        <v>0</v>
      </c>
      <c r="BX27" s="121">
        <f>SUM(T27,AV27)</f>
        <v>31405</v>
      </c>
      <c r="BY27" s="121">
        <f>SUM(U27,AW27)</f>
        <v>0</v>
      </c>
      <c r="BZ27" s="121">
        <f>SUM(V27,AX27)</f>
        <v>0</v>
      </c>
      <c r="CA27" s="121">
        <f>SUM(W27,AY27)</f>
        <v>149766</v>
      </c>
      <c r="CB27" s="121">
        <f>SUM(X27,AZ27)</f>
        <v>51314</v>
      </c>
      <c r="CC27" s="121">
        <f>SUM(Y27,BA27)</f>
        <v>98452</v>
      </c>
      <c r="CD27" s="121">
        <f>SUM(Z27,BB27)</f>
        <v>0</v>
      </c>
      <c r="CE27" s="121">
        <f>SUM(AA27,BC27)</f>
        <v>0</v>
      </c>
      <c r="CF27" s="121">
        <f>SUM(AB27,BD27)</f>
        <v>62869</v>
      </c>
      <c r="CG27" s="121">
        <f>SUM(AC27,BE27)</f>
        <v>879</v>
      </c>
      <c r="CH27" s="121">
        <f>SUM(AD27,BF27)</f>
        <v>0</v>
      </c>
      <c r="CI27" s="121">
        <f>SUM(AE27,BG27)</f>
        <v>182517</v>
      </c>
    </row>
    <row r="28" spans="1:87" s="136" customFormat="1" ht="13.5" customHeight="1" x14ac:dyDescent="0.15">
      <c r="A28" s="119" t="s">
        <v>50</v>
      </c>
      <c r="B28" s="120" t="s">
        <v>381</v>
      </c>
      <c r="C28" s="119" t="s">
        <v>382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4026</v>
      </c>
      <c r="L28" s="121">
        <f>+SUM(M28,R28,V28,W28,AC28)</f>
        <v>19704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19704</v>
      </c>
      <c r="X28" s="121">
        <v>19704</v>
      </c>
      <c r="Y28" s="121">
        <v>0</v>
      </c>
      <c r="Z28" s="121">
        <v>0</v>
      </c>
      <c r="AA28" s="121">
        <v>0</v>
      </c>
      <c r="AB28" s="121">
        <v>16365</v>
      </c>
      <c r="AC28" s="121">
        <v>0</v>
      </c>
      <c r="AD28" s="121">
        <v>0</v>
      </c>
      <c r="AE28" s="121">
        <f>+SUM(D28,L28,AD28)</f>
        <v>19704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1010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1010</v>
      </c>
      <c r="AZ28" s="121">
        <v>1010</v>
      </c>
      <c r="BA28" s="121">
        <v>0</v>
      </c>
      <c r="BB28" s="121">
        <v>0</v>
      </c>
      <c r="BC28" s="121">
        <v>0</v>
      </c>
      <c r="BD28" s="121">
        <v>16525</v>
      </c>
      <c r="BE28" s="121">
        <v>0</v>
      </c>
      <c r="BF28" s="121">
        <v>0</v>
      </c>
      <c r="BG28" s="121">
        <f>+SUM(BF28,AN28,AF28)</f>
        <v>1010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4026</v>
      </c>
      <c r="BP28" s="121">
        <f>SUM(L28,AN28)</f>
        <v>20714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20714</v>
      </c>
      <c r="CB28" s="121">
        <f>SUM(X28,AZ28)</f>
        <v>20714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32890</v>
      </c>
      <c r="CG28" s="121">
        <f>SUM(AC28,BE28)</f>
        <v>0</v>
      </c>
      <c r="CH28" s="121">
        <f>SUM(AD28,BF28)</f>
        <v>0</v>
      </c>
      <c r="CI28" s="121">
        <f>SUM(AE28,BG28)</f>
        <v>20714</v>
      </c>
    </row>
    <row r="29" spans="1:87" s="136" customFormat="1" ht="13.5" customHeight="1" x14ac:dyDescent="0.15">
      <c r="A29" s="119" t="s">
        <v>50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4503</v>
      </c>
      <c r="L29" s="121">
        <f>+SUM(M29,R29,V29,W29,AC29)</f>
        <v>29959</v>
      </c>
      <c r="M29" s="121">
        <f>+SUM(N29:Q29)</f>
        <v>197</v>
      </c>
      <c r="N29" s="121">
        <v>197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29762</v>
      </c>
      <c r="X29" s="121">
        <v>26477</v>
      </c>
      <c r="Y29" s="121">
        <v>3285</v>
      </c>
      <c r="Z29" s="121">
        <v>0</v>
      </c>
      <c r="AA29" s="121">
        <v>0</v>
      </c>
      <c r="AB29" s="121">
        <v>17816</v>
      </c>
      <c r="AC29" s="121">
        <v>0</v>
      </c>
      <c r="AD29" s="121">
        <v>0</v>
      </c>
      <c r="AE29" s="121">
        <f>+SUM(D29,L29,AD29)</f>
        <v>29959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6492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6492</v>
      </c>
      <c r="AZ29" s="121">
        <v>6492</v>
      </c>
      <c r="BA29" s="121">
        <v>0</v>
      </c>
      <c r="BB29" s="121">
        <v>0</v>
      </c>
      <c r="BC29" s="121">
        <v>0</v>
      </c>
      <c r="BD29" s="121">
        <v>21618</v>
      </c>
      <c r="BE29" s="121">
        <v>0</v>
      </c>
      <c r="BF29" s="121">
        <v>0</v>
      </c>
      <c r="BG29" s="121">
        <f>+SUM(BF29,AN29,AF29)</f>
        <v>6492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4503</v>
      </c>
      <c r="BP29" s="121">
        <f>SUM(L29,AN29)</f>
        <v>36451</v>
      </c>
      <c r="BQ29" s="121">
        <f>SUM(M29,AO29)</f>
        <v>197</v>
      </c>
      <c r="BR29" s="121">
        <f>SUM(N29,AP29)</f>
        <v>197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36254</v>
      </c>
      <c r="CB29" s="121">
        <f>SUM(X29,AZ29)</f>
        <v>32969</v>
      </c>
      <c r="CC29" s="121">
        <f>SUM(Y29,BA29)</f>
        <v>3285</v>
      </c>
      <c r="CD29" s="121">
        <f>SUM(Z29,BB29)</f>
        <v>0</v>
      </c>
      <c r="CE29" s="121">
        <f>SUM(AA29,BC29)</f>
        <v>0</v>
      </c>
      <c r="CF29" s="121">
        <f>SUM(AB29,BD29)</f>
        <v>39434</v>
      </c>
      <c r="CG29" s="121">
        <f>SUM(AC29,BE29)</f>
        <v>0</v>
      </c>
      <c r="CH29" s="121">
        <f>SUM(AD29,BF29)</f>
        <v>0</v>
      </c>
      <c r="CI29" s="121">
        <f>SUM(AE29,BG29)</f>
        <v>36451</v>
      </c>
    </row>
    <row r="30" spans="1:87" s="136" customFormat="1" ht="13.5" customHeight="1" x14ac:dyDescent="0.15">
      <c r="A30" s="119" t="s">
        <v>50</v>
      </c>
      <c r="B30" s="120" t="s">
        <v>388</v>
      </c>
      <c r="C30" s="119" t="s">
        <v>389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5871</v>
      </c>
      <c r="L30" s="121">
        <f>+SUM(M30,R30,V30,W30,AC30)</f>
        <v>79575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79575</v>
      </c>
      <c r="S30" s="121">
        <v>69698</v>
      </c>
      <c r="T30" s="121">
        <v>2726</v>
      </c>
      <c r="U30" s="121">
        <v>7151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22025</v>
      </c>
      <c r="AC30" s="121">
        <v>0</v>
      </c>
      <c r="AD30" s="121">
        <v>0</v>
      </c>
      <c r="AE30" s="121">
        <f>+SUM(D30,L30,AD30)</f>
        <v>79575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48089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5871</v>
      </c>
      <c r="BP30" s="121">
        <f>SUM(L30,AN30)</f>
        <v>79575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79575</v>
      </c>
      <c r="BW30" s="121">
        <f>SUM(S30,AU30)</f>
        <v>69698</v>
      </c>
      <c r="BX30" s="121">
        <f>SUM(T30,AV30)</f>
        <v>2726</v>
      </c>
      <c r="BY30" s="121">
        <f>SUM(U30,AW30)</f>
        <v>7151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70114</v>
      </c>
      <c r="CG30" s="121">
        <f>SUM(AC30,BE30)</f>
        <v>0</v>
      </c>
      <c r="CH30" s="121">
        <f>SUM(AD30,BF30)</f>
        <v>0</v>
      </c>
      <c r="CI30" s="121">
        <f>SUM(AE30,BG30)</f>
        <v>79575</v>
      </c>
    </row>
    <row r="31" spans="1:87" s="136" customFormat="1" ht="13.5" customHeight="1" x14ac:dyDescent="0.15">
      <c r="A31" s="119" t="s">
        <v>50</v>
      </c>
      <c r="B31" s="120" t="s">
        <v>390</v>
      </c>
      <c r="C31" s="119" t="s">
        <v>391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124131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46603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170734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50</v>
      </c>
      <c r="B32" s="120" t="s">
        <v>394</v>
      </c>
      <c r="C32" s="119" t="s">
        <v>395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41718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24932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66650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50</v>
      </c>
      <c r="B33" s="120" t="s">
        <v>396</v>
      </c>
      <c r="C33" s="119" t="s">
        <v>397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38651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24356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63007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50</v>
      </c>
      <c r="B34" s="120" t="s">
        <v>364</v>
      </c>
      <c r="C34" s="119" t="s">
        <v>398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95547</v>
      </c>
      <c r="AO34" s="121">
        <f>+SUM(AP34:AS34)</f>
        <v>12413</v>
      </c>
      <c r="AP34" s="121">
        <v>12413</v>
      </c>
      <c r="AQ34" s="121">
        <v>0</v>
      </c>
      <c r="AR34" s="121">
        <v>0</v>
      </c>
      <c r="AS34" s="121">
        <v>0</v>
      </c>
      <c r="AT34" s="121">
        <f>+SUM(AU34:AW34)</f>
        <v>63227</v>
      </c>
      <c r="AU34" s="121">
        <v>0</v>
      </c>
      <c r="AV34" s="121">
        <v>63227</v>
      </c>
      <c r="AW34" s="121">
        <v>0</v>
      </c>
      <c r="AX34" s="121">
        <v>0</v>
      </c>
      <c r="AY34" s="121">
        <f>+SUM(AZ34:BC34)</f>
        <v>19907</v>
      </c>
      <c r="AZ34" s="121">
        <v>1217</v>
      </c>
      <c r="BA34" s="121">
        <v>15401</v>
      </c>
      <c r="BB34" s="121">
        <v>2579</v>
      </c>
      <c r="BC34" s="121">
        <v>710</v>
      </c>
      <c r="BD34" s="121">
        <v>0</v>
      </c>
      <c r="BE34" s="121">
        <v>0</v>
      </c>
      <c r="BF34" s="121">
        <v>25669</v>
      </c>
      <c r="BG34" s="121">
        <f>+SUM(BF34,AN34,AF34)</f>
        <v>121216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95547</v>
      </c>
      <c r="BQ34" s="121">
        <f>SUM(M34,AO34)</f>
        <v>12413</v>
      </c>
      <c r="BR34" s="121">
        <f>SUM(N34,AP34)</f>
        <v>12413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63227</v>
      </c>
      <c r="BW34" s="121">
        <f>SUM(S34,AU34)</f>
        <v>0</v>
      </c>
      <c r="BX34" s="121">
        <f>SUM(T34,AV34)</f>
        <v>63227</v>
      </c>
      <c r="BY34" s="121">
        <f>SUM(U34,AW34)</f>
        <v>0</v>
      </c>
      <c r="BZ34" s="121">
        <f>SUM(V34,AX34)</f>
        <v>0</v>
      </c>
      <c r="CA34" s="121">
        <f>SUM(W34,AY34)</f>
        <v>19907</v>
      </c>
      <c r="CB34" s="121">
        <f>SUM(X34,AZ34)</f>
        <v>1217</v>
      </c>
      <c r="CC34" s="121">
        <f>SUM(Y34,BA34)</f>
        <v>15401</v>
      </c>
      <c r="CD34" s="121">
        <f>SUM(Z34,BB34)</f>
        <v>2579</v>
      </c>
      <c r="CE34" s="121">
        <f>SUM(AA34,BC34)</f>
        <v>710</v>
      </c>
      <c r="CF34" s="121">
        <f>SUM(AB34,BD34)</f>
        <v>0</v>
      </c>
      <c r="CG34" s="121">
        <f>SUM(AC34,BE34)</f>
        <v>0</v>
      </c>
      <c r="CH34" s="121">
        <f>SUM(AD34,BF34)</f>
        <v>25669</v>
      </c>
      <c r="CI34" s="121">
        <f>SUM(AE34,BG34)</f>
        <v>121216</v>
      </c>
    </row>
    <row r="35" spans="1:87" s="136" customFormat="1" ht="13.5" customHeight="1" x14ac:dyDescent="0.15">
      <c r="A35" s="119" t="s">
        <v>50</v>
      </c>
      <c r="B35" s="120" t="s">
        <v>374</v>
      </c>
      <c r="C35" s="119" t="s">
        <v>378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142495</v>
      </c>
      <c r="AG35" s="121">
        <f>+SUM(AH35:AK35)</f>
        <v>142495</v>
      </c>
      <c r="AH35" s="121">
        <v>0</v>
      </c>
      <c r="AI35" s="121">
        <v>142495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69530</v>
      </c>
      <c r="AO35" s="121">
        <f>+SUM(AP35:AS35)</f>
        <v>5111</v>
      </c>
      <c r="AP35" s="121">
        <v>5111</v>
      </c>
      <c r="AQ35" s="121">
        <v>0</v>
      </c>
      <c r="AR35" s="121">
        <v>0</v>
      </c>
      <c r="AS35" s="121">
        <v>0</v>
      </c>
      <c r="AT35" s="121">
        <f>+SUM(AU35:AW35)</f>
        <v>29916</v>
      </c>
      <c r="AU35" s="121">
        <v>0</v>
      </c>
      <c r="AV35" s="121">
        <v>29916</v>
      </c>
      <c r="AW35" s="121">
        <v>0</v>
      </c>
      <c r="AX35" s="121">
        <v>0</v>
      </c>
      <c r="AY35" s="121">
        <f>+SUM(AZ35:BC35)</f>
        <v>33812</v>
      </c>
      <c r="AZ35" s="121">
        <v>0</v>
      </c>
      <c r="BA35" s="121">
        <v>33812</v>
      </c>
      <c r="BB35" s="121">
        <v>0</v>
      </c>
      <c r="BC35" s="121">
        <v>0</v>
      </c>
      <c r="BD35" s="121">
        <v>0</v>
      </c>
      <c r="BE35" s="121">
        <v>691</v>
      </c>
      <c r="BF35" s="121">
        <v>3169</v>
      </c>
      <c r="BG35" s="121">
        <f>+SUM(BF35,AN35,AF35)</f>
        <v>215194</v>
      </c>
      <c r="BH35" s="121">
        <f>SUM(D35,AF35)</f>
        <v>142495</v>
      </c>
      <c r="BI35" s="121">
        <f>SUM(E35,AG35)</f>
        <v>142495</v>
      </c>
      <c r="BJ35" s="121">
        <f>SUM(F35,AH35)</f>
        <v>0</v>
      </c>
      <c r="BK35" s="121">
        <f>SUM(G35,AI35)</f>
        <v>142495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69530</v>
      </c>
      <c r="BQ35" s="121">
        <f>SUM(M35,AO35)</f>
        <v>5111</v>
      </c>
      <c r="BR35" s="121">
        <f>SUM(N35,AP35)</f>
        <v>5111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29916</v>
      </c>
      <c r="BW35" s="121">
        <f>SUM(S35,AU35)</f>
        <v>0</v>
      </c>
      <c r="BX35" s="121">
        <f>SUM(T35,AV35)</f>
        <v>29916</v>
      </c>
      <c r="BY35" s="121">
        <f>SUM(U35,AW35)</f>
        <v>0</v>
      </c>
      <c r="BZ35" s="121">
        <f>SUM(V35,AX35)</f>
        <v>0</v>
      </c>
      <c r="CA35" s="121">
        <f>SUM(W35,AY35)</f>
        <v>33812</v>
      </c>
      <c r="CB35" s="121">
        <f>SUM(X35,AZ35)</f>
        <v>0</v>
      </c>
      <c r="CC35" s="121">
        <f>SUM(Y35,BA35)</f>
        <v>33812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691</v>
      </c>
      <c r="CH35" s="121">
        <f>SUM(AD35,BF35)</f>
        <v>3169</v>
      </c>
      <c r="CI35" s="121">
        <f>SUM(AE35,BG35)</f>
        <v>215194</v>
      </c>
    </row>
    <row r="36" spans="1:87" s="136" customFormat="1" ht="13.5" customHeight="1" x14ac:dyDescent="0.15">
      <c r="A36" s="119" t="s">
        <v>50</v>
      </c>
      <c r="B36" s="120" t="s">
        <v>327</v>
      </c>
      <c r="C36" s="119" t="s">
        <v>359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209497</v>
      </c>
      <c r="AO36" s="121">
        <f>+SUM(AP36:AS36)</f>
        <v>50130</v>
      </c>
      <c r="AP36" s="121">
        <v>18799</v>
      </c>
      <c r="AQ36" s="121">
        <v>0</v>
      </c>
      <c r="AR36" s="121">
        <v>31331</v>
      </c>
      <c r="AS36" s="121">
        <v>0</v>
      </c>
      <c r="AT36" s="121">
        <f>+SUM(AU36:AW36)</f>
        <v>60021</v>
      </c>
      <c r="AU36" s="121">
        <v>0</v>
      </c>
      <c r="AV36" s="121">
        <v>60021</v>
      </c>
      <c r="AW36" s="121">
        <v>0</v>
      </c>
      <c r="AX36" s="121">
        <v>0</v>
      </c>
      <c r="AY36" s="121">
        <f>+SUM(AZ36:BC36)</f>
        <v>99346</v>
      </c>
      <c r="AZ36" s="121">
        <v>82452</v>
      </c>
      <c r="BA36" s="121">
        <v>6617</v>
      </c>
      <c r="BB36" s="121">
        <v>0</v>
      </c>
      <c r="BC36" s="121">
        <v>10277</v>
      </c>
      <c r="BD36" s="121">
        <v>0</v>
      </c>
      <c r="BE36" s="121">
        <v>0</v>
      </c>
      <c r="BF36" s="121">
        <v>21980</v>
      </c>
      <c r="BG36" s="121">
        <f>+SUM(BF36,AN36,AF36)</f>
        <v>231477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209497</v>
      </c>
      <c r="BQ36" s="121">
        <f>SUM(M36,AO36)</f>
        <v>50130</v>
      </c>
      <c r="BR36" s="121">
        <f>SUM(N36,AP36)</f>
        <v>18799</v>
      </c>
      <c r="BS36" s="121">
        <f>SUM(O36,AQ36)</f>
        <v>0</v>
      </c>
      <c r="BT36" s="121">
        <f>SUM(P36,AR36)</f>
        <v>31331</v>
      </c>
      <c r="BU36" s="121">
        <f>SUM(Q36,AS36)</f>
        <v>0</v>
      </c>
      <c r="BV36" s="121">
        <f>SUM(R36,AT36)</f>
        <v>60021</v>
      </c>
      <c r="BW36" s="121">
        <f>SUM(S36,AU36)</f>
        <v>0</v>
      </c>
      <c r="BX36" s="121">
        <f>SUM(T36,AV36)</f>
        <v>60021</v>
      </c>
      <c r="BY36" s="121">
        <f>SUM(U36,AW36)</f>
        <v>0</v>
      </c>
      <c r="BZ36" s="121">
        <f>SUM(V36,AX36)</f>
        <v>0</v>
      </c>
      <c r="CA36" s="121">
        <f>SUM(W36,AY36)</f>
        <v>99346</v>
      </c>
      <c r="CB36" s="121">
        <f>SUM(X36,AZ36)</f>
        <v>82452</v>
      </c>
      <c r="CC36" s="121">
        <f>SUM(Y36,BA36)</f>
        <v>6617</v>
      </c>
      <c r="CD36" s="121">
        <f>SUM(Z36,BB36)</f>
        <v>0</v>
      </c>
      <c r="CE36" s="121">
        <f>SUM(AA36,BC36)</f>
        <v>10277</v>
      </c>
      <c r="CF36" s="121">
        <f>SUM(AB36,BD36)</f>
        <v>0</v>
      </c>
      <c r="CG36" s="121">
        <f>SUM(AC36,BE36)</f>
        <v>0</v>
      </c>
      <c r="CH36" s="121">
        <f>SUM(AD36,BF36)</f>
        <v>21980</v>
      </c>
      <c r="CI36" s="121">
        <f>SUM(AE36,BG36)</f>
        <v>231477</v>
      </c>
    </row>
    <row r="37" spans="1:87" s="136" customFormat="1" ht="13.5" customHeight="1" x14ac:dyDescent="0.15">
      <c r="A37" s="119" t="s">
        <v>50</v>
      </c>
      <c r="B37" s="120" t="s">
        <v>392</v>
      </c>
      <c r="C37" s="119" t="s">
        <v>393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264526</v>
      </c>
      <c r="M37" s="121">
        <f>+SUM(N37:Q37)</f>
        <v>45151</v>
      </c>
      <c r="N37" s="121">
        <v>45151</v>
      </c>
      <c r="O37" s="121">
        <v>0</v>
      </c>
      <c r="P37" s="121">
        <v>0</v>
      </c>
      <c r="Q37" s="121">
        <v>0</v>
      </c>
      <c r="R37" s="121">
        <f>+SUM(S37:U37)</f>
        <v>21266</v>
      </c>
      <c r="S37" s="121">
        <v>5695</v>
      </c>
      <c r="T37" s="121">
        <v>15571</v>
      </c>
      <c r="U37" s="121">
        <v>0</v>
      </c>
      <c r="V37" s="121">
        <v>0</v>
      </c>
      <c r="W37" s="121">
        <f>+SUM(X37:AA37)</f>
        <v>198109</v>
      </c>
      <c r="X37" s="121">
        <v>114019</v>
      </c>
      <c r="Y37" s="121">
        <v>69546</v>
      </c>
      <c r="Z37" s="121">
        <v>13096</v>
      </c>
      <c r="AA37" s="121">
        <v>1448</v>
      </c>
      <c r="AB37" s="121">
        <v>0</v>
      </c>
      <c r="AC37" s="121">
        <v>0</v>
      </c>
      <c r="AD37" s="121">
        <v>0</v>
      </c>
      <c r="AE37" s="121">
        <f>+SUM(D37,L37,AD37)</f>
        <v>264526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173810</v>
      </c>
      <c r="AO37" s="121">
        <f>+SUM(AP37:AS37)</f>
        <v>40310</v>
      </c>
      <c r="AP37" s="121">
        <v>40310</v>
      </c>
      <c r="AQ37" s="121">
        <v>0</v>
      </c>
      <c r="AR37" s="121">
        <v>0</v>
      </c>
      <c r="AS37" s="121">
        <v>0</v>
      </c>
      <c r="AT37" s="121">
        <f>+SUM(AU37:AW37)</f>
        <v>48804</v>
      </c>
      <c r="AU37" s="121">
        <v>0</v>
      </c>
      <c r="AV37" s="121">
        <v>48804</v>
      </c>
      <c r="AW37" s="121">
        <v>0</v>
      </c>
      <c r="AX37" s="121">
        <v>0</v>
      </c>
      <c r="AY37" s="121">
        <f>+SUM(AZ37:BC37)</f>
        <v>84696</v>
      </c>
      <c r="AZ37" s="121">
        <v>77919</v>
      </c>
      <c r="BA37" s="121">
        <v>4752</v>
      </c>
      <c r="BB37" s="121">
        <v>164</v>
      </c>
      <c r="BC37" s="121">
        <v>1861</v>
      </c>
      <c r="BD37" s="121">
        <v>0</v>
      </c>
      <c r="BE37" s="121">
        <v>0</v>
      </c>
      <c r="BF37" s="121">
        <v>0</v>
      </c>
      <c r="BG37" s="121">
        <f>+SUM(BF37,AN37,AF37)</f>
        <v>173810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438336</v>
      </c>
      <c r="BQ37" s="121">
        <f>SUM(M37,AO37)</f>
        <v>85461</v>
      </c>
      <c r="BR37" s="121">
        <f>SUM(N37,AP37)</f>
        <v>85461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70070</v>
      </c>
      <c r="BW37" s="121">
        <f>SUM(S37,AU37)</f>
        <v>5695</v>
      </c>
      <c r="BX37" s="121">
        <f>SUM(T37,AV37)</f>
        <v>64375</v>
      </c>
      <c r="BY37" s="121">
        <f>SUM(U37,AW37)</f>
        <v>0</v>
      </c>
      <c r="BZ37" s="121">
        <f>SUM(V37,AX37)</f>
        <v>0</v>
      </c>
      <c r="CA37" s="121">
        <f>SUM(W37,AY37)</f>
        <v>282805</v>
      </c>
      <c r="CB37" s="121">
        <f>SUM(X37,AZ37)</f>
        <v>191938</v>
      </c>
      <c r="CC37" s="121">
        <f>SUM(Y37,BA37)</f>
        <v>74298</v>
      </c>
      <c r="CD37" s="121">
        <f>SUM(Z37,BB37)</f>
        <v>13260</v>
      </c>
      <c r="CE37" s="121">
        <f>SUM(AA37,BC37)</f>
        <v>3309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438336</v>
      </c>
    </row>
    <row r="38" spans="1:87" s="136" customFormat="1" ht="13.5" customHeight="1" x14ac:dyDescent="0.15">
      <c r="A38" s="119" t="s">
        <v>50</v>
      </c>
      <c r="B38" s="120" t="s">
        <v>383</v>
      </c>
      <c r="C38" s="119" t="s">
        <v>384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80512</v>
      </c>
      <c r="AO38" s="121">
        <f>+SUM(AP38:AS38)</f>
        <v>17988</v>
      </c>
      <c r="AP38" s="121">
        <v>17988</v>
      </c>
      <c r="AQ38" s="121">
        <v>0</v>
      </c>
      <c r="AR38" s="121">
        <v>0</v>
      </c>
      <c r="AS38" s="121">
        <v>0</v>
      </c>
      <c r="AT38" s="121">
        <f>+SUM(AU38:AW38)</f>
        <v>62219</v>
      </c>
      <c r="AU38" s="121">
        <v>0</v>
      </c>
      <c r="AV38" s="121">
        <v>62219</v>
      </c>
      <c r="AW38" s="121">
        <v>0</v>
      </c>
      <c r="AX38" s="121">
        <v>0</v>
      </c>
      <c r="AY38" s="121">
        <f>+SUM(AZ38:BC38)</f>
        <v>305</v>
      </c>
      <c r="AZ38" s="121">
        <v>0</v>
      </c>
      <c r="BA38" s="121">
        <v>0</v>
      </c>
      <c r="BB38" s="121">
        <v>0</v>
      </c>
      <c r="BC38" s="121">
        <v>305</v>
      </c>
      <c r="BD38" s="121">
        <v>0</v>
      </c>
      <c r="BE38" s="121">
        <v>0</v>
      </c>
      <c r="BF38" s="121">
        <v>0</v>
      </c>
      <c r="BG38" s="121">
        <f>+SUM(BF38,AN38,AF38)</f>
        <v>80512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80512</v>
      </c>
      <c r="BQ38" s="121">
        <f>SUM(M38,AO38)</f>
        <v>17988</v>
      </c>
      <c r="BR38" s="121">
        <f>SUM(N38,AP38)</f>
        <v>17988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62219</v>
      </c>
      <c r="BW38" s="121">
        <f>SUM(S38,AU38)</f>
        <v>0</v>
      </c>
      <c r="BX38" s="121">
        <f>SUM(T38,AV38)</f>
        <v>62219</v>
      </c>
      <c r="BY38" s="121">
        <f>SUM(U38,AW38)</f>
        <v>0</v>
      </c>
      <c r="BZ38" s="121">
        <f>SUM(V38,AX38)</f>
        <v>0</v>
      </c>
      <c r="CA38" s="121">
        <f>SUM(W38,AY38)</f>
        <v>305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305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80512</v>
      </c>
    </row>
    <row r="39" spans="1:87" s="136" customFormat="1" ht="13.5" customHeight="1" x14ac:dyDescent="0.15">
      <c r="A39" s="119" t="s">
        <v>50</v>
      </c>
      <c r="B39" s="120" t="s">
        <v>335</v>
      </c>
      <c r="C39" s="119" t="s">
        <v>336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168765</v>
      </c>
      <c r="M39" s="121">
        <f>+SUM(N39:Q39)</f>
        <v>58831</v>
      </c>
      <c r="N39" s="121">
        <v>43195</v>
      </c>
      <c r="O39" s="121">
        <v>0</v>
      </c>
      <c r="P39" s="121">
        <v>3909</v>
      </c>
      <c r="Q39" s="121">
        <v>11727</v>
      </c>
      <c r="R39" s="121">
        <f>+SUM(S39:U39)</f>
        <v>47213</v>
      </c>
      <c r="S39" s="121">
        <v>0</v>
      </c>
      <c r="T39" s="121">
        <v>23916</v>
      </c>
      <c r="U39" s="121">
        <v>23297</v>
      </c>
      <c r="V39" s="121">
        <v>0</v>
      </c>
      <c r="W39" s="121">
        <f>+SUM(X39:AA39)</f>
        <v>62721</v>
      </c>
      <c r="X39" s="121">
        <v>0</v>
      </c>
      <c r="Y39" s="121">
        <v>55300</v>
      </c>
      <c r="Z39" s="121">
        <v>7421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168765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168765</v>
      </c>
      <c r="BQ39" s="121">
        <f>SUM(M39,AO39)</f>
        <v>58831</v>
      </c>
      <c r="BR39" s="121">
        <f>SUM(N39,AP39)</f>
        <v>43195</v>
      </c>
      <c r="BS39" s="121">
        <f>SUM(O39,AQ39)</f>
        <v>0</v>
      </c>
      <c r="BT39" s="121">
        <f>SUM(P39,AR39)</f>
        <v>3909</v>
      </c>
      <c r="BU39" s="121">
        <f>SUM(Q39,AS39)</f>
        <v>11727</v>
      </c>
      <c r="BV39" s="121">
        <f>SUM(R39,AT39)</f>
        <v>47213</v>
      </c>
      <c r="BW39" s="121">
        <f>SUM(S39,AU39)</f>
        <v>0</v>
      </c>
      <c r="BX39" s="121">
        <f>SUM(T39,AV39)</f>
        <v>23916</v>
      </c>
      <c r="BY39" s="121">
        <f>SUM(U39,AW39)</f>
        <v>23297</v>
      </c>
      <c r="BZ39" s="121">
        <f>SUM(V39,AX39)</f>
        <v>0</v>
      </c>
      <c r="CA39" s="121">
        <f>SUM(W39,AY39)</f>
        <v>62721</v>
      </c>
      <c r="CB39" s="121">
        <f>SUM(X39,AZ39)</f>
        <v>0</v>
      </c>
      <c r="CC39" s="121">
        <f>SUM(Y39,BA39)</f>
        <v>55300</v>
      </c>
      <c r="CD39" s="121">
        <f>SUM(Z39,BB39)</f>
        <v>7421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168765</v>
      </c>
    </row>
    <row r="40" spans="1:87" s="136" customFormat="1" ht="13.5" customHeight="1" x14ac:dyDescent="0.15">
      <c r="A40" s="119" t="s">
        <v>50</v>
      </c>
      <c r="B40" s="120" t="s">
        <v>349</v>
      </c>
      <c r="C40" s="119" t="s">
        <v>350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708079</v>
      </c>
      <c r="M40" s="121">
        <f>+SUM(N40:Q40)</f>
        <v>93799</v>
      </c>
      <c r="N40" s="121">
        <v>39160</v>
      </c>
      <c r="O40" s="121">
        <v>12210</v>
      </c>
      <c r="P40" s="121">
        <v>42429</v>
      </c>
      <c r="Q40" s="121">
        <v>0</v>
      </c>
      <c r="R40" s="121">
        <f>+SUM(S40:U40)</f>
        <v>217673</v>
      </c>
      <c r="S40" s="121">
        <v>45042</v>
      </c>
      <c r="T40" s="121">
        <v>59695</v>
      </c>
      <c r="U40" s="121">
        <v>112936</v>
      </c>
      <c r="V40" s="121">
        <v>0</v>
      </c>
      <c r="W40" s="121">
        <f>+SUM(X40:AA40)</f>
        <v>396607</v>
      </c>
      <c r="X40" s="121">
        <v>76</v>
      </c>
      <c r="Y40" s="121">
        <v>393150</v>
      </c>
      <c r="Z40" s="121">
        <v>0</v>
      </c>
      <c r="AA40" s="121">
        <v>3381</v>
      </c>
      <c r="AB40" s="121">
        <v>0</v>
      </c>
      <c r="AC40" s="121">
        <v>0</v>
      </c>
      <c r="AD40" s="121">
        <v>55394</v>
      </c>
      <c r="AE40" s="121">
        <f>+SUM(D40,L40,AD40)</f>
        <v>763473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708079</v>
      </c>
      <c r="BQ40" s="121">
        <f>SUM(M40,AO40)</f>
        <v>93799</v>
      </c>
      <c r="BR40" s="121">
        <f>SUM(N40,AP40)</f>
        <v>39160</v>
      </c>
      <c r="BS40" s="121">
        <f>SUM(O40,AQ40)</f>
        <v>12210</v>
      </c>
      <c r="BT40" s="121">
        <f>SUM(P40,AR40)</f>
        <v>42429</v>
      </c>
      <c r="BU40" s="121">
        <f>SUM(Q40,AS40)</f>
        <v>0</v>
      </c>
      <c r="BV40" s="121">
        <f>SUM(R40,AT40)</f>
        <v>217673</v>
      </c>
      <c r="BW40" s="121">
        <f>SUM(S40,AU40)</f>
        <v>45042</v>
      </c>
      <c r="BX40" s="121">
        <f>SUM(T40,AV40)</f>
        <v>59695</v>
      </c>
      <c r="BY40" s="121">
        <f>SUM(U40,AW40)</f>
        <v>112936</v>
      </c>
      <c r="BZ40" s="121">
        <f>SUM(V40,AX40)</f>
        <v>0</v>
      </c>
      <c r="CA40" s="121">
        <f>SUM(W40,AY40)</f>
        <v>396607</v>
      </c>
      <c r="CB40" s="121">
        <f>SUM(X40,AZ40)</f>
        <v>76</v>
      </c>
      <c r="CC40" s="121">
        <f>SUM(Y40,BA40)</f>
        <v>393150</v>
      </c>
      <c r="CD40" s="121">
        <f>SUM(Z40,BB40)</f>
        <v>0</v>
      </c>
      <c r="CE40" s="121">
        <f>SUM(AA40,BC40)</f>
        <v>3381</v>
      </c>
      <c r="CF40" s="121">
        <f>SUM(AB40,BD40)</f>
        <v>0</v>
      </c>
      <c r="CG40" s="121">
        <f>SUM(AC40,BE40)</f>
        <v>0</v>
      </c>
      <c r="CH40" s="121">
        <f>SUM(AD40,BF40)</f>
        <v>55394</v>
      </c>
      <c r="CI40" s="121">
        <f>SUM(AE40,BG40)</f>
        <v>763473</v>
      </c>
    </row>
    <row r="41" spans="1:87" s="136" customFormat="1" ht="13.5" customHeight="1" x14ac:dyDescent="0.15">
      <c r="A41" s="119" t="s">
        <v>50</v>
      </c>
      <c r="B41" s="120" t="s">
        <v>339</v>
      </c>
      <c r="C41" s="119" t="s">
        <v>399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82215</v>
      </c>
      <c r="M41" s="121">
        <f>+SUM(N41:Q41)</f>
        <v>30776</v>
      </c>
      <c r="N41" s="121">
        <v>24175</v>
      </c>
      <c r="O41" s="121">
        <v>2839</v>
      </c>
      <c r="P41" s="121">
        <v>2839</v>
      </c>
      <c r="Q41" s="121">
        <v>923</v>
      </c>
      <c r="R41" s="121">
        <f>+SUM(S41:U41)</f>
        <v>9324</v>
      </c>
      <c r="S41" s="121">
        <v>404</v>
      </c>
      <c r="T41" s="121">
        <v>1009</v>
      </c>
      <c r="U41" s="121">
        <v>7911</v>
      </c>
      <c r="V41" s="121">
        <v>0</v>
      </c>
      <c r="W41" s="121">
        <f>+SUM(X41:AA41)</f>
        <v>42115</v>
      </c>
      <c r="X41" s="121">
        <v>293</v>
      </c>
      <c r="Y41" s="121">
        <v>3441</v>
      </c>
      <c r="Z41" s="121">
        <v>38381</v>
      </c>
      <c r="AA41" s="121">
        <v>0</v>
      </c>
      <c r="AB41" s="121">
        <v>0</v>
      </c>
      <c r="AC41" s="121">
        <v>0</v>
      </c>
      <c r="AD41" s="121">
        <v>22278</v>
      </c>
      <c r="AE41" s="121">
        <f>+SUM(D41,L41,AD41)</f>
        <v>104493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82215</v>
      </c>
      <c r="BQ41" s="121">
        <f>SUM(M41,AO41)</f>
        <v>30776</v>
      </c>
      <c r="BR41" s="121">
        <f>SUM(N41,AP41)</f>
        <v>24175</v>
      </c>
      <c r="BS41" s="121">
        <f>SUM(O41,AQ41)</f>
        <v>2839</v>
      </c>
      <c r="BT41" s="121">
        <f>SUM(P41,AR41)</f>
        <v>2839</v>
      </c>
      <c r="BU41" s="121">
        <f>SUM(Q41,AS41)</f>
        <v>923</v>
      </c>
      <c r="BV41" s="121">
        <f>SUM(R41,AT41)</f>
        <v>9324</v>
      </c>
      <c r="BW41" s="121">
        <f>SUM(S41,AU41)</f>
        <v>404</v>
      </c>
      <c r="BX41" s="121">
        <f>SUM(T41,AV41)</f>
        <v>1009</v>
      </c>
      <c r="BY41" s="121">
        <f>SUM(U41,AW41)</f>
        <v>7911</v>
      </c>
      <c r="BZ41" s="121">
        <f>SUM(V41,AX41)</f>
        <v>0</v>
      </c>
      <c r="CA41" s="121">
        <f>SUM(W41,AY41)</f>
        <v>42115</v>
      </c>
      <c r="CB41" s="121">
        <f>SUM(X41,AZ41)</f>
        <v>293</v>
      </c>
      <c r="CC41" s="121">
        <f>SUM(Y41,BA41)</f>
        <v>3441</v>
      </c>
      <c r="CD41" s="121">
        <f>SUM(Z41,BB41)</f>
        <v>38381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22278</v>
      </c>
      <c r="CI41" s="121">
        <f>SUM(AE41,BG41)</f>
        <v>104493</v>
      </c>
    </row>
    <row r="42" spans="1:87" s="136" customFormat="1" ht="13.5" customHeight="1" x14ac:dyDescent="0.15">
      <c r="A42" s="119" t="s">
        <v>50</v>
      </c>
      <c r="B42" s="120" t="s">
        <v>343</v>
      </c>
      <c r="C42" s="119" t="s">
        <v>344</v>
      </c>
      <c r="D42" s="121">
        <f>+SUM(E42,J42)</f>
        <v>51237</v>
      </c>
      <c r="E42" s="121">
        <f>+SUM(F42:I42)</f>
        <v>51237</v>
      </c>
      <c r="F42" s="121">
        <v>0</v>
      </c>
      <c r="G42" s="121">
        <v>51237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289159</v>
      </c>
      <c r="M42" s="121">
        <f>+SUM(N42:Q42)</f>
        <v>33844</v>
      </c>
      <c r="N42" s="121">
        <v>0</v>
      </c>
      <c r="O42" s="121">
        <v>0</v>
      </c>
      <c r="P42" s="121">
        <v>33844</v>
      </c>
      <c r="Q42" s="121">
        <v>0</v>
      </c>
      <c r="R42" s="121">
        <f>+SUM(S42:U42)</f>
        <v>66927</v>
      </c>
      <c r="S42" s="121">
        <v>0</v>
      </c>
      <c r="T42" s="121">
        <v>66927</v>
      </c>
      <c r="U42" s="121">
        <v>0</v>
      </c>
      <c r="V42" s="121">
        <v>0</v>
      </c>
      <c r="W42" s="121">
        <f>+SUM(X42:AA42)</f>
        <v>188388</v>
      </c>
      <c r="X42" s="121">
        <v>0</v>
      </c>
      <c r="Y42" s="121">
        <v>144521</v>
      </c>
      <c r="Z42" s="121">
        <v>42867</v>
      </c>
      <c r="AA42" s="121">
        <v>1000</v>
      </c>
      <c r="AB42" s="121">
        <v>0</v>
      </c>
      <c r="AC42" s="121">
        <v>0</v>
      </c>
      <c r="AD42" s="121">
        <v>0</v>
      </c>
      <c r="AE42" s="121">
        <f>+SUM(D42,L42,AD42)</f>
        <v>340396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51237</v>
      </c>
      <c r="BI42" s="121">
        <f>SUM(E42,AG42)</f>
        <v>51237</v>
      </c>
      <c r="BJ42" s="121">
        <f>SUM(F42,AH42)</f>
        <v>0</v>
      </c>
      <c r="BK42" s="121">
        <f>SUM(G42,AI42)</f>
        <v>51237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289159</v>
      </c>
      <c r="BQ42" s="121">
        <f>SUM(M42,AO42)</f>
        <v>33844</v>
      </c>
      <c r="BR42" s="121">
        <f>SUM(N42,AP42)</f>
        <v>0</v>
      </c>
      <c r="BS42" s="121">
        <f>SUM(O42,AQ42)</f>
        <v>0</v>
      </c>
      <c r="BT42" s="121">
        <f>SUM(P42,AR42)</f>
        <v>33844</v>
      </c>
      <c r="BU42" s="121">
        <f>SUM(Q42,AS42)</f>
        <v>0</v>
      </c>
      <c r="BV42" s="121">
        <f>SUM(R42,AT42)</f>
        <v>66927</v>
      </c>
      <c r="BW42" s="121">
        <f>SUM(S42,AU42)</f>
        <v>0</v>
      </c>
      <c r="BX42" s="121">
        <f>SUM(T42,AV42)</f>
        <v>66927</v>
      </c>
      <c r="BY42" s="121">
        <f>SUM(U42,AW42)</f>
        <v>0</v>
      </c>
      <c r="BZ42" s="121">
        <f>SUM(V42,AX42)</f>
        <v>0</v>
      </c>
      <c r="CA42" s="121">
        <f>SUM(W42,AY42)</f>
        <v>188388</v>
      </c>
      <c r="CB42" s="121">
        <f>SUM(X42,AZ42)</f>
        <v>0</v>
      </c>
      <c r="CC42" s="121">
        <f>SUM(Y42,BA42)</f>
        <v>144521</v>
      </c>
      <c r="CD42" s="121">
        <f>SUM(Z42,BB42)</f>
        <v>42867</v>
      </c>
      <c r="CE42" s="121">
        <f>SUM(AA42,BC42)</f>
        <v>1000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340396</v>
      </c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2">
    <sortCondition ref="A8:A42"/>
    <sortCondition ref="B8:B42"/>
    <sortCondition ref="C8:C4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279</v>
      </c>
      <c r="D7" s="140">
        <f>SUM(L7,T7,AB7,AJ7,AR7,AZ7)</f>
        <v>82911</v>
      </c>
      <c r="E7" s="140">
        <f>SUM(M7,U7,AC7,AK7,AS7,BA7)</f>
        <v>1275234</v>
      </c>
      <c r="F7" s="140">
        <f>SUM(D7:E7)</f>
        <v>1358145</v>
      </c>
      <c r="G7" s="140">
        <f>SUM(O7,W7,AE7,AM7,AU7,BC7)</f>
        <v>62306</v>
      </c>
      <c r="H7" s="140">
        <f>SUM(P7,X7,AF7,AN7,AV7,BD7)</f>
        <v>574199</v>
      </c>
      <c r="I7" s="140">
        <f>SUM(G7:H7)</f>
        <v>636505</v>
      </c>
      <c r="J7" s="141">
        <f>COUNTIF(J$8:J$207,"&lt;&gt;")</f>
        <v>21</v>
      </c>
      <c r="K7" s="141">
        <f>COUNTIF(K$8:K$207,"&lt;&gt;")</f>
        <v>21</v>
      </c>
      <c r="L7" s="140">
        <f>SUM(L$8:L$207)</f>
        <v>72537</v>
      </c>
      <c r="M7" s="140">
        <f>SUM(M$8:M$207)</f>
        <v>1235393</v>
      </c>
      <c r="N7" s="140">
        <f>IF(AND(L7&lt;&gt;"",M7&lt;&gt;""),SUM(L7:M7),"")</f>
        <v>1307930</v>
      </c>
      <c r="O7" s="140">
        <f>SUM(O$8:O$207)</f>
        <v>0</v>
      </c>
      <c r="P7" s="140">
        <f>SUM(P$8:P$207)</f>
        <v>301320</v>
      </c>
      <c r="Q7" s="140">
        <f>IF(AND(O7&lt;&gt;"",P7&lt;&gt;""),SUM(O7:P7),"")</f>
        <v>301320</v>
      </c>
      <c r="R7" s="141">
        <f>COUNTIF(R$8:R$207,"&lt;&gt;")</f>
        <v>7</v>
      </c>
      <c r="S7" s="141">
        <f>COUNTIF(S$8:S$207,"&lt;&gt;")</f>
        <v>7</v>
      </c>
      <c r="T7" s="140">
        <f>SUM(T$8:T$207)</f>
        <v>10374</v>
      </c>
      <c r="U7" s="140">
        <f>SUM(U$8:U$207)</f>
        <v>39841</v>
      </c>
      <c r="V7" s="140">
        <f>IF(AND(T7&lt;&gt;"",U7&lt;&gt;""),SUM(T7:U7),"")</f>
        <v>50215</v>
      </c>
      <c r="W7" s="140">
        <f>SUM(W$8:W$207)</f>
        <v>62306</v>
      </c>
      <c r="X7" s="140">
        <f>SUM(X$8:X$207)</f>
        <v>272879</v>
      </c>
      <c r="Y7" s="140">
        <f>IF(AND(W7&lt;&gt;"",X7&lt;&gt;""),SUM(W7:X7),"")</f>
        <v>335185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93811</v>
      </c>
      <c r="I8" s="121">
        <f>SUM(G8:H8)</f>
        <v>93811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93811</v>
      </c>
      <c r="Q8" s="121">
        <f>IF(AND(O8&lt;&gt;"",P8&lt;&gt;""),SUM(O8:P8),"")</f>
        <v>93811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50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50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87729</v>
      </c>
      <c r="F11" s="121">
        <f>SUM(D11:E11)</f>
        <v>87729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335</v>
      </c>
      <c r="K11" s="119" t="s">
        <v>336</v>
      </c>
      <c r="L11" s="121">
        <v>0</v>
      </c>
      <c r="M11" s="121">
        <v>87729</v>
      </c>
      <c r="N11" s="121">
        <f>IF(AND(L11&lt;&gt;"",M11&lt;&gt;""),SUM(L11:M11),"")</f>
        <v>87729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50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25781</v>
      </c>
      <c r="F12" s="121">
        <f>SUM(D12:E12)</f>
        <v>25781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25781</v>
      </c>
      <c r="N12" s="121">
        <f>IF(AND(L12&lt;&gt;"",M12&lt;&gt;""),SUM(L12:M12),"")</f>
        <v>25781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50</v>
      </c>
      <c r="B13" s="120" t="s">
        <v>341</v>
      </c>
      <c r="C13" s="119" t="s">
        <v>342</v>
      </c>
      <c r="D13" s="121">
        <f>SUM(L13,T13,AB13,AJ13,AR13,AZ13)</f>
        <v>50438</v>
      </c>
      <c r="E13" s="121">
        <f>SUM(M13,U13,AC13,AK13,AS13,BA13)</f>
        <v>167893</v>
      </c>
      <c r="F13" s="121">
        <f>SUM(D13:E13)</f>
        <v>218331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343</v>
      </c>
      <c r="K13" s="119" t="s">
        <v>344</v>
      </c>
      <c r="L13" s="121">
        <v>50438</v>
      </c>
      <c r="M13" s="121">
        <v>167893</v>
      </c>
      <c r="N13" s="121">
        <f>IF(AND(L13&lt;&gt;"",M13&lt;&gt;""),SUM(L13:M13),"")</f>
        <v>218331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50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37205</v>
      </c>
      <c r="F14" s="121">
        <f>SUM(D14:E14)</f>
        <v>37205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335</v>
      </c>
      <c r="K14" s="119" t="s">
        <v>336</v>
      </c>
      <c r="L14" s="121">
        <v>0</v>
      </c>
      <c r="M14" s="121">
        <v>37205</v>
      </c>
      <c r="N14" s="121">
        <f>IF(AND(L14&lt;&gt;"",M14&lt;&gt;""),SUM(L14:M14),"")</f>
        <v>37205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50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157562</v>
      </c>
      <c r="F15" s="121">
        <f>SUM(D15:E15)</f>
        <v>157562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349</v>
      </c>
      <c r="K15" s="119" t="s">
        <v>350</v>
      </c>
      <c r="L15" s="121">
        <v>0</v>
      </c>
      <c r="M15" s="121">
        <v>157562</v>
      </c>
      <c r="N15" s="121">
        <f>IF(AND(L15&lt;&gt;"",M15&lt;&gt;""),SUM(L15:M15),"")</f>
        <v>157562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50</v>
      </c>
      <c r="B16" s="120" t="s">
        <v>351</v>
      </c>
      <c r="C16" s="119" t="s">
        <v>352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50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50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67085</v>
      </c>
      <c r="F18" s="121">
        <f>SUM(D18:E18)</f>
        <v>67085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339</v>
      </c>
      <c r="K18" s="119" t="s">
        <v>340</v>
      </c>
      <c r="L18" s="121">
        <v>0</v>
      </c>
      <c r="M18" s="121">
        <v>67085</v>
      </c>
      <c r="N18" s="121">
        <f>IF(AND(L18&lt;&gt;"",M18&lt;&gt;""),SUM(L18:M18),"")</f>
        <v>67085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50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41911</v>
      </c>
      <c r="I19" s="121">
        <f>SUM(G19:H19)</f>
        <v>41911</v>
      </c>
      <c r="J19" s="120" t="s">
        <v>327</v>
      </c>
      <c r="K19" s="119" t="s">
        <v>359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41911</v>
      </c>
      <c r="Q19" s="121">
        <f>IF(AND(O19&lt;&gt;"",P19&lt;&gt;""),SUM(O19:P19),"")</f>
        <v>41911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50</v>
      </c>
      <c r="B20" s="120" t="s">
        <v>360</v>
      </c>
      <c r="C20" s="119" t="s">
        <v>361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50</v>
      </c>
      <c r="B21" s="120" t="s">
        <v>362</v>
      </c>
      <c r="C21" s="119" t="s">
        <v>363</v>
      </c>
      <c r="D21" s="121">
        <f>SUM(L21,T21,AB21,AJ21,AR21,AZ21)</f>
        <v>0</v>
      </c>
      <c r="E21" s="121">
        <f>SUM(M21,U21,AC21,AK21,AS21,BA21)</f>
        <v>125393</v>
      </c>
      <c r="F21" s="121">
        <f>SUM(D21:E21)</f>
        <v>125393</v>
      </c>
      <c r="G21" s="121">
        <f>SUM(O21,W21,AE21,AM21,AU21,BC21)</f>
        <v>0</v>
      </c>
      <c r="H21" s="121">
        <f>SUM(P21,X21,AF21,AN21,AV21,BD21)</f>
        <v>90060</v>
      </c>
      <c r="I21" s="121">
        <f>SUM(G21:H21)</f>
        <v>90060</v>
      </c>
      <c r="J21" s="120" t="s">
        <v>349</v>
      </c>
      <c r="K21" s="119" t="s">
        <v>350</v>
      </c>
      <c r="L21" s="121">
        <v>0</v>
      </c>
      <c r="M21" s="121">
        <v>125393</v>
      </c>
      <c r="N21" s="121">
        <f>IF(AND(L21&lt;&gt;"",M21&lt;&gt;""),SUM(L21:M21),"")</f>
        <v>125393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364</v>
      </c>
      <c r="S21" s="119" t="s">
        <v>365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90060</v>
      </c>
      <c r="Y21" s="121">
        <f>IF(AND(W21&lt;&gt;"",X21&lt;&gt;""),SUM(W21:X21),"")</f>
        <v>90060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50</v>
      </c>
      <c r="B22" s="120" t="s">
        <v>366</v>
      </c>
      <c r="C22" s="119" t="s">
        <v>367</v>
      </c>
      <c r="D22" s="121">
        <f>SUM(L22,T22,AB22,AJ22,AR22,AZ22)</f>
        <v>0</v>
      </c>
      <c r="E22" s="121">
        <f>SUM(M22,U22,AC22,AK22,AS22,BA22)</f>
        <v>108950</v>
      </c>
      <c r="F22" s="121">
        <f>SUM(D22:E22)</f>
        <v>108950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349</v>
      </c>
      <c r="K22" s="119" t="s">
        <v>350</v>
      </c>
      <c r="L22" s="121">
        <v>0</v>
      </c>
      <c r="M22" s="121">
        <v>108950</v>
      </c>
      <c r="N22" s="121">
        <f>IF(AND(L22&lt;&gt;"",M22&lt;&gt;""),SUM(L22:M22),"")</f>
        <v>108950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50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10809</v>
      </c>
      <c r="F23" s="121">
        <f>SUM(D23:E23)</f>
        <v>10809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349</v>
      </c>
      <c r="K23" s="119" t="s">
        <v>350</v>
      </c>
      <c r="L23" s="121">
        <v>0</v>
      </c>
      <c r="M23" s="121">
        <v>10809</v>
      </c>
      <c r="N23" s="121">
        <f>IF(AND(L23&lt;&gt;"",M23&lt;&gt;""),SUM(L23:M23),"")</f>
        <v>10809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50</v>
      </c>
      <c r="B24" s="120" t="s">
        <v>370</v>
      </c>
      <c r="C24" s="119" t="s">
        <v>371</v>
      </c>
      <c r="D24" s="121">
        <f>SUM(L24,T24,AB24,AJ24,AR24,AZ24)</f>
        <v>0</v>
      </c>
      <c r="E24" s="121">
        <f>SUM(M24,U24,AC24,AK24,AS24,BA24)</f>
        <v>32171</v>
      </c>
      <c r="F24" s="121">
        <f>SUM(D24:E24)</f>
        <v>32171</v>
      </c>
      <c r="G24" s="121">
        <f>SUM(O24,W24,AE24,AM24,AU24,BC24)</f>
        <v>0</v>
      </c>
      <c r="H24" s="121">
        <f>SUM(P24,X24,AF24,AN24,AV24,BD24)</f>
        <v>22515</v>
      </c>
      <c r="I24" s="121">
        <f>SUM(G24:H24)</f>
        <v>22515</v>
      </c>
      <c r="J24" s="120" t="s">
        <v>349</v>
      </c>
      <c r="K24" s="119" t="s">
        <v>350</v>
      </c>
      <c r="L24" s="121">
        <v>0</v>
      </c>
      <c r="M24" s="121">
        <v>32171</v>
      </c>
      <c r="N24" s="121">
        <f>IF(AND(L24&lt;&gt;"",M24&lt;&gt;""),SUM(L24:M24),"")</f>
        <v>32171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364</v>
      </c>
      <c r="S24" s="119" t="s">
        <v>365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22515</v>
      </c>
      <c r="Y24" s="121">
        <f>IF(AND(W24&lt;&gt;"",X24&lt;&gt;""),SUM(W24:X24),"")</f>
        <v>22515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50</v>
      </c>
      <c r="B25" s="120" t="s">
        <v>372</v>
      </c>
      <c r="C25" s="119" t="s">
        <v>373</v>
      </c>
      <c r="D25" s="121">
        <f>SUM(L25,T25,AB25,AJ25,AR25,AZ25)</f>
        <v>0</v>
      </c>
      <c r="E25" s="121">
        <f>SUM(M25,U25,AC25,AK25,AS25,BA25)</f>
        <v>80075</v>
      </c>
      <c r="F25" s="121">
        <f>SUM(D25:E25)</f>
        <v>80075</v>
      </c>
      <c r="G25" s="121">
        <f>SUM(O25,W25,AE25,AM25,AU25,BC25)</f>
        <v>0</v>
      </c>
      <c r="H25" s="121">
        <f>SUM(P25,X25,AF25,AN25,AV25,BD25)</f>
        <v>115975</v>
      </c>
      <c r="I25" s="121">
        <f>SUM(G25:H25)</f>
        <v>115975</v>
      </c>
      <c r="J25" s="120" t="s">
        <v>349</v>
      </c>
      <c r="K25" s="119" t="s">
        <v>350</v>
      </c>
      <c r="L25" s="121">
        <v>0</v>
      </c>
      <c r="M25" s="121">
        <v>80075</v>
      </c>
      <c r="N25" s="121">
        <f>IF(AND(L25&lt;&gt;"",M25&lt;&gt;""),SUM(L25:M25),"")</f>
        <v>80075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374</v>
      </c>
      <c r="S25" s="119" t="s">
        <v>375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115975</v>
      </c>
      <c r="Y25" s="121">
        <f>IF(AND(W25&lt;&gt;"",X25&lt;&gt;""),SUM(W25:X25),"")</f>
        <v>115975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50</v>
      </c>
      <c r="B26" s="120" t="s">
        <v>376</v>
      </c>
      <c r="C26" s="119" t="s">
        <v>377</v>
      </c>
      <c r="D26" s="121">
        <f>SUM(L26,T26,AB26,AJ26,AR26,AZ26)</f>
        <v>0</v>
      </c>
      <c r="E26" s="121">
        <f>SUM(M26,U26,AC26,AK26,AS26,BA26)</f>
        <v>51006</v>
      </c>
      <c r="F26" s="121">
        <f>SUM(D26:E26)</f>
        <v>51006</v>
      </c>
      <c r="G26" s="121">
        <f>SUM(O26,W26,AE26,AM26,AU26,BC26)</f>
        <v>62306</v>
      </c>
      <c r="H26" s="121">
        <f>SUM(P26,X26,AF26,AN26,AV26,BD26)</f>
        <v>27804</v>
      </c>
      <c r="I26" s="121">
        <f>SUM(G26:H26)</f>
        <v>90110</v>
      </c>
      <c r="J26" s="120" t="s">
        <v>349</v>
      </c>
      <c r="K26" s="119" t="s">
        <v>350</v>
      </c>
      <c r="L26" s="121">
        <v>0</v>
      </c>
      <c r="M26" s="121">
        <v>51006</v>
      </c>
      <c r="N26" s="121">
        <f>IF(AND(L26&lt;&gt;"",M26&lt;&gt;""),SUM(L26:M26),"")</f>
        <v>51006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374</v>
      </c>
      <c r="S26" s="119" t="s">
        <v>378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62306</v>
      </c>
      <c r="X26" s="121">
        <v>27804</v>
      </c>
      <c r="Y26" s="121">
        <f>IF(AND(W26&lt;&gt;"",X26&lt;&gt;""),SUM(W26:X26),"")</f>
        <v>90110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50</v>
      </c>
      <c r="B27" s="120" t="s">
        <v>379</v>
      </c>
      <c r="C27" s="119" t="s">
        <v>380</v>
      </c>
      <c r="D27" s="121">
        <f>SUM(L27,T27,AB27,AJ27,AR27,AZ27)</f>
        <v>18073</v>
      </c>
      <c r="E27" s="121">
        <f>SUM(M27,U27,AC27,AK27,AS27,BA27)</f>
        <v>62869</v>
      </c>
      <c r="F27" s="121">
        <f>SUM(D27:E27)</f>
        <v>80942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343</v>
      </c>
      <c r="K27" s="119" t="s">
        <v>344</v>
      </c>
      <c r="L27" s="121">
        <v>18073</v>
      </c>
      <c r="M27" s="121">
        <v>62869</v>
      </c>
      <c r="N27" s="121">
        <f>IF(AND(L27&lt;&gt;"",M27&lt;&gt;""),SUM(L27:M27),"")</f>
        <v>80942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50</v>
      </c>
      <c r="B28" s="120" t="s">
        <v>381</v>
      </c>
      <c r="C28" s="119" t="s">
        <v>382</v>
      </c>
      <c r="D28" s="121">
        <f>SUM(L28,T28,AB28,AJ28,AR28,AZ28)</f>
        <v>4026</v>
      </c>
      <c r="E28" s="121">
        <f>SUM(M28,U28,AC28,AK28,AS28,BA28)</f>
        <v>16365</v>
      </c>
      <c r="F28" s="121">
        <f>SUM(D28:E28)</f>
        <v>20391</v>
      </c>
      <c r="G28" s="121">
        <f>SUM(O28,W28,AE28,AM28,AU28,BC28)</f>
        <v>0</v>
      </c>
      <c r="H28" s="121">
        <f>SUM(P28,X28,AF28,AN28,AV28,BD28)</f>
        <v>16525</v>
      </c>
      <c r="I28" s="121">
        <f>SUM(G28:H28)</f>
        <v>16525</v>
      </c>
      <c r="J28" s="120" t="s">
        <v>343</v>
      </c>
      <c r="K28" s="119" t="s">
        <v>344</v>
      </c>
      <c r="L28" s="121">
        <v>4026</v>
      </c>
      <c r="M28" s="121">
        <v>16365</v>
      </c>
      <c r="N28" s="121">
        <f>IF(AND(L28&lt;&gt;"",M28&lt;&gt;""),SUM(L28:M28),"")</f>
        <v>20391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383</v>
      </c>
      <c r="S28" s="119" t="s">
        <v>384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16525</v>
      </c>
      <c r="Y28" s="121">
        <f>IF(AND(W28&lt;&gt;"",X28&lt;&gt;""),SUM(W28:X28),"")</f>
        <v>16525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50</v>
      </c>
      <c r="B29" s="120" t="s">
        <v>385</v>
      </c>
      <c r="C29" s="119" t="s">
        <v>386</v>
      </c>
      <c r="D29" s="121">
        <f>SUM(L29,T29,AB29,AJ29,AR29,AZ29)</f>
        <v>4503</v>
      </c>
      <c r="E29" s="121">
        <f>SUM(M29,U29,AC29,AK29,AS29,BA29)</f>
        <v>17816</v>
      </c>
      <c r="F29" s="121">
        <f>SUM(D29:E29)</f>
        <v>22319</v>
      </c>
      <c r="G29" s="121">
        <f>SUM(O29,W29,AE29,AM29,AU29,BC29)</f>
        <v>0</v>
      </c>
      <c r="H29" s="121">
        <f>SUM(P29,X29,AF29,AN29,AV29,BD29)</f>
        <v>21618</v>
      </c>
      <c r="I29" s="121">
        <f>SUM(G29:H29)</f>
        <v>21618</v>
      </c>
      <c r="J29" s="120" t="s">
        <v>383</v>
      </c>
      <c r="K29" s="119" t="s">
        <v>384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21618</v>
      </c>
      <c r="Q29" s="121">
        <f>IF(AND(O29&lt;&gt;"",P29&lt;&gt;""),SUM(O29:P29),"")</f>
        <v>21618</v>
      </c>
      <c r="R29" s="120" t="s">
        <v>343</v>
      </c>
      <c r="S29" s="119" t="s">
        <v>387</v>
      </c>
      <c r="T29" s="121">
        <v>4503</v>
      </c>
      <c r="U29" s="121">
        <v>17816</v>
      </c>
      <c r="V29" s="121">
        <f>IF(AND(T29&lt;&gt;"",U29&lt;&gt;""),SUM(T29:U29),"")</f>
        <v>22319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50</v>
      </c>
      <c r="B30" s="120" t="s">
        <v>388</v>
      </c>
      <c r="C30" s="119" t="s">
        <v>389</v>
      </c>
      <c r="D30" s="121">
        <f>SUM(L30,T30,AB30,AJ30,AR30,AZ30)</f>
        <v>5871</v>
      </c>
      <c r="E30" s="121">
        <f>SUM(M30,U30,AC30,AK30,AS30,BA30)</f>
        <v>22025</v>
      </c>
      <c r="F30" s="121">
        <f>SUM(D30:E30)</f>
        <v>27896</v>
      </c>
      <c r="G30" s="121">
        <f>SUM(O30,W30,AE30,AM30,AU30,BC30)</f>
        <v>0</v>
      </c>
      <c r="H30" s="121">
        <f>SUM(P30,X30,AF30,AN30,AV30,BD30)</f>
        <v>48089</v>
      </c>
      <c r="I30" s="121">
        <f>SUM(G30:H30)</f>
        <v>48089</v>
      </c>
      <c r="J30" s="120" t="s">
        <v>383</v>
      </c>
      <c r="K30" s="119" t="s">
        <v>384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48089</v>
      </c>
      <c r="Q30" s="121">
        <f>IF(AND(O30&lt;&gt;"",P30&lt;&gt;""),SUM(O30:P30),"")</f>
        <v>48089</v>
      </c>
      <c r="R30" s="120" t="s">
        <v>343</v>
      </c>
      <c r="S30" s="119" t="s">
        <v>344</v>
      </c>
      <c r="T30" s="121">
        <v>5871</v>
      </c>
      <c r="U30" s="121">
        <v>22025</v>
      </c>
      <c r="V30" s="121">
        <f>IF(AND(T30&lt;&gt;"",U30&lt;&gt;""),SUM(T30:U30),"")</f>
        <v>27896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50</v>
      </c>
      <c r="B31" s="120" t="s">
        <v>390</v>
      </c>
      <c r="C31" s="119" t="s">
        <v>391</v>
      </c>
      <c r="D31" s="121">
        <f>SUM(L31,T31,AB31,AJ31,AR31,AZ31)</f>
        <v>0</v>
      </c>
      <c r="E31" s="121">
        <f>SUM(M31,U31,AC31,AK31,AS31,BA31)</f>
        <v>124131</v>
      </c>
      <c r="F31" s="121">
        <f>SUM(D31:E31)</f>
        <v>124131</v>
      </c>
      <c r="G31" s="121">
        <f>SUM(O31,W31,AE31,AM31,AU31,BC31)</f>
        <v>0</v>
      </c>
      <c r="H31" s="121">
        <f>SUM(P31,X31,AF31,AN31,AV31,BD31)</f>
        <v>46603</v>
      </c>
      <c r="I31" s="121">
        <f>SUM(G31:H31)</f>
        <v>46603</v>
      </c>
      <c r="J31" s="120" t="s">
        <v>392</v>
      </c>
      <c r="K31" s="119" t="s">
        <v>393</v>
      </c>
      <c r="L31" s="121">
        <v>0</v>
      </c>
      <c r="M31" s="121">
        <v>124131</v>
      </c>
      <c r="N31" s="121">
        <f>IF(AND(L31&lt;&gt;"",M31&lt;&gt;""),SUM(L31:M31),"")</f>
        <v>124131</v>
      </c>
      <c r="O31" s="121">
        <v>0</v>
      </c>
      <c r="P31" s="121">
        <v>46603</v>
      </c>
      <c r="Q31" s="121">
        <f>IF(AND(O31&lt;&gt;"",P31&lt;&gt;""),SUM(O31:P31),"")</f>
        <v>46603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50</v>
      </c>
      <c r="B32" s="120" t="s">
        <v>394</v>
      </c>
      <c r="C32" s="119" t="s">
        <v>395</v>
      </c>
      <c r="D32" s="121">
        <f>SUM(L32,T32,AB32,AJ32,AR32,AZ32)</f>
        <v>0</v>
      </c>
      <c r="E32" s="121">
        <f>SUM(M32,U32,AC32,AK32,AS32,BA32)</f>
        <v>41718</v>
      </c>
      <c r="F32" s="121">
        <f>SUM(D32:E32)</f>
        <v>41718</v>
      </c>
      <c r="G32" s="121">
        <f>SUM(O32,W32,AE32,AM32,AU32,BC32)</f>
        <v>0</v>
      </c>
      <c r="H32" s="121">
        <f>SUM(P32,X32,AF32,AN32,AV32,BD32)</f>
        <v>24932</v>
      </c>
      <c r="I32" s="121">
        <f>SUM(G32:H32)</f>
        <v>24932</v>
      </c>
      <c r="J32" s="120" t="s">
        <v>392</v>
      </c>
      <c r="K32" s="119" t="s">
        <v>393</v>
      </c>
      <c r="L32" s="121">
        <v>0</v>
      </c>
      <c r="M32" s="121">
        <v>41718</v>
      </c>
      <c r="N32" s="121">
        <f>IF(AND(L32&lt;&gt;"",M32&lt;&gt;""),SUM(L32:M32),"")</f>
        <v>41718</v>
      </c>
      <c r="O32" s="121">
        <v>0</v>
      </c>
      <c r="P32" s="121">
        <v>24932</v>
      </c>
      <c r="Q32" s="121">
        <f>IF(AND(O32&lt;&gt;"",P32&lt;&gt;""),SUM(O32:P32),"")</f>
        <v>24932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50</v>
      </c>
      <c r="B33" s="120" t="s">
        <v>396</v>
      </c>
      <c r="C33" s="119" t="s">
        <v>397</v>
      </c>
      <c r="D33" s="121">
        <f>SUM(L33,T33,AB33,AJ33,AR33,AZ33)</f>
        <v>0</v>
      </c>
      <c r="E33" s="121">
        <f>SUM(M33,U33,AC33,AK33,AS33,BA33)</f>
        <v>38651</v>
      </c>
      <c r="F33" s="121">
        <f>SUM(D33:E33)</f>
        <v>38651</v>
      </c>
      <c r="G33" s="121">
        <f>SUM(O33,W33,AE33,AM33,AU33,BC33)</f>
        <v>0</v>
      </c>
      <c r="H33" s="121">
        <f>SUM(P33,X33,AF33,AN33,AV33,BD33)</f>
        <v>24356</v>
      </c>
      <c r="I33" s="121">
        <f>SUM(G33:H33)</f>
        <v>24356</v>
      </c>
      <c r="J33" s="120" t="s">
        <v>392</v>
      </c>
      <c r="K33" s="119" t="s">
        <v>393</v>
      </c>
      <c r="L33" s="121">
        <v>0</v>
      </c>
      <c r="M33" s="121">
        <v>38651</v>
      </c>
      <c r="N33" s="121">
        <f>IF(AND(L33&lt;&gt;"",M33&lt;&gt;""),SUM(L33:M33),"")</f>
        <v>38651</v>
      </c>
      <c r="O33" s="121">
        <v>0</v>
      </c>
      <c r="P33" s="121">
        <v>24356</v>
      </c>
      <c r="Q33" s="121">
        <f>IF(AND(O33&lt;&gt;"",P33&lt;&gt;""),SUM(O33:P33),"")</f>
        <v>24356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3">
    <sortCondition ref="A8:A33"/>
    <sortCondition ref="B8:B33"/>
    <sortCondition ref="C8:C33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SUM(H7,L7,P7,T7,X7,AB7,AF7,AJ7,AN7,AR7,AV7,AZ7,BD7,BH7,BL7,BP7,BT7,BX7,CB7,CF7,CJ7,CN7,CR7,CV7,CZ7,DD7,DH7,DL7,DP7,DT7)</f>
        <v>1358145</v>
      </c>
      <c r="E7" s="140">
        <f>SUM(I7,M7,Q7,U7,Y7,AC7,AG7,AK7,AO7,AS7,AW7,BA7,BE7,BI7,BM7,BQ7,BU7,BY7,CC7,CG7,CK7,CO7,CS7,CW7,DA7,DE7,DI7,DM7,DQ7,DU7)</f>
        <v>636505</v>
      </c>
      <c r="F7" s="141">
        <f>COUNTIF(F$8:F$57,"&lt;&gt;")</f>
        <v>9</v>
      </c>
      <c r="G7" s="141">
        <f>COUNTIF(G$8:G$57,"&lt;&gt;")</f>
        <v>9</v>
      </c>
      <c r="H7" s="140">
        <f>SUM(H$8:H$57)</f>
        <v>613534</v>
      </c>
      <c r="I7" s="140">
        <f>SUM(I$8:I$57)</f>
        <v>394538</v>
      </c>
      <c r="J7" s="141">
        <f>COUNTIF(J$8:J$57,"&lt;&gt;")</f>
        <v>9</v>
      </c>
      <c r="K7" s="141">
        <f>COUNTIF(K$8:K$57,"&lt;&gt;")</f>
        <v>9</v>
      </c>
      <c r="L7" s="140">
        <f>SUM(L$8:L$57)</f>
        <v>352343</v>
      </c>
      <c r="M7" s="140">
        <f>SUM(M$8:M$57)</f>
        <v>195993</v>
      </c>
      <c r="N7" s="141">
        <f>COUNTIF(N$8:N$57,"&lt;&gt;")</f>
        <v>4</v>
      </c>
      <c r="O7" s="141">
        <f>COUNTIF(O$8:O$57,"&lt;&gt;")</f>
        <v>4</v>
      </c>
      <c r="P7" s="140">
        <f>SUM(P$8:P$57)</f>
        <v>175497</v>
      </c>
      <c r="Q7" s="140">
        <f>SUM(Q$8:Q$57)</f>
        <v>45974</v>
      </c>
      <c r="R7" s="141">
        <f>COUNTIF(R$8:R$57,"&lt;&gt;")</f>
        <v>2</v>
      </c>
      <c r="S7" s="141">
        <f>COUNTIF(S$8:S$57,"&lt;&gt;")</f>
        <v>2</v>
      </c>
      <c r="T7" s="140">
        <f>SUM(T$8:T$57)</f>
        <v>31200</v>
      </c>
      <c r="U7" s="140">
        <f>SUM(U$8:U$57)</f>
        <v>0</v>
      </c>
      <c r="V7" s="141">
        <f>COUNTIF(V$8:V$57,"&lt;&gt;")</f>
        <v>2</v>
      </c>
      <c r="W7" s="141">
        <f>COUNTIF(W$8:W$57,"&lt;&gt;")</f>
        <v>2</v>
      </c>
      <c r="X7" s="140">
        <f>SUM(X$8:X$57)</f>
        <v>54490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80075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51006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50</v>
      </c>
      <c r="B8" s="120" t="s">
        <v>364</v>
      </c>
      <c r="C8" s="119" t="s">
        <v>398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112575</v>
      </c>
      <c r="F8" s="120" t="s">
        <v>362</v>
      </c>
      <c r="G8" s="119" t="s">
        <v>363</v>
      </c>
      <c r="H8" s="121">
        <v>0</v>
      </c>
      <c r="I8" s="121">
        <v>90060</v>
      </c>
      <c r="J8" s="120" t="s">
        <v>370</v>
      </c>
      <c r="K8" s="119" t="s">
        <v>371</v>
      </c>
      <c r="L8" s="121">
        <v>0</v>
      </c>
      <c r="M8" s="121">
        <v>22515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50</v>
      </c>
      <c r="B9" s="120" t="s">
        <v>374</v>
      </c>
      <c r="C9" s="119" t="s">
        <v>378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206085</v>
      </c>
      <c r="F9" s="120" t="s">
        <v>372</v>
      </c>
      <c r="G9" s="119" t="s">
        <v>373</v>
      </c>
      <c r="H9" s="121">
        <v>0</v>
      </c>
      <c r="I9" s="121">
        <v>115975</v>
      </c>
      <c r="J9" s="120" t="s">
        <v>376</v>
      </c>
      <c r="K9" s="119" t="s">
        <v>377</v>
      </c>
      <c r="L9" s="121">
        <v>0</v>
      </c>
      <c r="M9" s="121">
        <v>90110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50</v>
      </c>
      <c r="B10" s="120" t="s">
        <v>327</v>
      </c>
      <c r="C10" s="119" t="s">
        <v>359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135722</v>
      </c>
      <c r="F10" s="120" t="s">
        <v>324</v>
      </c>
      <c r="G10" s="119" t="s">
        <v>325</v>
      </c>
      <c r="H10" s="121">
        <v>0</v>
      </c>
      <c r="I10" s="121">
        <v>93811</v>
      </c>
      <c r="J10" s="120" t="s">
        <v>357</v>
      </c>
      <c r="K10" s="119" t="s">
        <v>358</v>
      </c>
      <c r="L10" s="121">
        <v>0</v>
      </c>
      <c r="M10" s="121">
        <v>41911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50</v>
      </c>
      <c r="B11" s="120" t="s">
        <v>392</v>
      </c>
      <c r="C11" s="119" t="s">
        <v>393</v>
      </c>
      <c r="D11" s="121">
        <f>SUM(H11,L11,P11,T11,X11,AB11,AF11,AJ11,AN11,AR11,AV11,AZ11,BD11,BH11,BL11,BP11,BT11,BX11,CB11,CF11,CJ11,CN11,CR11,CV11,CZ11,DD11,DH11,DL11,DP11,DT11)</f>
        <v>204500</v>
      </c>
      <c r="E11" s="121">
        <f>SUM(I11,M11,Q11,U11,Y11,AC11,AG11,AK11,AO11,AS11,AW11,BA11,BE11,BI11,BM11,BQ11,BU11,BY11,CC11,CG11,CK11,CO11,CS11,CW11,DA11,DE11,DI11,DM11,DQ11,DU11)</f>
        <v>95891</v>
      </c>
      <c r="F11" s="120" t="s">
        <v>390</v>
      </c>
      <c r="G11" s="119" t="s">
        <v>391</v>
      </c>
      <c r="H11" s="121">
        <v>124131</v>
      </c>
      <c r="I11" s="121">
        <v>46603</v>
      </c>
      <c r="J11" s="120" t="s">
        <v>394</v>
      </c>
      <c r="K11" s="119" t="s">
        <v>395</v>
      </c>
      <c r="L11" s="121">
        <v>41718</v>
      </c>
      <c r="M11" s="121">
        <v>24932</v>
      </c>
      <c r="N11" s="120" t="s">
        <v>396</v>
      </c>
      <c r="O11" s="119" t="s">
        <v>397</v>
      </c>
      <c r="P11" s="121">
        <v>38651</v>
      </c>
      <c r="Q11" s="121">
        <v>24356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50</v>
      </c>
      <c r="B12" s="120" t="s">
        <v>383</v>
      </c>
      <c r="C12" s="119" t="s">
        <v>384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86232</v>
      </c>
      <c r="F12" s="120" t="s">
        <v>388</v>
      </c>
      <c r="G12" s="119" t="s">
        <v>389</v>
      </c>
      <c r="H12" s="121">
        <v>0</v>
      </c>
      <c r="I12" s="121">
        <v>48089</v>
      </c>
      <c r="J12" s="120" t="s">
        <v>381</v>
      </c>
      <c r="K12" s="119" t="s">
        <v>382</v>
      </c>
      <c r="L12" s="121">
        <v>0</v>
      </c>
      <c r="M12" s="121">
        <v>16525</v>
      </c>
      <c r="N12" s="120" t="s">
        <v>385</v>
      </c>
      <c r="O12" s="119" t="s">
        <v>386</v>
      </c>
      <c r="P12" s="121">
        <v>0</v>
      </c>
      <c r="Q12" s="121">
        <v>21618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50</v>
      </c>
      <c r="B13" s="120" t="s">
        <v>335</v>
      </c>
      <c r="C13" s="119" t="s">
        <v>336</v>
      </c>
      <c r="D13" s="121">
        <f>SUM(H13,L13,P13,T13,X13,AB13,AF13,AJ13,AN13,AR13,AV13,AZ13,BD13,BH13,BL13,BP13,BT13,BX13,CB13,CF13,CJ13,CN13,CR13,CV13,CZ13,DD13,DH13,DL13,DP13,DT13)</f>
        <v>124934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333</v>
      </c>
      <c r="G13" s="119" t="s">
        <v>334</v>
      </c>
      <c r="H13" s="121">
        <v>87729</v>
      </c>
      <c r="I13" s="121">
        <v>0</v>
      </c>
      <c r="J13" s="120" t="s">
        <v>345</v>
      </c>
      <c r="K13" s="119" t="s">
        <v>346</v>
      </c>
      <c r="L13" s="121">
        <v>37205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50</v>
      </c>
      <c r="B14" s="120" t="s">
        <v>349</v>
      </c>
      <c r="C14" s="119" t="s">
        <v>350</v>
      </c>
      <c r="D14" s="121">
        <f>SUM(H14,L14,P14,T14,X14,AB14,AF14,AJ14,AN14,AR14,AV14,AZ14,BD14,BH14,BL14,BP14,BT14,BX14,CB14,CF14,CJ14,CN14,CR14,CV14,CZ14,DD14,DH14,DL14,DP14,DT14)</f>
        <v>565966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347</v>
      </c>
      <c r="G14" s="119" t="s">
        <v>348</v>
      </c>
      <c r="H14" s="121">
        <v>157562</v>
      </c>
      <c r="I14" s="121">
        <v>0</v>
      </c>
      <c r="J14" s="120" t="s">
        <v>362</v>
      </c>
      <c r="K14" s="119" t="s">
        <v>363</v>
      </c>
      <c r="L14" s="121">
        <v>125393</v>
      </c>
      <c r="M14" s="121">
        <v>0</v>
      </c>
      <c r="N14" s="120" t="s">
        <v>366</v>
      </c>
      <c r="O14" s="119" t="s">
        <v>367</v>
      </c>
      <c r="P14" s="121">
        <v>108950</v>
      </c>
      <c r="Q14" s="121">
        <v>0</v>
      </c>
      <c r="R14" s="120" t="s">
        <v>368</v>
      </c>
      <c r="S14" s="119" t="s">
        <v>369</v>
      </c>
      <c r="T14" s="121">
        <v>10809</v>
      </c>
      <c r="U14" s="121">
        <v>0</v>
      </c>
      <c r="V14" s="120" t="s">
        <v>370</v>
      </c>
      <c r="W14" s="119" t="s">
        <v>371</v>
      </c>
      <c r="X14" s="121">
        <v>32171</v>
      </c>
      <c r="Y14" s="121">
        <v>0</v>
      </c>
      <c r="Z14" s="120" t="s">
        <v>372</v>
      </c>
      <c r="AA14" s="119" t="s">
        <v>373</v>
      </c>
      <c r="AB14" s="121">
        <v>80075</v>
      </c>
      <c r="AC14" s="121">
        <v>0</v>
      </c>
      <c r="AD14" s="120" t="s">
        <v>376</v>
      </c>
      <c r="AE14" s="119" t="s">
        <v>377</v>
      </c>
      <c r="AF14" s="121">
        <v>51006</v>
      </c>
      <c r="AG14" s="121">
        <v>0</v>
      </c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50</v>
      </c>
      <c r="B15" s="120" t="s">
        <v>339</v>
      </c>
      <c r="C15" s="119" t="s">
        <v>399</v>
      </c>
      <c r="D15" s="121">
        <f>SUM(H15,L15,P15,T15,X15,AB15,AF15,AJ15,AN15,AR15,AV15,AZ15,BD15,BH15,BL15,BP15,BT15,BX15,CB15,CF15,CJ15,CN15,CR15,CV15,CZ15,DD15,DH15,DL15,DP15,DT15)</f>
        <v>92866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337</v>
      </c>
      <c r="G15" s="119" t="s">
        <v>338</v>
      </c>
      <c r="H15" s="121">
        <v>25781</v>
      </c>
      <c r="I15" s="121">
        <v>0</v>
      </c>
      <c r="J15" s="120" t="s">
        <v>355</v>
      </c>
      <c r="K15" s="119" t="s">
        <v>356</v>
      </c>
      <c r="L15" s="121">
        <v>67085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50</v>
      </c>
      <c r="B16" s="120" t="s">
        <v>343</v>
      </c>
      <c r="C16" s="119" t="s">
        <v>344</v>
      </c>
      <c r="D16" s="121">
        <f>SUM(H16,L16,P16,T16,X16,AB16,AF16,AJ16,AN16,AR16,AV16,AZ16,BD16,BH16,BL16,BP16,BT16,BX16,CB16,CF16,CJ16,CN16,CR16,CV16,CZ16,DD16,DH16,DL16,DP16,DT16)</f>
        <v>369879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341</v>
      </c>
      <c r="G16" s="119" t="s">
        <v>342</v>
      </c>
      <c r="H16" s="121">
        <v>218331</v>
      </c>
      <c r="I16" s="121">
        <v>0</v>
      </c>
      <c r="J16" s="120" t="s">
        <v>379</v>
      </c>
      <c r="K16" s="119" t="s">
        <v>380</v>
      </c>
      <c r="L16" s="121">
        <v>80942</v>
      </c>
      <c r="M16" s="121">
        <v>0</v>
      </c>
      <c r="N16" s="120" t="s">
        <v>388</v>
      </c>
      <c r="O16" s="119" t="s">
        <v>389</v>
      </c>
      <c r="P16" s="121">
        <v>27896</v>
      </c>
      <c r="Q16" s="121">
        <v>0</v>
      </c>
      <c r="R16" s="120" t="s">
        <v>381</v>
      </c>
      <c r="S16" s="119" t="s">
        <v>382</v>
      </c>
      <c r="T16" s="121">
        <v>20391</v>
      </c>
      <c r="U16" s="121">
        <v>0</v>
      </c>
      <c r="V16" s="120" t="s">
        <v>385</v>
      </c>
      <c r="W16" s="119" t="s">
        <v>386</v>
      </c>
      <c r="X16" s="121">
        <v>22319</v>
      </c>
      <c r="Y16" s="121">
        <v>0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45205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45206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45207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45208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45209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45341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45361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45382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45383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45401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45402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45403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45404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45405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45406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45421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45429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45430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45431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45441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45442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45443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45811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45812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45814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45825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45832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45833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45836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45837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45844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2020-01-23T01:29:01Z</dcterms:modified>
</cp:coreProperties>
</file>