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5宮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水洗化人口等!$A$6:$AA$32</definedName>
    <definedName name="_xlnm.Print_Area" localSheetId="2">し尿集計結果!$A$1:$M$36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V8" i="2"/>
  <c r="V9" i="2"/>
  <c r="N9" i="2" s="1"/>
  <c r="V10" i="2"/>
  <c r="N10" i="2" s="1"/>
  <c r="V11" i="2"/>
  <c r="V12" i="2"/>
  <c r="V13" i="2"/>
  <c r="V14" i="2"/>
  <c r="N14" i="2" s="1"/>
  <c r="V15" i="2"/>
  <c r="V16" i="2"/>
  <c r="V17" i="2"/>
  <c r="N17" i="2" s="1"/>
  <c r="V18" i="2"/>
  <c r="N18" i="2" s="1"/>
  <c r="V19" i="2"/>
  <c r="V20" i="2"/>
  <c r="V21" i="2"/>
  <c r="V22" i="2"/>
  <c r="N22" i="2" s="1"/>
  <c r="V23" i="2"/>
  <c r="V24" i="2"/>
  <c r="V25" i="2"/>
  <c r="N25" i="2" s="1"/>
  <c r="V26" i="2"/>
  <c r="N26" i="2" s="1"/>
  <c r="V27" i="2"/>
  <c r="V28" i="2"/>
  <c r="V29" i="2"/>
  <c r="V30" i="2"/>
  <c r="N30" i="2" s="1"/>
  <c r="V31" i="2"/>
  <c r="V32" i="2"/>
  <c r="V33" i="2"/>
  <c r="N33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N13" i="2"/>
  <c r="N21" i="2"/>
  <c r="N2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H9" i="2"/>
  <c r="D9" i="2" s="1"/>
  <c r="H10" i="2"/>
  <c r="D10" i="2" s="1"/>
  <c r="H11" i="2"/>
  <c r="H12" i="2"/>
  <c r="H13" i="2"/>
  <c r="H14" i="2"/>
  <c r="H15" i="2"/>
  <c r="H16" i="2"/>
  <c r="H17" i="2"/>
  <c r="D17" i="2" s="1"/>
  <c r="H18" i="2"/>
  <c r="D18" i="2" s="1"/>
  <c r="H19" i="2"/>
  <c r="H20" i="2"/>
  <c r="H21" i="2"/>
  <c r="H22" i="2"/>
  <c r="H23" i="2"/>
  <c r="H24" i="2"/>
  <c r="H25" i="2"/>
  <c r="D25" i="2" s="1"/>
  <c r="H26" i="2"/>
  <c r="D26" i="2" s="1"/>
  <c r="H27" i="2"/>
  <c r="H28" i="2"/>
  <c r="H29" i="2"/>
  <c r="H30" i="2"/>
  <c r="H31" i="2"/>
  <c r="H32" i="2"/>
  <c r="H33" i="2"/>
  <c r="D33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D13" i="2"/>
  <c r="D14" i="2"/>
  <c r="D21" i="2"/>
  <c r="D22" i="2"/>
  <c r="D29" i="2"/>
  <c r="D30" i="2"/>
  <c r="N17" i="1"/>
  <c r="N18" i="1"/>
  <c r="N33" i="1"/>
  <c r="L8" i="1"/>
  <c r="L24" i="1"/>
  <c r="I8" i="1"/>
  <c r="I9" i="1"/>
  <c r="I10" i="1"/>
  <c r="I11" i="1"/>
  <c r="I12" i="1"/>
  <c r="D12" i="1" s="1"/>
  <c r="I13" i="1"/>
  <c r="I14" i="1"/>
  <c r="I15" i="1"/>
  <c r="I16" i="1"/>
  <c r="D16" i="1" s="1"/>
  <c r="I17" i="1"/>
  <c r="I18" i="1"/>
  <c r="I19" i="1"/>
  <c r="I20" i="1"/>
  <c r="I21" i="1"/>
  <c r="I22" i="1"/>
  <c r="I23" i="1"/>
  <c r="I24" i="1"/>
  <c r="I25" i="1"/>
  <c r="I26" i="1"/>
  <c r="I27" i="1"/>
  <c r="I28" i="1"/>
  <c r="D28" i="1" s="1"/>
  <c r="I29" i="1"/>
  <c r="I30" i="1"/>
  <c r="I31" i="1"/>
  <c r="I32" i="1"/>
  <c r="D32" i="1" s="1"/>
  <c r="I33" i="1"/>
  <c r="F17" i="1"/>
  <c r="F21" i="1"/>
  <c r="F33" i="1"/>
  <c r="E8" i="1"/>
  <c r="E9" i="1"/>
  <c r="E10" i="1"/>
  <c r="D10" i="1" s="1"/>
  <c r="E11" i="1"/>
  <c r="E12" i="1"/>
  <c r="E13" i="1"/>
  <c r="E14" i="1"/>
  <c r="E15" i="1"/>
  <c r="E16" i="1"/>
  <c r="E17" i="1"/>
  <c r="E18" i="1"/>
  <c r="E19" i="1"/>
  <c r="E20" i="1"/>
  <c r="E21" i="1"/>
  <c r="E22" i="1"/>
  <c r="D22" i="1" s="1"/>
  <c r="E23" i="1"/>
  <c r="E24" i="1"/>
  <c r="E25" i="1"/>
  <c r="E26" i="1"/>
  <c r="D26" i="1" s="1"/>
  <c r="E27" i="1"/>
  <c r="E28" i="1"/>
  <c r="E29" i="1"/>
  <c r="E30" i="1"/>
  <c r="E31" i="1"/>
  <c r="E32" i="1"/>
  <c r="E33" i="1"/>
  <c r="D8" i="1"/>
  <c r="D9" i="1"/>
  <c r="D13" i="1"/>
  <c r="D14" i="1"/>
  <c r="D17" i="1"/>
  <c r="D18" i="1"/>
  <c r="D20" i="1"/>
  <c r="N20" i="1" s="1"/>
  <c r="D21" i="1"/>
  <c r="D24" i="1"/>
  <c r="N24" i="1" s="1"/>
  <c r="D25" i="1"/>
  <c r="D29" i="1"/>
  <c r="D30" i="1"/>
  <c r="D33" i="1"/>
  <c r="N32" i="1" l="1"/>
  <c r="J32" i="1"/>
  <c r="Q32" i="1"/>
  <c r="F32" i="1"/>
  <c r="L32" i="1"/>
  <c r="N28" i="1"/>
  <c r="L28" i="1"/>
  <c r="J28" i="1"/>
  <c r="Q28" i="1"/>
  <c r="F28" i="1"/>
  <c r="N16" i="1"/>
  <c r="J16" i="1"/>
  <c r="Q16" i="1"/>
  <c r="F16" i="1"/>
  <c r="L16" i="1"/>
  <c r="N12" i="1"/>
  <c r="J12" i="1"/>
  <c r="L12" i="1"/>
  <c r="Q12" i="1"/>
  <c r="F12" i="1"/>
  <c r="Q26" i="1"/>
  <c r="L26" i="1"/>
  <c r="J26" i="1"/>
  <c r="F26" i="1"/>
  <c r="N26" i="1"/>
  <c r="Q22" i="1"/>
  <c r="L22" i="1"/>
  <c r="N22" i="1"/>
  <c r="J22" i="1"/>
  <c r="F22" i="1"/>
  <c r="Q10" i="1"/>
  <c r="L10" i="1"/>
  <c r="J10" i="1"/>
  <c r="F10" i="1"/>
  <c r="N10" i="1"/>
  <c r="Q30" i="1"/>
  <c r="L30" i="1"/>
  <c r="Q25" i="1"/>
  <c r="L25" i="1"/>
  <c r="Q14" i="1"/>
  <c r="L14" i="1"/>
  <c r="Q9" i="1"/>
  <c r="L9" i="1"/>
  <c r="J30" i="1"/>
  <c r="J25" i="1"/>
  <c r="J20" i="1"/>
  <c r="J14" i="1"/>
  <c r="Q20" i="1"/>
  <c r="N32" i="2"/>
  <c r="N28" i="2"/>
  <c r="N24" i="2"/>
  <c r="N20" i="2"/>
  <c r="N16" i="2"/>
  <c r="N12" i="2"/>
  <c r="N8" i="2"/>
  <c r="Q29" i="1"/>
  <c r="L29" i="1"/>
  <c r="Q18" i="1"/>
  <c r="L18" i="1"/>
  <c r="Q13" i="1"/>
  <c r="L13" i="1"/>
  <c r="N8" i="1"/>
  <c r="J8" i="1"/>
  <c r="J29" i="1"/>
  <c r="J24" i="1"/>
  <c r="J18" i="1"/>
  <c r="J13" i="1"/>
  <c r="N25" i="1"/>
  <c r="N9" i="1"/>
  <c r="D32" i="2"/>
  <c r="D28" i="2"/>
  <c r="D24" i="2"/>
  <c r="D20" i="2"/>
  <c r="D16" i="2"/>
  <c r="D12" i="2"/>
  <c r="D8" i="2"/>
  <c r="N31" i="2"/>
  <c r="N27" i="2"/>
  <c r="N23" i="2"/>
  <c r="N19" i="2"/>
  <c r="N15" i="2"/>
  <c r="N11" i="2"/>
  <c r="Q33" i="1"/>
  <c r="L33" i="1"/>
  <c r="Q17" i="1"/>
  <c r="L17" i="1"/>
  <c r="F30" i="1"/>
  <c r="F25" i="1"/>
  <c r="F20" i="1"/>
  <c r="F14" i="1"/>
  <c r="F9" i="1"/>
  <c r="D31" i="1"/>
  <c r="D27" i="1"/>
  <c r="D23" i="1"/>
  <c r="D19" i="1"/>
  <c r="D15" i="1"/>
  <c r="D11" i="1"/>
  <c r="J33" i="1"/>
  <c r="J17" i="1"/>
  <c r="L20" i="1"/>
  <c r="N30" i="1"/>
  <c r="N14" i="1"/>
  <c r="Q24" i="1"/>
  <c r="Q8" i="1"/>
  <c r="D31" i="2"/>
  <c r="D27" i="2"/>
  <c r="D23" i="2"/>
  <c r="D19" i="2"/>
  <c r="D15" i="2"/>
  <c r="D11" i="2"/>
  <c r="Q21" i="1"/>
  <c r="L21" i="1"/>
  <c r="F29" i="1"/>
  <c r="F24" i="1"/>
  <c r="F18" i="1"/>
  <c r="F13" i="1"/>
  <c r="F8" i="1"/>
  <c r="J21" i="1"/>
  <c r="J9" i="1"/>
  <c r="N29" i="1"/>
  <c r="N21" i="1"/>
  <c r="N13" i="1"/>
  <c r="A7" i="2"/>
  <c r="N31" i="1" l="1"/>
  <c r="J31" i="1"/>
  <c r="F31" i="1"/>
  <c r="Q31" i="1"/>
  <c r="L31" i="1"/>
  <c r="N19" i="1"/>
  <c r="J19" i="1"/>
  <c r="F19" i="1"/>
  <c r="L19" i="1"/>
  <c r="Q19" i="1"/>
  <c r="N23" i="1"/>
  <c r="J23" i="1"/>
  <c r="F23" i="1"/>
  <c r="Q23" i="1"/>
  <c r="L23" i="1"/>
  <c r="N15" i="1"/>
  <c r="J15" i="1"/>
  <c r="F15" i="1"/>
  <c r="Q15" i="1"/>
  <c r="L15" i="1"/>
  <c r="N11" i="1"/>
  <c r="J11" i="1"/>
  <c r="F11" i="1"/>
  <c r="L11" i="1"/>
  <c r="Q11" i="1"/>
  <c r="N27" i="1"/>
  <c r="J27" i="1"/>
  <c r="F27" i="1"/>
  <c r="L27" i="1"/>
  <c r="Q27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<sst xmlns="http://schemas.openxmlformats.org/spreadsheetml/2006/main" count="718" uniqueCount="308">
  <si>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</si>
  <si>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</si>
  <si>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</si>
  <si>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</si>
  <si>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</si>
  <si>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</si>
  <si>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</si>
  <si>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</si>
  <si>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</si>
  <si>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</si>
  <si>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</si>
  <si>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</si>
  <si>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</si>
  <si>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</si>
  <si>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</si>
  <si>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</si>
  <si>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</si>
  <si>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</si>
  <si>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</si>
  <si>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</si>
  <si>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</si>
  <si>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</si>
  <si>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</si>
  <si>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</si>
  <si>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</si>
  <si>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</si>
  <si>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</si>
  <si>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</si>
  <si>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</si>
  <si>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</si>
  <si>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</si>
  <si>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</si>
  <si>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</si>
  <si>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</si>
  <si>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</si>
  <si>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</si>
  <si>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</si>
  <si>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</si>
  <si>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</si>
  <si>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</si>
  <si>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</si>
  <si>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</si>
  <si>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</si>
  <si>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</si>
  <si>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</si>
  <si>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</si>
  <si>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</si>
  <si>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</si>
  <si>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</si>
  <si>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</si>
  <si>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</si>
  <si>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</si>
  <si>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</si>
  <si>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</si>
  <si>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</si>
  <si>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</si>
  <si>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</si>
  <si>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</si>
  <si>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</si>
  <si>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</si>
  <si>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</si>
  <si>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</si>
  <si>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</si>
  <si>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</si>
  <si>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</si>
  <si>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</si>
  <si>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</si>
  <si>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</si>
  <si>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</si>
  <si>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</si>
  <si>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</si>
  <si>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</si>
  <si>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</si>
  <si>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</si>
  <si>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</si>
  <si>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</si>
  <si>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</si>
  <si>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</si>
  <si>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</si>
  <si>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</si>
  <si>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</si>
  <si>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</si>
  <si>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</si>
  <si>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</si>
  <si>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</si>
  <si>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</si>
  <si>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</si>
  <si>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</si>
  <si>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</si>
  <si>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</si>
  <si>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</si>
  <si>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</si>
  <si>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</si>
  <si>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</si>
  <si>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</si>
  <si>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</si>
  <si>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</si>
  <si>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</si>
  <si>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</si>
  <si>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</si>
  <si>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</si>
  <si>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</si>
  <si>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</si>
  <si>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</si>
  <si>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</si>
  <si>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</si>
  <si>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</si>
  <si>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</si>
  <si>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</si>
  <si>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</si>
  <si>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</si>
  <si>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</si>
  <si>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</si>
  <si>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</si>
  <si>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</si>
  <si>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</si>
  <si>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</si>
  <si>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</si>
  <si>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</si>
  <si>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</si>
  <si>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</si>
  <si>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</si>
  <si>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</si>
  <si>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</si>
  <si>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</si>
  <si>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</si>
  <si>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</si>
  <si>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</si>
  <si>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</si>
  <si>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</si>
  <si>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</si>
  <si>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</si>
  <si>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</si>
  <si>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</si>
  <si>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</si>
  <si>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</si>
  <si>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</si>
  <si>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</si>
  <si>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</si>
  <si>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</si>
  <si>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</si>
  <si>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</si>
  <si>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</si>
  <si>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</si>
  <si>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</si>
  <si>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</si>
  <si>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</si>
  <si>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</si>
  <si>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</si>
  <si>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</si>
  <si>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</si>
  <si>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</si>
  <si>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</si>
  <si>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</si>
  <si>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</si>
  <si>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</si>
  <si>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</si>
  <si>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</si>
  <si>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</si>
  <si>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</si>
  <si>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</si>
  <si>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</si>
  <si>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</si>
  <si>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</si>
  <si>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</si>
  <si>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</si>
  <si>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</si>
  <si>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</si>
  <si>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</si>
  <si>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</si>
  <si>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</si>
  <si>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</si>
  <si>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</si>
  <si>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</si>
  <si>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</si>
  <si>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</si>
  <si>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</si>
  <si>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</si>
  <si>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</si>
  <si>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</si>
  <si>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</si>
  <si>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</si>
  <si>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</si>
  <si>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</si>
  <si>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</si>
  <si>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</si>
  <si>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</si>
  <si>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</si>
  <si>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</si>
  <si>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</si>
  <si>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</si>
  <si>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</si>
  <si>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</si>
  <si>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</si>
  <si>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</si>
  <si>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</si>
  <si>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</si>
  <si>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</si>
  <si>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</si>
  <si>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</si>
  <si>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</si>
  <si>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</si>
  <si>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</si>
  <si>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</si>
  <si>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</si>
  <si>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</si>
  <si>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</si>
  <si>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</si>
  <si>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</si>
  <si>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</si>
  <si>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</si>
  <si>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</si>
  <si>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</si>
  <si>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</si>
  <si>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</si>
  <si>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</si>
  <si>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</si>
  <si>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</si>
  <si>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</si>
  <si>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</si>
  <si>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</si>
  <si>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</si>
  <si>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</si>
  <si>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</si>
  <si>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</si>
  <si>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</si>
  <si>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</si>
  <si>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</si>
  <si>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</si>
  <si>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</si>
  <si>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</si>
  <si>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</si>
  <si>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</si>
  <si>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</si>
  <si>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</si>
  <si>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</si>
  <si>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</si>
  <si>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</si>
  <si>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</si>
  <si>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</si>
  <si>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</si>
  <si>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</si>
  <si>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</si>
  <si>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</si>
  <si>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</si>
  <si>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</si>
  <si>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</si>
  <si>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</si>
  <si>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</si>
  <si>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</si>
  <si>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</si>
  <si>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45000</t>
  </si>
  <si>
    <t>水洗化人口等（平成30年度実績）</t>
    <phoneticPr fontId="3"/>
  </si>
  <si>
    <t>し尿処理の状況（平成30年度実績）</t>
    <phoneticPr fontId="3"/>
  </si>
  <si>
    <t>45201</t>
  </si>
  <si>
    <t>宮崎市</t>
  </si>
  <si>
    <t/>
  </si>
  <si>
    <t>○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</si>
  <si>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</si>
  <si>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</si>
  <si>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</si>
  <si>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</si>
  <si>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</si>
  <si>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</si>
  <si>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</si>
  <si>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</si>
  <si>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</si>
  <si>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</si>
  <si>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</si>
  <si>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</si>
  <si>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</si>
  <si>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</si>
  <si>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</si>
  <si>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</si>
  <si>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</si>
  <si>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</si>
  <si>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</si>
  <si>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</si>
  <si>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</si>
  <si>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</si>
  <si>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</si>
  <si>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</si>
  <si>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</si>
  <si>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</si>
  <si>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</si>
  <si>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</si>
  <si>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</si>
  <si>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</si>
  <si>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</si>
  <si>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</si>
  <si>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</si>
  <si>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</si>
  <si>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</si>
  <si>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</si>
  <si>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</si>
  <si>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</si>
  <si>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</si>
  <si>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</si>
  <si>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</si>
  <si>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</si>
  <si>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</si>
  <si>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美郷町</t>
  </si>
  <si>
    <t>45441</t>
  </si>
  <si>
    <t>高千穂町</t>
  </si>
  <si>
    <t>45442</t>
  </si>
  <si>
    <t>日之影町</t>
  </si>
  <si>
    <t>45443</t>
  </si>
  <si>
    <t>五ヶ瀬町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</si>
</sst>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9</v>
      </c>
      <c r="B7" s="116" t="s">
        <v>251</v>
      </c>
      <c r="C7" s="109" t="s">
        <v>200</v>
      </c>
      <c r="D7" s="110">
        <f>+SUM(E7,+I7)</f>
        <v>1102870</v>
      </c>
      <c r="E7" s="110">
        <f>+SUM(G7,+H7)</f>
        <v>97264</v>
      </c>
      <c r="F7" s="111">
        <f>IF(D7&gt;0,E7/D7*100,"-")</f>
        <v>8.8191717972199815</v>
      </c>
      <c r="G7" s="108">
        <f>SUM(G$8:G$207)</f>
        <v>97254</v>
      </c>
      <c r="H7" s="108">
        <f>SUM(H$8:H$207)</f>
        <v>10</v>
      </c>
      <c r="I7" s="110">
        <f>+SUM(K7,+M7,+O7)</f>
        <v>1005606</v>
      </c>
      <c r="J7" s="111">
        <f>IF(D7&gt;0,I7/D7*100,"-")</f>
        <v>91.18082820278002</v>
      </c>
      <c r="K7" s="108">
        <f>SUM(K$8:K$207)</f>
        <v>604347</v>
      </c>
      <c r="L7" s="111">
        <f>IF(D7&gt;0,K7/D7*100,"-")</f>
        <v>54.797664275934608</v>
      </c>
      <c r="M7" s="108">
        <f>SUM(M$8:M$207)</f>
        <v>0</v>
      </c>
      <c r="N7" s="111">
        <f>IF(D7&gt;0,M7/D7*100,"-")</f>
        <v>0</v>
      </c>
      <c r="O7" s="108">
        <f>SUM(O$8:O$207)</f>
        <v>401259</v>
      </c>
      <c r="P7" s="108">
        <f>SUM(P$8:P$207)</f>
        <v>272697</v>
      </c>
      <c r="Q7" s="111">
        <f>IF(D7&gt;0,O7/D7*100,"-")</f>
        <v>36.383163926845413</v>
      </c>
      <c r="R7" s="108">
        <f>SUM(R$8:R$207)</f>
        <v>6111</v>
      </c>
      <c r="S7" s="112">
        <f t="shared" ref="S7:Z7" si="0">COUNTIF(S$8:S$207,"○")</f>
        <v>15</v>
      </c>
      <c r="T7" s="112">
        <f t="shared" si="0"/>
        <v>0</v>
      </c>
      <c r="U7" s="112">
        <f t="shared" si="0"/>
        <v>2</v>
      </c>
      <c r="V7" s="112">
        <f t="shared" si="0"/>
        <v>9</v>
      </c>
      <c r="W7" s="112">
        <f t="shared" si="0"/>
        <v>12</v>
      </c>
      <c r="X7" s="112">
        <f t="shared" si="0"/>
        <v>1</v>
      </c>
      <c r="Y7" s="112">
        <f t="shared" si="0"/>
        <v>2</v>
      </c>
      <c r="Z7" s="112">
        <f t="shared" si="0"/>
        <v>11</v>
      </c>
      <c r="AA7" s="188"/>
      <c r="AB7" s="188"/>
    </row>
    <row r="8" spans="1:28" s="105" customFormat="1" ht="13.5" customHeight="1">
      <c r="A8" s="101" t="s">
        <v>9</v>
      </c>
      <c r="B8" s="102" t="s">
        <v>254</v>
      </c>
      <c r="C8" s="101" t="s">
        <v>255</v>
      </c>
      <c r="D8" s="103">
        <f>+SUM(E8,+I8)</f>
        <v>403149</v>
      </c>
      <c r="E8" s="103">
        <f>+SUM(G8,+H8)</f>
        <v>11876</v>
      </c>
      <c r="F8" s="104">
        <f>IF(D8&gt;0,E8/D8*100,"-")</f>
        <v>2.9458091177207435</v>
      </c>
      <c r="G8" s="103">
        <v>11876</v>
      </c>
      <c r="H8" s="103">
        <v>0</v>
      </c>
      <c r="I8" s="103">
        <f>+SUM(K8,+M8,+O8)</f>
        <v>391273</v>
      </c>
      <c r="J8" s="104">
        <f>IF(D8&gt;0,I8/D8*100,"-")</f>
        <v>97.054190882279258</v>
      </c>
      <c r="K8" s="103">
        <v>336999</v>
      </c>
      <c r="L8" s="104">
        <f>IF(D8&gt;0,K8/D8*100,"-")</f>
        <v>83.5916745421668</v>
      </c>
      <c r="M8" s="103">
        <v>0</v>
      </c>
      <c r="N8" s="104">
        <f>IF(D8&gt;0,M8/D8*100,"-")</f>
        <v>0</v>
      </c>
      <c r="O8" s="103">
        <v>54274</v>
      </c>
      <c r="P8" s="103">
        <v>36096</v>
      </c>
      <c r="Q8" s="104">
        <f>IF(D8&gt;0,O8/D8*100,"-")</f>
        <v>13.462516340112465</v>
      </c>
      <c r="R8" s="103">
        <v>2095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9</v>
      </c>
      <c r="B9" s="102" t="s">
        <v>258</v>
      </c>
      <c r="C9" s="101" t="s">
        <v>259</v>
      </c>
      <c r="D9" s="103">
        <f>+SUM(E9,+I9)</f>
        <v>165513</v>
      </c>
      <c r="E9" s="103">
        <f>+SUM(G9,+H9)</f>
        <v>13270</v>
      </c>
      <c r="F9" s="104">
        <f>IF(D9&gt;0,E9/D9*100,"-")</f>
        <v>8.0174971150302401</v>
      </c>
      <c r="G9" s="103">
        <v>13270</v>
      </c>
      <c r="H9" s="103">
        <v>0</v>
      </c>
      <c r="I9" s="103">
        <f>+SUM(K9,+M9,+O9)</f>
        <v>152243</v>
      </c>
      <c r="J9" s="104">
        <f>IF(D9&gt;0,I9/D9*100,"-")</f>
        <v>91.982502884969762</v>
      </c>
      <c r="K9" s="103">
        <v>71917</v>
      </c>
      <c r="L9" s="104">
        <f>IF(D9&gt;0,K9/D9*100,"-")</f>
        <v>43.450967597711362</v>
      </c>
      <c r="M9" s="103">
        <v>0</v>
      </c>
      <c r="N9" s="104">
        <f>IF(D9&gt;0,M9/D9*100,"-")</f>
        <v>0</v>
      </c>
      <c r="O9" s="103">
        <v>80326</v>
      </c>
      <c r="P9" s="103">
        <v>53828</v>
      </c>
      <c r="Q9" s="104">
        <f>IF(D9&gt;0,O9/D9*100,"-")</f>
        <v>48.531535287258407</v>
      </c>
      <c r="R9" s="103">
        <v>1230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9</v>
      </c>
      <c r="B10" s="102" t="s">
        <v>260</v>
      </c>
      <c r="C10" s="101" t="s">
        <v>261</v>
      </c>
      <c r="D10" s="103">
        <f>+SUM(E10,+I10)</f>
        <v>123698</v>
      </c>
      <c r="E10" s="103">
        <f>+SUM(G10,+H10)</f>
        <v>2741</v>
      </c>
      <c r="F10" s="104">
        <f>IF(D10&gt;0,E10/D10*100,"-")</f>
        <v>2.2158806124593768</v>
      </c>
      <c r="G10" s="103">
        <v>2731</v>
      </c>
      <c r="H10" s="103">
        <v>10</v>
      </c>
      <c r="I10" s="103">
        <f>+SUM(K10,+M10,+O10)</f>
        <v>120957</v>
      </c>
      <c r="J10" s="104">
        <f>IF(D10&gt;0,I10/D10*100,"-")</f>
        <v>97.784119387540628</v>
      </c>
      <c r="K10" s="103">
        <v>89964</v>
      </c>
      <c r="L10" s="104">
        <f>IF(D10&gt;0,K10/D10*100,"-")</f>
        <v>72.72874258274183</v>
      </c>
      <c r="M10" s="103">
        <v>0</v>
      </c>
      <c r="N10" s="104">
        <f>IF(D10&gt;0,M10/D10*100,"-")</f>
        <v>0</v>
      </c>
      <c r="O10" s="103">
        <v>30993</v>
      </c>
      <c r="P10" s="103">
        <v>18146</v>
      </c>
      <c r="Q10" s="104">
        <f>IF(D10&gt;0,O10/D10*100,"-")</f>
        <v>25.055376804798783</v>
      </c>
      <c r="R10" s="103">
        <v>349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9</v>
      </c>
      <c r="B11" s="102" t="s">
        <v>262</v>
      </c>
      <c r="C11" s="101" t="s">
        <v>263</v>
      </c>
      <c r="D11" s="103">
        <f>+SUM(E11,+I11)</f>
        <v>53656</v>
      </c>
      <c r="E11" s="103">
        <f>+SUM(G11,+H11)</f>
        <v>14628</v>
      </c>
      <c r="F11" s="104">
        <f>IF(D11&gt;0,E11/D11*100,"-")</f>
        <v>27.262561502907413</v>
      </c>
      <c r="G11" s="103">
        <v>14628</v>
      </c>
      <c r="H11" s="103">
        <v>0</v>
      </c>
      <c r="I11" s="103">
        <f>+SUM(K11,+M11,+O11)</f>
        <v>39028</v>
      </c>
      <c r="J11" s="104">
        <f>IF(D11&gt;0,I11/D11*100,"-")</f>
        <v>72.737438497092583</v>
      </c>
      <c r="K11" s="103">
        <v>16763</v>
      </c>
      <c r="L11" s="104">
        <f>IF(D11&gt;0,K11/D11*100,"-")</f>
        <v>31.241613239898612</v>
      </c>
      <c r="M11" s="103">
        <v>0</v>
      </c>
      <c r="N11" s="104">
        <f>IF(D11&gt;0,M11/D11*100,"-")</f>
        <v>0</v>
      </c>
      <c r="O11" s="103">
        <v>22265</v>
      </c>
      <c r="P11" s="103">
        <v>11793</v>
      </c>
      <c r="Q11" s="104">
        <f>IF(D11&gt;0,O11/D11*100,"-")</f>
        <v>41.495825257193971</v>
      </c>
      <c r="R11" s="103">
        <v>412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9</v>
      </c>
      <c r="B12" s="102" t="s">
        <v>264</v>
      </c>
      <c r="C12" s="101" t="s">
        <v>265</v>
      </c>
      <c r="D12" s="103">
        <f>+SUM(E12,+I12)</f>
        <v>44581</v>
      </c>
      <c r="E12" s="103">
        <f>+SUM(G12,+H12)</f>
        <v>5987</v>
      </c>
      <c r="F12" s="104">
        <f>IF(D12&gt;0,E12/D12*100,"-")</f>
        <v>13.429487898432068</v>
      </c>
      <c r="G12" s="103">
        <v>5987</v>
      </c>
      <c r="H12" s="103">
        <v>0</v>
      </c>
      <c r="I12" s="103">
        <f>+SUM(K12,+M12,+O12)</f>
        <v>38594</v>
      </c>
      <c r="J12" s="104">
        <f>IF(D12&gt;0,I12/D12*100,"-")</f>
        <v>86.570512101567928</v>
      </c>
      <c r="K12" s="103">
        <v>7971</v>
      </c>
      <c r="L12" s="104">
        <f>IF(D12&gt;0,K12/D12*100,"-")</f>
        <v>17.879814270653419</v>
      </c>
      <c r="M12" s="103">
        <v>0</v>
      </c>
      <c r="N12" s="104">
        <f>IF(D12&gt;0,M12/D12*100,"-")</f>
        <v>0</v>
      </c>
      <c r="O12" s="103">
        <v>30623</v>
      </c>
      <c r="P12" s="103">
        <v>15403</v>
      </c>
      <c r="Q12" s="104">
        <f>IF(D12&gt;0,O12/D12*100,"-")</f>
        <v>68.690697830914516</v>
      </c>
      <c r="R12" s="103">
        <v>476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9</v>
      </c>
      <c r="B13" s="102" t="s">
        <v>266</v>
      </c>
      <c r="C13" s="101" t="s">
        <v>267</v>
      </c>
      <c r="D13" s="103">
        <f>+SUM(E13,+I13)</f>
        <v>61827</v>
      </c>
      <c r="E13" s="103">
        <f>+SUM(G13,+H13)</f>
        <v>4069</v>
      </c>
      <c r="F13" s="104">
        <f>IF(D13&gt;0,E13/D13*100,"-")</f>
        <v>6.581267083960082</v>
      </c>
      <c r="G13" s="103">
        <v>4069</v>
      </c>
      <c r="H13" s="103">
        <v>0</v>
      </c>
      <c r="I13" s="103">
        <f>+SUM(K13,+M13,+O13)</f>
        <v>57758</v>
      </c>
      <c r="J13" s="104">
        <f>IF(D13&gt;0,I13/D13*100,"-")</f>
        <v>93.418732916039914</v>
      </c>
      <c r="K13" s="103">
        <v>32396</v>
      </c>
      <c r="L13" s="104">
        <f>IF(D13&gt;0,K13/D13*100,"-")</f>
        <v>52.397819722774841</v>
      </c>
      <c r="M13" s="103">
        <v>0</v>
      </c>
      <c r="N13" s="104">
        <f>IF(D13&gt;0,M13/D13*100,"-")</f>
        <v>0</v>
      </c>
      <c r="O13" s="103">
        <v>25362</v>
      </c>
      <c r="P13" s="103">
        <v>15996</v>
      </c>
      <c r="Q13" s="104">
        <f>IF(D13&gt;0,O13/D13*100,"-")</f>
        <v>41.020913193265081</v>
      </c>
      <c r="R13" s="103">
        <v>293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9</v>
      </c>
      <c r="B14" s="102" t="s">
        <v>268</v>
      </c>
      <c r="C14" s="101" t="s">
        <v>269</v>
      </c>
      <c r="D14" s="103">
        <f>+SUM(E14,+I14)</f>
        <v>18692</v>
      </c>
      <c r="E14" s="103">
        <f>+SUM(G14,+H14)</f>
        <v>3456</v>
      </c>
      <c r="F14" s="104">
        <f>IF(D14&gt;0,E14/D14*100,"-")</f>
        <v>18.489193237748768</v>
      </c>
      <c r="G14" s="103">
        <v>3456</v>
      </c>
      <c r="H14" s="103">
        <v>0</v>
      </c>
      <c r="I14" s="103">
        <f>+SUM(K14,+M14,+O14)</f>
        <v>15236</v>
      </c>
      <c r="J14" s="104">
        <f>IF(D14&gt;0,I14/D14*100,"-")</f>
        <v>81.510806762251235</v>
      </c>
      <c r="K14" s="103">
        <v>2983</v>
      </c>
      <c r="L14" s="104">
        <f>IF(D14&gt;0,K14/D14*100,"-")</f>
        <v>15.958698908624012</v>
      </c>
      <c r="M14" s="103">
        <v>0</v>
      </c>
      <c r="N14" s="104">
        <f>IF(D14&gt;0,M14/D14*100,"-")</f>
        <v>0</v>
      </c>
      <c r="O14" s="103">
        <v>12253</v>
      </c>
      <c r="P14" s="103">
        <v>7443</v>
      </c>
      <c r="Q14" s="104">
        <f>IF(D14&gt;0,O14/D14*100,"-")</f>
        <v>65.55210785362722</v>
      </c>
      <c r="R14" s="103">
        <v>139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9</v>
      </c>
      <c r="B15" s="102" t="s">
        <v>270</v>
      </c>
      <c r="C15" s="101" t="s">
        <v>271</v>
      </c>
      <c r="D15" s="103">
        <f>+SUM(E15,+I15)</f>
        <v>30554</v>
      </c>
      <c r="E15" s="103">
        <f>+SUM(G15,+H15)</f>
        <v>7256</v>
      </c>
      <c r="F15" s="104">
        <f>IF(D15&gt;0,E15/D15*100,"-")</f>
        <v>23.748118086011651</v>
      </c>
      <c r="G15" s="103">
        <v>7256</v>
      </c>
      <c r="H15" s="103">
        <v>0</v>
      </c>
      <c r="I15" s="103">
        <f>+SUM(K15,+M15,+O15)</f>
        <v>23298</v>
      </c>
      <c r="J15" s="104">
        <f>IF(D15&gt;0,I15/D15*100,"-")</f>
        <v>76.251881913988356</v>
      </c>
      <c r="K15" s="103">
        <v>13732</v>
      </c>
      <c r="L15" s="104">
        <f>IF(D15&gt;0,K15/D15*100,"-")</f>
        <v>44.943378935654906</v>
      </c>
      <c r="M15" s="103">
        <v>0</v>
      </c>
      <c r="N15" s="104">
        <f>IF(D15&gt;0,M15/D15*100,"-")</f>
        <v>0</v>
      </c>
      <c r="O15" s="103">
        <v>9566</v>
      </c>
      <c r="P15" s="103">
        <v>7256</v>
      </c>
      <c r="Q15" s="104">
        <f>IF(D15&gt;0,O15/D15*100,"-")</f>
        <v>31.30850297833344</v>
      </c>
      <c r="R15" s="103">
        <v>105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9</v>
      </c>
      <c r="B16" s="102" t="s">
        <v>272</v>
      </c>
      <c r="C16" s="101" t="s">
        <v>273</v>
      </c>
      <c r="D16" s="103">
        <f>+SUM(E16,+I16)</f>
        <v>19674</v>
      </c>
      <c r="E16" s="103">
        <f>+SUM(G16,+H16)</f>
        <v>4579</v>
      </c>
      <c r="F16" s="104">
        <f>IF(D16&gt;0,E16/D16*100,"-")</f>
        <v>23.274372267967877</v>
      </c>
      <c r="G16" s="103">
        <v>4579</v>
      </c>
      <c r="H16" s="103">
        <v>0</v>
      </c>
      <c r="I16" s="103">
        <f>+SUM(K16,+M16,+O16)</f>
        <v>15095</v>
      </c>
      <c r="J16" s="104">
        <f>IF(D16&gt;0,I16/D16*100,"-")</f>
        <v>76.725627732032123</v>
      </c>
      <c r="K16" s="103">
        <v>0</v>
      </c>
      <c r="L16" s="104">
        <f>IF(D16&gt;0,K16/D16*100,"-")</f>
        <v>0</v>
      </c>
      <c r="M16" s="103">
        <v>0</v>
      </c>
      <c r="N16" s="104">
        <f>IF(D16&gt;0,M16/D16*100,"-")</f>
        <v>0</v>
      </c>
      <c r="O16" s="103">
        <v>15095</v>
      </c>
      <c r="P16" s="103">
        <v>14786</v>
      </c>
      <c r="Q16" s="104">
        <f>IF(D16&gt;0,O16/D16*100,"-")</f>
        <v>76.725627732032123</v>
      </c>
      <c r="R16" s="103">
        <v>296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9</v>
      </c>
      <c r="B17" s="102" t="s">
        <v>274</v>
      </c>
      <c r="C17" s="101" t="s">
        <v>275</v>
      </c>
      <c r="D17" s="103">
        <f>+SUM(E17,+I17)</f>
        <v>26029</v>
      </c>
      <c r="E17" s="103">
        <f>+SUM(G17,+H17)</f>
        <v>2438</v>
      </c>
      <c r="F17" s="104">
        <f>IF(D17&gt;0,E17/D17*100,"-")</f>
        <v>9.3664758538553148</v>
      </c>
      <c r="G17" s="103">
        <v>2438</v>
      </c>
      <c r="H17" s="103">
        <v>0</v>
      </c>
      <c r="I17" s="103">
        <f>+SUM(K17,+M17,+O17)</f>
        <v>23591</v>
      </c>
      <c r="J17" s="104">
        <f>IF(D17&gt;0,I17/D17*100,"-")</f>
        <v>90.63352414614468</v>
      </c>
      <c r="K17" s="103">
        <v>6220</v>
      </c>
      <c r="L17" s="104">
        <f>IF(D17&gt;0,K17/D17*100,"-")</f>
        <v>23.896423220254331</v>
      </c>
      <c r="M17" s="103">
        <v>0</v>
      </c>
      <c r="N17" s="104">
        <f>IF(D17&gt;0,M17/D17*100,"-")</f>
        <v>0</v>
      </c>
      <c r="O17" s="103">
        <v>17371</v>
      </c>
      <c r="P17" s="103">
        <v>12817</v>
      </c>
      <c r="Q17" s="104">
        <f>IF(D17&gt;0,O17/D17*100,"-")</f>
        <v>66.73710092589036</v>
      </c>
      <c r="R17" s="103">
        <v>121</v>
      </c>
      <c r="S17" s="101"/>
      <c r="T17" s="101"/>
      <c r="U17" s="101" t="s">
        <v>257</v>
      </c>
      <c r="V17" s="101"/>
      <c r="W17" s="101"/>
      <c r="X17" s="101"/>
      <c r="Y17" s="101" t="s">
        <v>257</v>
      </c>
      <c r="Z17" s="101"/>
      <c r="AA17" s="189" t="s">
        <v>256</v>
      </c>
      <c r="AB17" s="190"/>
    </row>
    <row r="18" spans="1:28" s="105" customFormat="1" ht="13.5" customHeight="1">
      <c r="A18" s="101" t="s">
        <v>9</v>
      </c>
      <c r="B18" s="102" t="s">
        <v>276</v>
      </c>
      <c r="C18" s="101" t="s">
        <v>277</v>
      </c>
      <c r="D18" s="103">
        <f>+SUM(E18,+I18)</f>
        <v>9452</v>
      </c>
      <c r="E18" s="103">
        <f>+SUM(G18,+H18)</f>
        <v>2945</v>
      </c>
      <c r="F18" s="104">
        <f>IF(D18&gt;0,E18/D18*100,"-")</f>
        <v>31.15742699957681</v>
      </c>
      <c r="G18" s="103">
        <v>2945</v>
      </c>
      <c r="H18" s="103">
        <v>0</v>
      </c>
      <c r="I18" s="103">
        <f>+SUM(K18,+M18,+O18)</f>
        <v>6507</v>
      </c>
      <c r="J18" s="104">
        <f>IF(D18&gt;0,I18/D18*100,"-")</f>
        <v>68.842573000423187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6507</v>
      </c>
      <c r="P18" s="103">
        <v>5410</v>
      </c>
      <c r="Q18" s="104">
        <f>IF(D18&gt;0,O18/D18*100,"-")</f>
        <v>68.842573000423187</v>
      </c>
      <c r="R18" s="103">
        <v>26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9</v>
      </c>
      <c r="B19" s="102" t="s">
        <v>278</v>
      </c>
      <c r="C19" s="101" t="s">
        <v>279</v>
      </c>
      <c r="D19" s="103">
        <f>+SUM(E19,+I19)</f>
        <v>19491</v>
      </c>
      <c r="E19" s="103">
        <f>+SUM(G19,+H19)</f>
        <v>3549</v>
      </c>
      <c r="F19" s="104">
        <f>IF(D19&gt;0,E19/D19*100,"-")</f>
        <v>18.208403878713252</v>
      </c>
      <c r="G19" s="103">
        <v>3549</v>
      </c>
      <c r="H19" s="103">
        <v>0</v>
      </c>
      <c r="I19" s="103">
        <f>+SUM(K19,+M19,+O19)</f>
        <v>15942</v>
      </c>
      <c r="J19" s="104">
        <f>IF(D19&gt;0,I19/D19*100,"-")</f>
        <v>81.791596121286744</v>
      </c>
      <c r="K19" s="103">
        <v>6015</v>
      </c>
      <c r="L19" s="104">
        <f>IF(D19&gt;0,K19/D19*100,"-")</f>
        <v>30.860397106356778</v>
      </c>
      <c r="M19" s="103">
        <v>0</v>
      </c>
      <c r="N19" s="104">
        <f>IF(D19&gt;0,M19/D19*100,"-")</f>
        <v>0</v>
      </c>
      <c r="O19" s="103">
        <v>9927</v>
      </c>
      <c r="P19" s="103">
        <v>6496</v>
      </c>
      <c r="Q19" s="104">
        <f>IF(D19&gt;0,O19/D19*100,"-")</f>
        <v>50.931199014929973</v>
      </c>
      <c r="R19" s="103">
        <v>160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9</v>
      </c>
      <c r="B20" s="102" t="s">
        <v>280</v>
      </c>
      <c r="C20" s="101" t="s">
        <v>281</v>
      </c>
      <c r="D20" s="103">
        <f>+SUM(E20,+I20)</f>
        <v>7363</v>
      </c>
      <c r="E20" s="103">
        <f>+SUM(G20,+H20)</f>
        <v>1589</v>
      </c>
      <c r="F20" s="104">
        <f>IF(D20&gt;0,E20/D20*100,"-")</f>
        <v>21.580877359771833</v>
      </c>
      <c r="G20" s="103">
        <v>1589</v>
      </c>
      <c r="H20" s="103">
        <v>0</v>
      </c>
      <c r="I20" s="103">
        <f>+SUM(K20,+M20,+O20)</f>
        <v>5774</v>
      </c>
      <c r="J20" s="104">
        <f>IF(D20&gt;0,I20/D20*100,"-")</f>
        <v>78.419122640228167</v>
      </c>
      <c r="K20" s="103">
        <v>2745</v>
      </c>
      <c r="L20" s="104">
        <f>IF(D20&gt;0,K20/D20*100,"-")</f>
        <v>37.280999592557379</v>
      </c>
      <c r="M20" s="103">
        <v>0</v>
      </c>
      <c r="N20" s="104">
        <f>IF(D20&gt;0,M20/D20*100,"-")</f>
        <v>0</v>
      </c>
      <c r="O20" s="103">
        <v>3029</v>
      </c>
      <c r="P20" s="103">
        <v>2909</v>
      </c>
      <c r="Q20" s="104">
        <f>IF(D20&gt;0,O20/D20*100,"-")</f>
        <v>41.138123047670788</v>
      </c>
      <c r="R20" s="103">
        <v>21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9</v>
      </c>
      <c r="B21" s="102" t="s">
        <v>282</v>
      </c>
      <c r="C21" s="101" t="s">
        <v>283</v>
      </c>
      <c r="D21" s="103">
        <f>+SUM(E21,+I21)</f>
        <v>20470</v>
      </c>
      <c r="E21" s="103">
        <f>+SUM(G21,+H21)</f>
        <v>2522</v>
      </c>
      <c r="F21" s="104">
        <f>IF(D21&gt;0,E21/D21*100,"-")</f>
        <v>12.320468978993651</v>
      </c>
      <c r="G21" s="103">
        <v>2522</v>
      </c>
      <c r="H21" s="103">
        <v>0</v>
      </c>
      <c r="I21" s="103">
        <f>+SUM(K21,+M21,+O21)</f>
        <v>17948</v>
      </c>
      <c r="J21" s="104">
        <f>IF(D21&gt;0,I21/D21*100,"-")</f>
        <v>87.679531021006355</v>
      </c>
      <c r="K21" s="103">
        <v>6054</v>
      </c>
      <c r="L21" s="104">
        <f>IF(D21&gt;0,K21/D21*100,"-")</f>
        <v>29.574987787005373</v>
      </c>
      <c r="M21" s="103">
        <v>0</v>
      </c>
      <c r="N21" s="104">
        <f>IF(D21&gt;0,M21/D21*100,"-")</f>
        <v>0</v>
      </c>
      <c r="O21" s="103">
        <v>11894</v>
      </c>
      <c r="P21" s="103">
        <v>5468</v>
      </c>
      <c r="Q21" s="104">
        <f>IF(D21&gt;0,O21/D21*100,"-")</f>
        <v>58.104543234000971</v>
      </c>
      <c r="R21" s="103">
        <v>54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9</v>
      </c>
      <c r="B22" s="102" t="s">
        <v>284</v>
      </c>
      <c r="C22" s="101" t="s">
        <v>285</v>
      </c>
      <c r="D22" s="103">
        <f>+SUM(E22,+I22)</f>
        <v>17526</v>
      </c>
      <c r="E22" s="103">
        <f>+SUM(G22,+H22)</f>
        <v>5784</v>
      </c>
      <c r="F22" s="104">
        <f>IF(D22&gt;0,E22/D22*100,"-")</f>
        <v>33.002396439575485</v>
      </c>
      <c r="G22" s="103">
        <v>5784</v>
      </c>
      <c r="H22" s="103">
        <v>0</v>
      </c>
      <c r="I22" s="103">
        <f>+SUM(K22,+M22,+O22)</f>
        <v>11742</v>
      </c>
      <c r="J22" s="104">
        <f>IF(D22&gt;0,I22/D22*100,"-")</f>
        <v>66.997603560424508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11742</v>
      </c>
      <c r="P22" s="103">
        <v>11742</v>
      </c>
      <c r="Q22" s="104">
        <f>IF(D22&gt;0,O22/D22*100,"-")</f>
        <v>66.997603560424508</v>
      </c>
      <c r="R22" s="103">
        <v>0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9</v>
      </c>
      <c r="B23" s="102" t="s">
        <v>286</v>
      </c>
      <c r="C23" s="101" t="s">
        <v>287</v>
      </c>
      <c r="D23" s="103">
        <f>+SUM(E23,+I23)</f>
        <v>1158</v>
      </c>
      <c r="E23" s="103">
        <f>+SUM(G23,+H23)</f>
        <v>222</v>
      </c>
      <c r="F23" s="104">
        <f>IF(D23&gt;0,E23/D23*100,"-")</f>
        <v>19.170984455958546</v>
      </c>
      <c r="G23" s="103">
        <v>222</v>
      </c>
      <c r="H23" s="103">
        <v>0</v>
      </c>
      <c r="I23" s="103">
        <f>+SUM(K23,+M23,+O23)</f>
        <v>936</v>
      </c>
      <c r="J23" s="104">
        <f>IF(D23&gt;0,I23/D23*100,"-")</f>
        <v>80.829015544041454</v>
      </c>
      <c r="K23" s="103">
        <v>445</v>
      </c>
      <c r="L23" s="104">
        <f>IF(D23&gt;0,K23/D23*100,"-")</f>
        <v>38.428324697754753</v>
      </c>
      <c r="M23" s="103">
        <v>0</v>
      </c>
      <c r="N23" s="104">
        <f>IF(D23&gt;0,M23/D23*100,"-")</f>
        <v>0</v>
      </c>
      <c r="O23" s="103">
        <v>491</v>
      </c>
      <c r="P23" s="103">
        <v>438</v>
      </c>
      <c r="Q23" s="104">
        <f>IF(D23&gt;0,O23/D23*100,"-")</f>
        <v>42.400690846286707</v>
      </c>
      <c r="R23" s="103">
        <v>3</v>
      </c>
      <c r="S23" s="101" t="s">
        <v>257</v>
      </c>
      <c r="T23" s="101"/>
      <c r="U23" s="101"/>
      <c r="V23" s="101"/>
      <c r="W23" s="101"/>
      <c r="X23" s="101" t="s">
        <v>257</v>
      </c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9</v>
      </c>
      <c r="B24" s="102" t="s">
        <v>288</v>
      </c>
      <c r="C24" s="101" t="s">
        <v>289</v>
      </c>
      <c r="D24" s="103">
        <f>+SUM(E24,+I24)</f>
        <v>5285</v>
      </c>
      <c r="E24" s="103">
        <f>+SUM(G24,+H24)</f>
        <v>471</v>
      </c>
      <c r="F24" s="104">
        <f>IF(D24&gt;0,E24/D24*100,"-")</f>
        <v>8.912015137180699</v>
      </c>
      <c r="G24" s="103">
        <v>471</v>
      </c>
      <c r="H24" s="103">
        <v>0</v>
      </c>
      <c r="I24" s="103">
        <f>+SUM(K24,+M24,+O24)</f>
        <v>4814</v>
      </c>
      <c r="J24" s="104">
        <f>IF(D24&gt;0,I24/D24*100,"-")</f>
        <v>91.087984862819297</v>
      </c>
      <c r="K24" s="103">
        <v>3539</v>
      </c>
      <c r="L24" s="104">
        <f>IF(D24&gt;0,K24/D24*100,"-")</f>
        <v>66.96310312204352</v>
      </c>
      <c r="M24" s="103">
        <v>0</v>
      </c>
      <c r="N24" s="104">
        <f>IF(D24&gt;0,M24/D24*100,"-")</f>
        <v>0</v>
      </c>
      <c r="O24" s="103">
        <v>1275</v>
      </c>
      <c r="P24" s="103">
        <v>902</v>
      </c>
      <c r="Q24" s="104">
        <f>IF(D24&gt;0,O24/D24*100,"-")</f>
        <v>24.124881740775781</v>
      </c>
      <c r="R24" s="103">
        <v>9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9</v>
      </c>
      <c r="B25" s="102" t="s">
        <v>290</v>
      </c>
      <c r="C25" s="101" t="s">
        <v>291</v>
      </c>
      <c r="D25" s="103">
        <f>+SUM(E25,+I25)</f>
        <v>15612</v>
      </c>
      <c r="E25" s="103">
        <f>+SUM(G25,+H25)</f>
        <v>2866</v>
      </c>
      <c r="F25" s="104">
        <f>IF(D25&gt;0,E25/D25*100,"-")</f>
        <v>18.357673584422241</v>
      </c>
      <c r="G25" s="103">
        <v>2866</v>
      </c>
      <c r="H25" s="103">
        <v>0</v>
      </c>
      <c r="I25" s="103">
        <f>+SUM(K25,+M25,+O25)</f>
        <v>12746</v>
      </c>
      <c r="J25" s="104">
        <f>IF(D25&gt;0,I25/D25*100,"-")</f>
        <v>81.642326415577756</v>
      </c>
      <c r="K25" s="103">
        <v>2476</v>
      </c>
      <c r="L25" s="104">
        <f>IF(D25&gt;0,K25/D25*100,"-")</f>
        <v>15.859595183192415</v>
      </c>
      <c r="M25" s="103">
        <v>0</v>
      </c>
      <c r="N25" s="104">
        <f>IF(D25&gt;0,M25/D25*100,"-")</f>
        <v>0</v>
      </c>
      <c r="O25" s="103">
        <v>10270</v>
      </c>
      <c r="P25" s="103">
        <v>7337</v>
      </c>
      <c r="Q25" s="104">
        <f>IF(D25&gt;0,O25/D25*100,"-")</f>
        <v>65.782731232385345</v>
      </c>
      <c r="R25" s="103">
        <v>170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9</v>
      </c>
      <c r="B26" s="102" t="s">
        <v>292</v>
      </c>
      <c r="C26" s="101" t="s">
        <v>293</v>
      </c>
      <c r="D26" s="103">
        <f>+SUM(E26,+I26)</f>
        <v>10653</v>
      </c>
      <c r="E26" s="103">
        <f>+SUM(G26,+H26)</f>
        <v>2258</v>
      </c>
      <c r="F26" s="104">
        <f>IF(D26&gt;0,E26/D26*100,"-")</f>
        <v>21.195907256171971</v>
      </c>
      <c r="G26" s="103">
        <v>2258</v>
      </c>
      <c r="H26" s="103">
        <v>0</v>
      </c>
      <c r="I26" s="103">
        <f>+SUM(K26,+M26,+O26)</f>
        <v>8395</v>
      </c>
      <c r="J26" s="104">
        <f>IF(D26&gt;0,I26/D26*100,"-")</f>
        <v>78.804092743828022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8395</v>
      </c>
      <c r="P26" s="103">
        <v>5049</v>
      </c>
      <c r="Q26" s="104">
        <f>IF(D26&gt;0,O26/D26*100,"-")</f>
        <v>78.804092743828022</v>
      </c>
      <c r="R26" s="103">
        <v>28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9</v>
      </c>
      <c r="B27" s="102" t="s">
        <v>294</v>
      </c>
      <c r="C27" s="101" t="s">
        <v>295</v>
      </c>
      <c r="D27" s="103">
        <f>+SUM(E27,+I27)</f>
        <v>18132</v>
      </c>
      <c r="E27" s="103">
        <f>+SUM(G27,+H27)</f>
        <v>1618</v>
      </c>
      <c r="F27" s="104">
        <f>IF(D27&gt;0,E27/D27*100,"-")</f>
        <v>8.9234502536951243</v>
      </c>
      <c r="G27" s="103">
        <v>1618</v>
      </c>
      <c r="H27" s="103">
        <v>0</v>
      </c>
      <c r="I27" s="103">
        <f>+SUM(K27,+M27,+O27)</f>
        <v>16514</v>
      </c>
      <c r="J27" s="104">
        <f>IF(D27&gt;0,I27/D27*100,"-")</f>
        <v>91.076549746304877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16514</v>
      </c>
      <c r="P27" s="103">
        <v>13386</v>
      </c>
      <c r="Q27" s="104">
        <f>IF(D27&gt;0,O27/D27*100,"-")</f>
        <v>91.076549746304877</v>
      </c>
      <c r="R27" s="103">
        <v>65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9</v>
      </c>
      <c r="B28" s="102" t="s">
        <v>296</v>
      </c>
      <c r="C28" s="101" t="s">
        <v>297</v>
      </c>
      <c r="D28" s="103">
        <f>+SUM(E28,+I28)</f>
        <v>1723</v>
      </c>
      <c r="E28" s="103">
        <f>+SUM(G28,+H28)</f>
        <v>33</v>
      </c>
      <c r="F28" s="104">
        <f>IF(D28&gt;0,E28/D28*100,"-")</f>
        <v>1.9152640742890308</v>
      </c>
      <c r="G28" s="103">
        <v>33</v>
      </c>
      <c r="H28" s="103">
        <v>0</v>
      </c>
      <c r="I28" s="103">
        <f>+SUM(K28,+M28,+O28)</f>
        <v>1690</v>
      </c>
      <c r="J28" s="104">
        <f>IF(D28&gt;0,I28/D28*100,"-")</f>
        <v>98.084735925710959</v>
      </c>
      <c r="K28" s="103">
        <v>204</v>
      </c>
      <c r="L28" s="104">
        <f>IF(D28&gt;0,K28/D28*100,"-")</f>
        <v>11.8398142774231</v>
      </c>
      <c r="M28" s="103">
        <v>0</v>
      </c>
      <c r="N28" s="104">
        <f>IF(D28&gt;0,M28/D28*100,"-")</f>
        <v>0</v>
      </c>
      <c r="O28" s="103">
        <v>1486</v>
      </c>
      <c r="P28" s="103">
        <v>20</v>
      </c>
      <c r="Q28" s="104">
        <f>IF(D28&gt;0,O28/D28*100,"-")</f>
        <v>86.244921648287871</v>
      </c>
      <c r="R28" s="103">
        <v>3</v>
      </c>
      <c r="S28" s="101"/>
      <c r="T28" s="101"/>
      <c r="U28" s="101" t="s">
        <v>257</v>
      </c>
      <c r="V28" s="101"/>
      <c r="W28" s="101"/>
      <c r="X28" s="101"/>
      <c r="Y28" s="101" t="s">
        <v>257</v>
      </c>
      <c r="Z28" s="101"/>
      <c r="AA28" s="189" t="s">
        <v>256</v>
      </c>
      <c r="AB28" s="190"/>
    </row>
    <row r="29" spans="1:28" s="105" customFormat="1" ht="13.5" customHeight="1">
      <c r="A29" s="101" t="s">
        <v>9</v>
      </c>
      <c r="B29" s="102" t="s">
        <v>298</v>
      </c>
      <c r="C29" s="101" t="s">
        <v>299</v>
      </c>
      <c r="D29" s="103">
        <f>+SUM(E29,+I29)</f>
        <v>2827</v>
      </c>
      <c r="E29" s="103">
        <f>+SUM(G29,+H29)</f>
        <v>281</v>
      </c>
      <c r="F29" s="104">
        <f>IF(D29&gt;0,E29/D29*100,"-")</f>
        <v>9.9398655818889274</v>
      </c>
      <c r="G29" s="103">
        <v>281</v>
      </c>
      <c r="H29" s="103">
        <v>0</v>
      </c>
      <c r="I29" s="103">
        <f>+SUM(K29,+M29,+O29)</f>
        <v>2546</v>
      </c>
      <c r="J29" s="104">
        <f>IF(D29&gt;0,I29/D29*100,"-")</f>
        <v>90.060134418111076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2546</v>
      </c>
      <c r="P29" s="103">
        <v>2402</v>
      </c>
      <c r="Q29" s="104">
        <f>IF(D29&gt;0,O29/D29*100,"-")</f>
        <v>90.060134418111076</v>
      </c>
      <c r="R29" s="103">
        <v>6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9</v>
      </c>
      <c r="B30" s="102" t="s">
        <v>300</v>
      </c>
      <c r="C30" s="101" t="s">
        <v>301</v>
      </c>
      <c r="D30" s="103">
        <f>+SUM(E30,+I30)</f>
        <v>5500</v>
      </c>
      <c r="E30" s="103">
        <f>+SUM(G30,+H30)</f>
        <v>244</v>
      </c>
      <c r="F30" s="104">
        <f>IF(D30&gt;0,E30/D30*100,"-")</f>
        <v>4.4363636363636365</v>
      </c>
      <c r="G30" s="103">
        <v>244</v>
      </c>
      <c r="H30" s="103">
        <v>0</v>
      </c>
      <c r="I30" s="103">
        <f>+SUM(K30,+M30,+O30)</f>
        <v>5256</v>
      </c>
      <c r="J30" s="104">
        <f>IF(D30&gt;0,I30/D30*100,"-")</f>
        <v>95.563636363636363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5256</v>
      </c>
      <c r="P30" s="103">
        <v>4917</v>
      </c>
      <c r="Q30" s="104">
        <f>IF(D30&gt;0,O30/D30*100,"-")</f>
        <v>95.563636363636363</v>
      </c>
      <c r="R30" s="103">
        <v>12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9</v>
      </c>
      <c r="B31" s="102" t="s">
        <v>302</v>
      </c>
      <c r="C31" s="101" t="s">
        <v>303</v>
      </c>
      <c r="D31" s="103">
        <f>+SUM(E31,+I31)</f>
        <v>12427</v>
      </c>
      <c r="E31" s="103">
        <f>+SUM(G31,+H31)</f>
        <v>641</v>
      </c>
      <c r="F31" s="104">
        <f>IF(D31&gt;0,E31/D31*100,"-")</f>
        <v>5.1581234408948262</v>
      </c>
      <c r="G31" s="103">
        <v>641</v>
      </c>
      <c r="H31" s="103">
        <v>0</v>
      </c>
      <c r="I31" s="103">
        <f>+SUM(K31,+M31,+O31)</f>
        <v>11786</v>
      </c>
      <c r="J31" s="104">
        <f>IF(D31&gt;0,I31/D31*100,"-")</f>
        <v>94.841876559105174</v>
      </c>
      <c r="K31" s="103">
        <v>3924</v>
      </c>
      <c r="L31" s="104">
        <f>IF(D31&gt;0,K31/D31*100,"-")</f>
        <v>31.576406212279711</v>
      </c>
      <c r="M31" s="103">
        <v>0</v>
      </c>
      <c r="N31" s="104">
        <f>IF(D31&gt;0,M31/D31*100,"-")</f>
        <v>0</v>
      </c>
      <c r="O31" s="103">
        <v>7862</v>
      </c>
      <c r="P31" s="103">
        <v>7034</v>
      </c>
      <c r="Q31" s="104">
        <f>IF(D31&gt;0,O31/D31*100,"-")</f>
        <v>63.26547034682546</v>
      </c>
      <c r="R31" s="103">
        <v>22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9</v>
      </c>
      <c r="B32" s="102" t="s">
        <v>304</v>
      </c>
      <c r="C32" s="101" t="s">
        <v>305</v>
      </c>
      <c r="D32" s="103">
        <f>+SUM(E32,+I32)</f>
        <v>4058</v>
      </c>
      <c r="E32" s="103">
        <f>+SUM(G32,+H32)</f>
        <v>1062</v>
      </c>
      <c r="F32" s="104">
        <f>IF(D32&gt;0,E32/D32*100,"-")</f>
        <v>26.170527353376048</v>
      </c>
      <c r="G32" s="103">
        <v>1062</v>
      </c>
      <c r="H32" s="103">
        <v>0</v>
      </c>
      <c r="I32" s="103">
        <f>+SUM(K32,+M32,+O32)</f>
        <v>2996</v>
      </c>
      <c r="J32" s="104">
        <f>IF(D32&gt;0,I32/D32*100,"-")</f>
        <v>73.829472646623955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2996</v>
      </c>
      <c r="P32" s="103">
        <v>2799</v>
      </c>
      <c r="Q32" s="104">
        <f>IF(D32&gt;0,O32/D32*100,"-")</f>
        <v>73.829472646623955</v>
      </c>
      <c r="R32" s="103">
        <v>7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9</v>
      </c>
      <c r="B33" s="102" t="s">
        <v>306</v>
      </c>
      <c r="C33" s="101" t="s">
        <v>307</v>
      </c>
      <c r="D33" s="103">
        <f>+SUM(E33,+I33)</f>
        <v>3820</v>
      </c>
      <c r="E33" s="103">
        <f>+SUM(G33,+H33)</f>
        <v>879</v>
      </c>
      <c r="F33" s="104">
        <f>IF(D33&gt;0,E33/D33*100,"-")</f>
        <v>23.01047120418848</v>
      </c>
      <c r="G33" s="103">
        <v>879</v>
      </c>
      <c r="H33" s="103">
        <v>0</v>
      </c>
      <c r="I33" s="103">
        <f>+SUM(K33,+M33,+O33)</f>
        <v>2941</v>
      </c>
      <c r="J33" s="104">
        <f>IF(D33&gt;0,I33/D33*100,"-")</f>
        <v>76.989528795811523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2941</v>
      </c>
      <c r="P33" s="103">
        <v>2824</v>
      </c>
      <c r="Q33" s="104">
        <f>IF(D33&gt;0,O33/D33*100,"-")</f>
        <v>76.989528795811523</v>
      </c>
      <c r="R33" s="103">
        <v>9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3">
    <sortCondition ref="A8:A33"/>
    <sortCondition ref="B8:B33"/>
    <sortCondition ref="C8:C33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宮崎県</v>
      </c>
      <c r="B7" s="107" t="str">
        <f>水洗化人口等!B7</f>
        <v>45000</v>
      </c>
      <c r="C7" s="106" t="s">
        <v>200</v>
      </c>
      <c r="D7" s="108">
        <f>SUM(E7,+H7,+K7)</f>
        <v>342679</v>
      </c>
      <c r="E7" s="108">
        <f>SUM(F7:G7)</f>
        <v>7205</v>
      </c>
      <c r="F7" s="108">
        <f>SUM(F$8:F$207)</f>
        <v>1077</v>
      </c>
      <c r="G7" s="108">
        <f>SUM(G$8:G$207)</f>
        <v>6128</v>
      </c>
      <c r="H7" s="108">
        <f>SUM(I7:J7)</f>
        <v>36783</v>
      </c>
      <c r="I7" s="108">
        <f>SUM(I$8:I$207)</f>
        <v>20323</v>
      </c>
      <c r="J7" s="108">
        <f>SUM(J$8:J$207)</f>
        <v>16460</v>
      </c>
      <c r="K7" s="108">
        <f>SUM(L7:M7)</f>
        <v>298691</v>
      </c>
      <c r="L7" s="108">
        <f>SUM(L$8:L$207)</f>
        <v>50785</v>
      </c>
      <c r="M7" s="108">
        <f>SUM(M$8:M$207)</f>
        <v>247906</v>
      </c>
      <c r="N7" s="108">
        <f>SUM(O7,+V7,+AC7)</f>
        <v>342685</v>
      </c>
      <c r="O7" s="108">
        <f>SUM(P7:U7)</f>
        <v>72185</v>
      </c>
      <c r="P7" s="108">
        <f t="shared" ref="P7:U7" si="0">SUM(P$8:P$207)</f>
        <v>64946</v>
      </c>
      <c r="Q7" s="108">
        <f t="shared" si="0"/>
        <v>0</v>
      </c>
      <c r="R7" s="108">
        <f t="shared" si="0"/>
        <v>0</v>
      </c>
      <c r="S7" s="108">
        <f t="shared" si="0"/>
        <v>7239</v>
      </c>
      <c r="T7" s="108">
        <f t="shared" si="0"/>
        <v>0</v>
      </c>
      <c r="U7" s="108">
        <f t="shared" si="0"/>
        <v>0</v>
      </c>
      <c r="V7" s="108">
        <f>SUM(W7:AB7)</f>
        <v>270494</v>
      </c>
      <c r="W7" s="108">
        <f t="shared" ref="W7:AB7" si="1">SUM(W$8:W$207)</f>
        <v>263274</v>
      </c>
      <c r="X7" s="108">
        <f t="shared" si="1"/>
        <v>504</v>
      </c>
      <c r="Y7" s="108">
        <f t="shared" si="1"/>
        <v>0</v>
      </c>
      <c r="Z7" s="108">
        <f t="shared" si="1"/>
        <v>6716</v>
      </c>
      <c r="AA7" s="108">
        <f t="shared" si="1"/>
        <v>0</v>
      </c>
      <c r="AB7" s="108">
        <f t="shared" si="1"/>
        <v>0</v>
      </c>
      <c r="AC7" s="108">
        <f>SUM(AD7:AE7)</f>
        <v>6</v>
      </c>
      <c r="AD7" s="108">
        <f>SUM(AD$8:AD$207)</f>
        <v>6</v>
      </c>
      <c r="AE7" s="108">
        <f>SUM(AE$8:AE$207)</f>
        <v>0</v>
      </c>
      <c r="AF7" s="108">
        <f>SUM(AG7:AI7)</f>
        <v>35555</v>
      </c>
      <c r="AG7" s="108">
        <f>SUM(AG$8:AG$207)</f>
        <v>35555</v>
      </c>
      <c r="AH7" s="108">
        <f>SUM(AH$8:AH$207)</f>
        <v>0</v>
      </c>
      <c r="AI7" s="108">
        <f>SUM(AI$8:AI$207)</f>
        <v>0</v>
      </c>
      <c r="AJ7" s="108">
        <f>SUM(AK7:AS7)</f>
        <v>36177</v>
      </c>
      <c r="AK7" s="108">
        <f t="shared" ref="AK7:AS7" si="2">SUM(AK$8:AK$207)</f>
        <v>678</v>
      </c>
      <c r="AL7" s="108">
        <f t="shared" si="2"/>
        <v>45</v>
      </c>
      <c r="AM7" s="108">
        <f t="shared" si="2"/>
        <v>2944</v>
      </c>
      <c r="AN7" s="108">
        <f t="shared" si="2"/>
        <v>2281</v>
      </c>
      <c r="AO7" s="108">
        <f t="shared" si="2"/>
        <v>0</v>
      </c>
      <c r="AP7" s="108">
        <f t="shared" si="2"/>
        <v>29429</v>
      </c>
      <c r="AQ7" s="108">
        <f t="shared" si="2"/>
        <v>319</v>
      </c>
      <c r="AR7" s="108">
        <f t="shared" si="2"/>
        <v>19</v>
      </c>
      <c r="AS7" s="108">
        <f t="shared" si="2"/>
        <v>462</v>
      </c>
      <c r="AT7" s="108">
        <f>SUM(AU7:AY7)</f>
        <v>114</v>
      </c>
      <c r="AU7" s="108">
        <f>SUM(AU$8:AU$207)</f>
        <v>97</v>
      </c>
      <c r="AV7" s="108">
        <f>SUM(AV$8:AV$207)</f>
        <v>4</v>
      </c>
      <c r="AW7" s="108">
        <f>SUM(AW$8:AW$207)</f>
        <v>1</v>
      </c>
      <c r="AX7" s="108">
        <f>SUM(AX$8:AX$207)</f>
        <v>12</v>
      </c>
      <c r="AY7" s="108">
        <f>SUM(AY$8:AY$207)</f>
        <v>0</v>
      </c>
      <c r="AZ7" s="108">
        <f>SUM(BA7:BC7)</f>
        <v>3838</v>
      </c>
      <c r="BA7" s="108">
        <f>SUM(BA$8:BA$207)</f>
        <v>3838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9</v>
      </c>
      <c r="B8" s="113" t="s">
        <v>254</v>
      </c>
      <c r="C8" s="101" t="s">
        <v>255</v>
      </c>
      <c r="D8" s="103">
        <f>SUM(E8,+H8,+K8)</f>
        <v>37954</v>
      </c>
      <c r="E8" s="103">
        <f>SUM(F8:G8)</f>
        <v>0</v>
      </c>
      <c r="F8" s="103">
        <v>0</v>
      </c>
      <c r="G8" s="103">
        <v>0</v>
      </c>
      <c r="H8" s="103">
        <f>SUM(I8:J8)</f>
        <v>10356</v>
      </c>
      <c r="I8" s="103">
        <v>10356</v>
      </c>
      <c r="J8" s="103">
        <v>0</v>
      </c>
      <c r="K8" s="103">
        <f>SUM(L8:M8)</f>
        <v>27598</v>
      </c>
      <c r="L8" s="103">
        <v>0</v>
      </c>
      <c r="M8" s="103">
        <v>27598</v>
      </c>
      <c r="N8" s="103">
        <f>SUM(O8,+V8,+AC8)</f>
        <v>37954</v>
      </c>
      <c r="O8" s="103">
        <f>SUM(P8:U8)</f>
        <v>10356</v>
      </c>
      <c r="P8" s="103">
        <v>6425</v>
      </c>
      <c r="Q8" s="103">
        <v>0</v>
      </c>
      <c r="R8" s="103">
        <v>0</v>
      </c>
      <c r="S8" s="103">
        <v>3931</v>
      </c>
      <c r="T8" s="103">
        <v>0</v>
      </c>
      <c r="U8" s="103">
        <v>0</v>
      </c>
      <c r="V8" s="103">
        <f>SUM(W8:AB8)</f>
        <v>27598</v>
      </c>
      <c r="W8" s="103">
        <v>27094</v>
      </c>
      <c r="X8" s="103">
        <v>504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1239</v>
      </c>
      <c r="AG8" s="103">
        <v>1239</v>
      </c>
      <c r="AH8" s="103">
        <v>0</v>
      </c>
      <c r="AI8" s="103">
        <v>0</v>
      </c>
      <c r="AJ8" s="103">
        <f>SUM(AK8:AS8)</f>
        <v>1239</v>
      </c>
      <c r="AK8" s="103">
        <v>0</v>
      </c>
      <c r="AL8" s="103">
        <v>0</v>
      </c>
      <c r="AM8" s="103">
        <v>328</v>
      </c>
      <c r="AN8" s="103">
        <v>504</v>
      </c>
      <c r="AO8" s="103">
        <v>0</v>
      </c>
      <c r="AP8" s="103">
        <v>377</v>
      </c>
      <c r="AQ8" s="103">
        <v>30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9</v>
      </c>
      <c r="B9" s="113" t="s">
        <v>258</v>
      </c>
      <c r="C9" s="101" t="s">
        <v>259</v>
      </c>
      <c r="D9" s="103">
        <f>SUM(E9,+H9,+K9)</f>
        <v>58328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58328</v>
      </c>
      <c r="L9" s="103">
        <v>10512</v>
      </c>
      <c r="M9" s="103">
        <v>47816</v>
      </c>
      <c r="N9" s="103">
        <f>SUM(O9,+V9,+AC9)</f>
        <v>58328</v>
      </c>
      <c r="O9" s="103">
        <f>SUM(P9:U9)</f>
        <v>10512</v>
      </c>
      <c r="P9" s="103">
        <v>10512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47816</v>
      </c>
      <c r="W9" s="103">
        <v>47816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1960</v>
      </c>
      <c r="AG9" s="103">
        <v>1960</v>
      </c>
      <c r="AH9" s="103">
        <v>0</v>
      </c>
      <c r="AI9" s="103">
        <v>0</v>
      </c>
      <c r="AJ9" s="103">
        <f>SUM(AK9:AS9)</f>
        <v>2167</v>
      </c>
      <c r="AK9" s="103">
        <v>182</v>
      </c>
      <c r="AL9" s="103">
        <v>45</v>
      </c>
      <c r="AM9" s="103">
        <v>1940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20</v>
      </c>
      <c r="AU9" s="103">
        <v>20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45</v>
      </c>
      <c r="BA9" s="103">
        <v>45</v>
      </c>
      <c r="BB9" s="103">
        <v>0</v>
      </c>
      <c r="BC9" s="103">
        <v>0</v>
      </c>
    </row>
    <row r="10" spans="1:55" s="105" customFormat="1" ht="13.5" customHeight="1">
      <c r="A10" s="115" t="s">
        <v>9</v>
      </c>
      <c r="B10" s="113" t="s">
        <v>260</v>
      </c>
      <c r="C10" s="101" t="s">
        <v>261</v>
      </c>
      <c r="D10" s="103">
        <f>SUM(E10,+H10,+K10)</f>
        <v>29065</v>
      </c>
      <c r="E10" s="103">
        <f>SUM(F10:G10)</f>
        <v>0</v>
      </c>
      <c r="F10" s="103">
        <v>0</v>
      </c>
      <c r="G10" s="103">
        <v>0</v>
      </c>
      <c r="H10" s="103">
        <f>SUM(I10:J10)</f>
        <v>2589</v>
      </c>
      <c r="I10" s="103">
        <v>2589</v>
      </c>
      <c r="J10" s="103">
        <v>0</v>
      </c>
      <c r="K10" s="103">
        <f>SUM(L10:M10)</f>
        <v>26476</v>
      </c>
      <c r="L10" s="103">
        <v>0</v>
      </c>
      <c r="M10" s="103">
        <v>26476</v>
      </c>
      <c r="N10" s="103">
        <f>SUM(O10,+V10,+AC10)</f>
        <v>29071</v>
      </c>
      <c r="O10" s="103">
        <f>SUM(P10:U10)</f>
        <v>2589</v>
      </c>
      <c r="P10" s="103">
        <v>2589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26476</v>
      </c>
      <c r="W10" s="103">
        <v>26476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6</v>
      </c>
      <c r="AD10" s="103">
        <v>6</v>
      </c>
      <c r="AE10" s="103">
        <v>0</v>
      </c>
      <c r="AF10" s="103">
        <f>SUM(AG10:AI10)</f>
        <v>29065</v>
      </c>
      <c r="AG10" s="103">
        <v>29065</v>
      </c>
      <c r="AH10" s="103">
        <v>0</v>
      </c>
      <c r="AI10" s="103">
        <v>0</v>
      </c>
      <c r="AJ10" s="103">
        <f>SUM(AK10:AS10)</f>
        <v>29065</v>
      </c>
      <c r="AK10" s="103">
        <v>0</v>
      </c>
      <c r="AL10" s="103">
        <v>0</v>
      </c>
      <c r="AM10" s="103">
        <v>13</v>
      </c>
      <c r="AN10" s="103">
        <v>0</v>
      </c>
      <c r="AO10" s="103">
        <v>0</v>
      </c>
      <c r="AP10" s="103">
        <v>29052</v>
      </c>
      <c r="AQ10" s="103">
        <v>0</v>
      </c>
      <c r="AR10" s="103">
        <v>0</v>
      </c>
      <c r="AS10" s="103">
        <v>0</v>
      </c>
      <c r="AT10" s="103">
        <f>SUM(AU10:AY10)</f>
        <v>1</v>
      </c>
      <c r="AU10" s="103">
        <v>0</v>
      </c>
      <c r="AV10" s="103">
        <v>0</v>
      </c>
      <c r="AW10" s="103">
        <v>1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9</v>
      </c>
      <c r="B11" s="113" t="s">
        <v>262</v>
      </c>
      <c r="C11" s="101" t="s">
        <v>263</v>
      </c>
      <c r="D11" s="103">
        <f>SUM(E11,+H11,+K11)</f>
        <v>29634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29634</v>
      </c>
      <c r="L11" s="103">
        <v>6970</v>
      </c>
      <c r="M11" s="103">
        <v>22664</v>
      </c>
      <c r="N11" s="103">
        <f>SUM(O11,+V11,+AC11)</f>
        <v>29634</v>
      </c>
      <c r="O11" s="103">
        <f>SUM(P11:U11)</f>
        <v>6970</v>
      </c>
      <c r="P11" s="103">
        <v>6970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22664</v>
      </c>
      <c r="W11" s="103">
        <v>22664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635</v>
      </c>
      <c r="AG11" s="103">
        <v>635</v>
      </c>
      <c r="AH11" s="103">
        <v>0</v>
      </c>
      <c r="AI11" s="103">
        <v>0</v>
      </c>
      <c r="AJ11" s="103">
        <f>SUM(AK11:AS11)</f>
        <v>635</v>
      </c>
      <c r="AK11" s="103">
        <v>0</v>
      </c>
      <c r="AL11" s="103">
        <v>0</v>
      </c>
      <c r="AM11" s="103">
        <v>613</v>
      </c>
      <c r="AN11" s="103">
        <v>0</v>
      </c>
      <c r="AO11" s="103">
        <v>0</v>
      </c>
      <c r="AP11" s="103">
        <v>0</v>
      </c>
      <c r="AQ11" s="103">
        <v>17</v>
      </c>
      <c r="AR11" s="103">
        <v>0</v>
      </c>
      <c r="AS11" s="103">
        <v>5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17</v>
      </c>
      <c r="BA11" s="103">
        <v>17</v>
      </c>
      <c r="BB11" s="103">
        <v>0</v>
      </c>
      <c r="BC11" s="103">
        <v>0</v>
      </c>
    </row>
    <row r="12" spans="1:55" s="105" customFormat="1" ht="13.5" customHeight="1">
      <c r="A12" s="115" t="s">
        <v>9</v>
      </c>
      <c r="B12" s="113" t="s">
        <v>264</v>
      </c>
      <c r="C12" s="101" t="s">
        <v>265</v>
      </c>
      <c r="D12" s="103">
        <f>SUM(E12,+H12,+K12)</f>
        <v>20560</v>
      </c>
      <c r="E12" s="103">
        <f>SUM(F12:G12)</f>
        <v>0</v>
      </c>
      <c r="F12" s="103">
        <v>0</v>
      </c>
      <c r="G12" s="103">
        <v>0</v>
      </c>
      <c r="H12" s="103">
        <f>SUM(I12:J12)</f>
        <v>16460</v>
      </c>
      <c r="I12" s="103">
        <v>0</v>
      </c>
      <c r="J12" s="103">
        <v>16460</v>
      </c>
      <c r="K12" s="103">
        <f>SUM(L12:M12)</f>
        <v>4100</v>
      </c>
      <c r="L12" s="103">
        <v>4100</v>
      </c>
      <c r="M12" s="103">
        <v>0</v>
      </c>
      <c r="N12" s="103">
        <f>SUM(O12,+V12,+AC12)</f>
        <v>20560</v>
      </c>
      <c r="O12" s="103">
        <f>SUM(P12:U12)</f>
        <v>4100</v>
      </c>
      <c r="P12" s="103">
        <v>4100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16460</v>
      </c>
      <c r="W12" s="103">
        <v>16460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782</v>
      </c>
      <c r="AG12" s="103">
        <v>782</v>
      </c>
      <c r="AH12" s="103">
        <v>0</v>
      </c>
      <c r="AI12" s="103">
        <v>0</v>
      </c>
      <c r="AJ12" s="103">
        <f>SUM(AK12:AS12)</f>
        <v>782</v>
      </c>
      <c r="AK12" s="103">
        <v>0</v>
      </c>
      <c r="AL12" s="103">
        <v>0</v>
      </c>
      <c r="AM12" s="103">
        <v>7</v>
      </c>
      <c r="AN12" s="103">
        <v>775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9</v>
      </c>
      <c r="B13" s="113" t="s">
        <v>266</v>
      </c>
      <c r="C13" s="101" t="s">
        <v>267</v>
      </c>
      <c r="D13" s="103">
        <f>SUM(E13,+H13,+K13)</f>
        <v>20761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20761</v>
      </c>
      <c r="L13" s="103">
        <v>3308</v>
      </c>
      <c r="M13" s="103">
        <v>17453</v>
      </c>
      <c r="N13" s="103">
        <f>SUM(O13,+V13,+AC13)</f>
        <v>20761</v>
      </c>
      <c r="O13" s="103">
        <f>SUM(P13:U13)</f>
        <v>3308</v>
      </c>
      <c r="P13" s="103">
        <v>0</v>
      </c>
      <c r="Q13" s="103">
        <v>0</v>
      </c>
      <c r="R13" s="103">
        <v>0</v>
      </c>
      <c r="S13" s="103">
        <v>3308</v>
      </c>
      <c r="T13" s="103">
        <v>0</v>
      </c>
      <c r="U13" s="103">
        <v>0</v>
      </c>
      <c r="V13" s="103">
        <f>SUM(W13:AB13)</f>
        <v>17453</v>
      </c>
      <c r="W13" s="103">
        <v>10737</v>
      </c>
      <c r="X13" s="103">
        <v>0</v>
      </c>
      <c r="Y13" s="103">
        <v>0</v>
      </c>
      <c r="Z13" s="103">
        <v>6716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239</v>
      </c>
      <c r="AG13" s="103">
        <v>239</v>
      </c>
      <c r="AH13" s="103">
        <v>0</v>
      </c>
      <c r="AI13" s="103">
        <v>0</v>
      </c>
      <c r="AJ13" s="103">
        <f>SUM(AK13:AS13)</f>
        <v>239</v>
      </c>
      <c r="AK13" s="103">
        <v>0</v>
      </c>
      <c r="AL13" s="103">
        <v>0</v>
      </c>
      <c r="AM13" s="103">
        <v>26</v>
      </c>
      <c r="AN13" s="103">
        <v>0</v>
      </c>
      <c r="AO13" s="103">
        <v>0</v>
      </c>
      <c r="AP13" s="103">
        <v>0</v>
      </c>
      <c r="AQ13" s="103">
        <v>213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9</v>
      </c>
      <c r="B14" s="113" t="s">
        <v>268</v>
      </c>
      <c r="C14" s="101" t="s">
        <v>269</v>
      </c>
      <c r="D14" s="103">
        <f>SUM(E14,+H14,+K14)</f>
        <v>11434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11434</v>
      </c>
      <c r="L14" s="103">
        <v>2575</v>
      </c>
      <c r="M14" s="103">
        <v>8859</v>
      </c>
      <c r="N14" s="103">
        <f>SUM(O14,+V14,+AC14)</f>
        <v>11434</v>
      </c>
      <c r="O14" s="103">
        <f>SUM(P14:U14)</f>
        <v>2575</v>
      </c>
      <c r="P14" s="103">
        <v>2575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8859</v>
      </c>
      <c r="W14" s="103">
        <v>8859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</v>
      </c>
      <c r="AG14" s="103">
        <v>1</v>
      </c>
      <c r="AH14" s="103">
        <v>0</v>
      </c>
      <c r="AI14" s="103">
        <v>0</v>
      </c>
      <c r="AJ14" s="103">
        <f>SUM(AK14:AS14)</f>
        <v>7</v>
      </c>
      <c r="AK14" s="103">
        <v>7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</v>
      </c>
      <c r="AU14" s="103">
        <v>1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53</v>
      </c>
      <c r="BA14" s="103">
        <v>53</v>
      </c>
      <c r="BB14" s="103">
        <v>0</v>
      </c>
      <c r="BC14" s="103">
        <v>0</v>
      </c>
    </row>
    <row r="15" spans="1:55" s="105" customFormat="1" ht="13.5" customHeight="1">
      <c r="A15" s="115" t="s">
        <v>9</v>
      </c>
      <c r="B15" s="113" t="s">
        <v>270</v>
      </c>
      <c r="C15" s="101" t="s">
        <v>271</v>
      </c>
      <c r="D15" s="103">
        <f>SUM(E15,+H15,+K15)</f>
        <v>12928</v>
      </c>
      <c r="E15" s="103">
        <f>SUM(F15:G15)</f>
        <v>0</v>
      </c>
      <c r="F15" s="103">
        <v>0</v>
      </c>
      <c r="G15" s="103">
        <v>0</v>
      </c>
      <c r="H15" s="103">
        <f>SUM(I15:J15)</f>
        <v>4659</v>
      </c>
      <c r="I15" s="103">
        <v>4659</v>
      </c>
      <c r="J15" s="103">
        <v>0</v>
      </c>
      <c r="K15" s="103">
        <f>SUM(L15:M15)</f>
        <v>8269</v>
      </c>
      <c r="L15" s="103">
        <v>0</v>
      </c>
      <c r="M15" s="103">
        <v>8269</v>
      </c>
      <c r="N15" s="103">
        <f>SUM(O15,+V15,+AC15)</f>
        <v>12928</v>
      </c>
      <c r="O15" s="103">
        <f>SUM(P15:U15)</f>
        <v>4659</v>
      </c>
      <c r="P15" s="103">
        <v>4659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8269</v>
      </c>
      <c r="W15" s="103">
        <v>8269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9</v>
      </c>
      <c r="B16" s="113" t="s">
        <v>272</v>
      </c>
      <c r="C16" s="101" t="s">
        <v>273</v>
      </c>
      <c r="D16" s="103">
        <f>SUM(E16,+H16,+K16)</f>
        <v>16439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16439</v>
      </c>
      <c r="L16" s="103">
        <v>5863</v>
      </c>
      <c r="M16" s="103">
        <v>10576</v>
      </c>
      <c r="N16" s="103">
        <f>SUM(O16,+V16,+AC16)</f>
        <v>16439</v>
      </c>
      <c r="O16" s="103">
        <f>SUM(P16:U16)</f>
        <v>5863</v>
      </c>
      <c r="P16" s="103">
        <v>5863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10576</v>
      </c>
      <c r="W16" s="103">
        <v>10576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407</v>
      </c>
      <c r="AG16" s="103">
        <v>407</v>
      </c>
      <c r="AH16" s="103">
        <v>0</v>
      </c>
      <c r="AI16" s="103">
        <v>0</v>
      </c>
      <c r="AJ16" s="103">
        <f>SUM(AK16:AS16)</f>
        <v>407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18</v>
      </c>
      <c r="AS16" s="103">
        <v>389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9</v>
      </c>
      <c r="B17" s="113" t="s">
        <v>274</v>
      </c>
      <c r="C17" s="101" t="s">
        <v>275</v>
      </c>
      <c r="D17" s="103">
        <f>SUM(E17,+H17,+K17)</f>
        <v>12579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12579</v>
      </c>
      <c r="L17" s="103">
        <v>1736</v>
      </c>
      <c r="M17" s="103">
        <v>10843</v>
      </c>
      <c r="N17" s="103">
        <f>SUM(O17,+V17,+AC17)</f>
        <v>12579</v>
      </c>
      <c r="O17" s="103">
        <f>SUM(P17:U17)</f>
        <v>1736</v>
      </c>
      <c r="P17" s="103">
        <v>1736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10843</v>
      </c>
      <c r="W17" s="103">
        <v>10843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21</v>
      </c>
      <c r="AG17" s="103">
        <v>21</v>
      </c>
      <c r="AH17" s="103">
        <v>0</v>
      </c>
      <c r="AI17" s="103">
        <v>0</v>
      </c>
      <c r="AJ17" s="103">
        <f>SUM(AK17:AS17)</f>
        <v>196</v>
      </c>
      <c r="AK17" s="103">
        <v>196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21</v>
      </c>
      <c r="AU17" s="103">
        <v>21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9</v>
      </c>
      <c r="B18" s="113" t="s">
        <v>276</v>
      </c>
      <c r="C18" s="101" t="s">
        <v>277</v>
      </c>
      <c r="D18" s="103">
        <f>SUM(E18,+H18,+K18)</f>
        <v>6394</v>
      </c>
      <c r="E18" s="103">
        <f>SUM(F18:G18)</f>
        <v>6394</v>
      </c>
      <c r="F18" s="103">
        <v>913</v>
      </c>
      <c r="G18" s="103">
        <v>5481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6394</v>
      </c>
      <c r="O18" s="103">
        <f>SUM(P18:U18)</f>
        <v>913</v>
      </c>
      <c r="P18" s="103">
        <v>913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5481</v>
      </c>
      <c r="W18" s="103">
        <v>5481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227</v>
      </c>
      <c r="AG18" s="103">
        <v>227</v>
      </c>
      <c r="AH18" s="103">
        <v>0</v>
      </c>
      <c r="AI18" s="103">
        <v>0</v>
      </c>
      <c r="AJ18" s="103">
        <f>SUM(AK18:AS18)</f>
        <v>227</v>
      </c>
      <c r="AK18" s="103">
        <v>0</v>
      </c>
      <c r="AL18" s="103">
        <v>0</v>
      </c>
      <c r="AM18" s="103">
        <v>0</v>
      </c>
      <c r="AN18" s="103">
        <v>227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9</v>
      </c>
      <c r="B19" s="113" t="s">
        <v>278</v>
      </c>
      <c r="C19" s="101" t="s">
        <v>279</v>
      </c>
      <c r="D19" s="103">
        <f>SUM(E19,+H19,+K19)</f>
        <v>10724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10724</v>
      </c>
      <c r="L19" s="103">
        <v>3258</v>
      </c>
      <c r="M19" s="103">
        <v>7466</v>
      </c>
      <c r="N19" s="103">
        <f>SUM(O19,+V19,+AC19)</f>
        <v>10724</v>
      </c>
      <c r="O19" s="103">
        <f>SUM(P19:U19)</f>
        <v>3258</v>
      </c>
      <c r="P19" s="103">
        <v>3258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7466</v>
      </c>
      <c r="W19" s="103">
        <v>7466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9</v>
      </c>
      <c r="B20" s="113" t="s">
        <v>280</v>
      </c>
      <c r="C20" s="101" t="s">
        <v>281</v>
      </c>
      <c r="D20" s="103">
        <f>SUM(E20,+H20,+K20)</f>
        <v>4518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4518</v>
      </c>
      <c r="L20" s="103">
        <v>1575</v>
      </c>
      <c r="M20" s="103">
        <v>2943</v>
      </c>
      <c r="N20" s="103">
        <f>SUM(O20,+V20,+AC20)</f>
        <v>4518</v>
      </c>
      <c r="O20" s="103">
        <f>SUM(P20:U20)</f>
        <v>1575</v>
      </c>
      <c r="P20" s="103">
        <v>1575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2943</v>
      </c>
      <c r="W20" s="103">
        <v>2943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</v>
      </c>
      <c r="AG20" s="103">
        <v>1</v>
      </c>
      <c r="AH20" s="103">
        <v>0</v>
      </c>
      <c r="AI20" s="103">
        <v>0</v>
      </c>
      <c r="AJ20" s="103">
        <f>SUM(AK20:AS20)</f>
        <v>1</v>
      </c>
      <c r="AK20" s="103">
        <v>0</v>
      </c>
      <c r="AL20" s="103">
        <v>0</v>
      </c>
      <c r="AM20" s="103">
        <v>1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3674</v>
      </c>
      <c r="BA20" s="103">
        <v>3674</v>
      </c>
      <c r="BB20" s="103">
        <v>0</v>
      </c>
      <c r="BC20" s="103">
        <v>0</v>
      </c>
    </row>
    <row r="21" spans="1:55" s="105" customFormat="1" ht="13.5" customHeight="1">
      <c r="A21" s="115" t="s">
        <v>9</v>
      </c>
      <c r="B21" s="113" t="s">
        <v>282</v>
      </c>
      <c r="C21" s="101" t="s">
        <v>283</v>
      </c>
      <c r="D21" s="103">
        <f>SUM(E21,+H21,+K21)</f>
        <v>12085</v>
      </c>
      <c r="E21" s="103">
        <f>SUM(F21:G21)</f>
        <v>0</v>
      </c>
      <c r="F21" s="103">
        <v>0</v>
      </c>
      <c r="G21" s="103">
        <v>0</v>
      </c>
      <c r="H21" s="103">
        <f>SUM(I21:J21)</f>
        <v>2719</v>
      </c>
      <c r="I21" s="103">
        <v>2719</v>
      </c>
      <c r="J21" s="103">
        <v>0</v>
      </c>
      <c r="K21" s="103">
        <f>SUM(L21:M21)</f>
        <v>9366</v>
      </c>
      <c r="L21" s="103">
        <v>0</v>
      </c>
      <c r="M21" s="103">
        <v>9366</v>
      </c>
      <c r="N21" s="103">
        <f>SUM(O21,+V21,+AC21)</f>
        <v>12085</v>
      </c>
      <c r="O21" s="103">
        <f>SUM(P21:U21)</f>
        <v>2719</v>
      </c>
      <c r="P21" s="103">
        <v>2719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9366</v>
      </c>
      <c r="W21" s="103">
        <v>9366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262</v>
      </c>
      <c r="AG21" s="103">
        <v>262</v>
      </c>
      <c r="AH21" s="103">
        <v>0</v>
      </c>
      <c r="AI21" s="103">
        <v>0</v>
      </c>
      <c r="AJ21" s="103">
        <f>SUM(AK21:AS21)</f>
        <v>262</v>
      </c>
      <c r="AK21" s="103">
        <v>0</v>
      </c>
      <c r="AL21" s="103">
        <v>0</v>
      </c>
      <c r="AM21" s="103">
        <v>2</v>
      </c>
      <c r="AN21" s="103">
        <v>260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9</v>
      </c>
      <c r="B22" s="113" t="s">
        <v>284</v>
      </c>
      <c r="C22" s="101" t="s">
        <v>285</v>
      </c>
      <c r="D22" s="103">
        <f>SUM(E22,+H22,+K22)</f>
        <v>15595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15595</v>
      </c>
      <c r="L22" s="103">
        <v>2399</v>
      </c>
      <c r="M22" s="103">
        <v>13196</v>
      </c>
      <c r="N22" s="103">
        <f>SUM(O22,+V22,+AC22)</f>
        <v>15595</v>
      </c>
      <c r="O22" s="103">
        <f>SUM(P22:U22)</f>
        <v>2399</v>
      </c>
      <c r="P22" s="103">
        <v>2399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13196</v>
      </c>
      <c r="W22" s="103">
        <v>13196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9</v>
      </c>
      <c r="B23" s="113" t="s">
        <v>286</v>
      </c>
      <c r="C23" s="101" t="s">
        <v>287</v>
      </c>
      <c r="D23" s="103">
        <f>SUM(E23,+H23,+K23)</f>
        <v>811</v>
      </c>
      <c r="E23" s="103">
        <f>SUM(F23:G23)</f>
        <v>811</v>
      </c>
      <c r="F23" s="103">
        <v>164</v>
      </c>
      <c r="G23" s="103">
        <v>647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811</v>
      </c>
      <c r="O23" s="103">
        <f>SUM(P23:U23)</f>
        <v>164</v>
      </c>
      <c r="P23" s="103">
        <v>164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647</v>
      </c>
      <c r="W23" s="103">
        <v>647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9</v>
      </c>
      <c r="B24" s="113" t="s">
        <v>288</v>
      </c>
      <c r="C24" s="101" t="s">
        <v>289</v>
      </c>
      <c r="D24" s="103">
        <f>SUM(E24,+H24,+K24)</f>
        <v>1800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1800</v>
      </c>
      <c r="L24" s="103">
        <v>507</v>
      </c>
      <c r="M24" s="103">
        <v>1293</v>
      </c>
      <c r="N24" s="103">
        <f>SUM(O24,+V24,+AC24)</f>
        <v>1800</v>
      </c>
      <c r="O24" s="103">
        <f>SUM(P24:U24)</f>
        <v>507</v>
      </c>
      <c r="P24" s="103">
        <v>507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1293</v>
      </c>
      <c r="W24" s="103">
        <v>1293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39</v>
      </c>
      <c r="AG24" s="103">
        <v>39</v>
      </c>
      <c r="AH24" s="103">
        <v>0</v>
      </c>
      <c r="AI24" s="103">
        <v>0</v>
      </c>
      <c r="AJ24" s="103">
        <f>SUM(AK24:AS24)</f>
        <v>39</v>
      </c>
      <c r="AK24" s="103">
        <v>0</v>
      </c>
      <c r="AL24" s="103">
        <v>0</v>
      </c>
      <c r="AM24" s="103">
        <v>0</v>
      </c>
      <c r="AN24" s="103">
        <v>39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9</v>
      </c>
      <c r="B25" s="113" t="s">
        <v>290</v>
      </c>
      <c r="C25" s="101" t="s">
        <v>291</v>
      </c>
      <c r="D25" s="103">
        <f>SUM(E25,+H25,+K25)</f>
        <v>9082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9082</v>
      </c>
      <c r="L25" s="103">
        <v>1963</v>
      </c>
      <c r="M25" s="103">
        <v>7119</v>
      </c>
      <c r="N25" s="103">
        <f>SUM(O25,+V25,+AC25)</f>
        <v>9082</v>
      </c>
      <c r="O25" s="103">
        <f>SUM(P25:U25)</f>
        <v>1963</v>
      </c>
      <c r="P25" s="103">
        <v>1963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7119</v>
      </c>
      <c r="W25" s="103">
        <v>7119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271</v>
      </c>
      <c r="AG25" s="103">
        <v>271</v>
      </c>
      <c r="AH25" s="103">
        <v>0</v>
      </c>
      <c r="AI25" s="103">
        <v>0</v>
      </c>
      <c r="AJ25" s="103">
        <f>SUM(AK25:AS25)</f>
        <v>271</v>
      </c>
      <c r="AK25" s="103">
        <v>0</v>
      </c>
      <c r="AL25" s="103">
        <v>0</v>
      </c>
      <c r="AM25" s="103">
        <v>8</v>
      </c>
      <c r="AN25" s="103">
        <v>262</v>
      </c>
      <c r="AO25" s="103">
        <v>0</v>
      </c>
      <c r="AP25" s="103">
        <v>0</v>
      </c>
      <c r="AQ25" s="103">
        <v>0</v>
      </c>
      <c r="AR25" s="103">
        <v>1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9</v>
      </c>
      <c r="B26" s="113" t="s">
        <v>292</v>
      </c>
      <c r="C26" s="101" t="s">
        <v>293</v>
      </c>
      <c r="D26" s="103">
        <f>SUM(E26,+H26,+K26)</f>
        <v>6988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6988</v>
      </c>
      <c r="L26" s="103">
        <v>1638</v>
      </c>
      <c r="M26" s="103">
        <v>5350</v>
      </c>
      <c r="N26" s="103">
        <f>SUM(O26,+V26,+AC26)</f>
        <v>6988</v>
      </c>
      <c r="O26" s="103">
        <f>SUM(P26:U26)</f>
        <v>1638</v>
      </c>
      <c r="P26" s="103">
        <v>1638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5350</v>
      </c>
      <c r="W26" s="103">
        <v>5350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208</v>
      </c>
      <c r="AG26" s="103">
        <v>208</v>
      </c>
      <c r="AH26" s="103">
        <v>0</v>
      </c>
      <c r="AI26" s="103">
        <v>0</v>
      </c>
      <c r="AJ26" s="103">
        <f>SUM(AK26:AS26)</f>
        <v>208</v>
      </c>
      <c r="AK26" s="103">
        <v>0</v>
      </c>
      <c r="AL26" s="103">
        <v>0</v>
      </c>
      <c r="AM26" s="103">
        <v>6</v>
      </c>
      <c r="AN26" s="103">
        <v>202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9</v>
      </c>
      <c r="B27" s="113" t="s">
        <v>294</v>
      </c>
      <c r="C27" s="101" t="s">
        <v>295</v>
      </c>
      <c r="D27" s="103">
        <f>SUM(E27,+H27,+K27)</f>
        <v>7204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7204</v>
      </c>
      <c r="L27" s="103">
        <v>375</v>
      </c>
      <c r="M27" s="103">
        <v>6829</v>
      </c>
      <c r="N27" s="103">
        <f>SUM(O27,+V27,+AC27)</f>
        <v>7204</v>
      </c>
      <c r="O27" s="103">
        <f>SUM(P27:U27)</f>
        <v>375</v>
      </c>
      <c r="P27" s="103">
        <v>375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6829</v>
      </c>
      <c r="W27" s="103">
        <v>6829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38</v>
      </c>
      <c r="AG27" s="103">
        <v>38</v>
      </c>
      <c r="AH27" s="103">
        <v>0</v>
      </c>
      <c r="AI27" s="103">
        <v>0</v>
      </c>
      <c r="AJ27" s="103">
        <f>SUM(AK27:AS27)</f>
        <v>64</v>
      </c>
      <c r="AK27" s="103">
        <v>64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38</v>
      </c>
      <c r="AU27" s="103">
        <v>38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9</v>
      </c>
      <c r="B28" s="113" t="s">
        <v>296</v>
      </c>
      <c r="C28" s="101" t="s">
        <v>297</v>
      </c>
      <c r="D28" s="103">
        <f>SUM(E28,+H28,+K28)</f>
        <v>1220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1220</v>
      </c>
      <c r="L28" s="103">
        <v>50</v>
      </c>
      <c r="M28" s="103">
        <v>1170</v>
      </c>
      <c r="N28" s="103">
        <f>SUM(O28,+V28,+AC28)</f>
        <v>1220</v>
      </c>
      <c r="O28" s="103">
        <f>SUM(P28:U28)</f>
        <v>50</v>
      </c>
      <c r="P28" s="103">
        <v>50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1170</v>
      </c>
      <c r="W28" s="103">
        <v>1170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5</v>
      </c>
      <c r="AG28" s="103">
        <v>5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5</v>
      </c>
      <c r="AU28" s="103">
        <v>5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13</v>
      </c>
      <c r="BA28" s="103">
        <v>13</v>
      </c>
      <c r="BB28" s="103">
        <v>0</v>
      </c>
      <c r="BC28" s="103">
        <v>0</v>
      </c>
    </row>
    <row r="29" spans="1:55" s="105" customFormat="1" ht="13.5" customHeight="1">
      <c r="A29" s="115" t="s">
        <v>9</v>
      </c>
      <c r="B29" s="113" t="s">
        <v>298</v>
      </c>
      <c r="C29" s="101" t="s">
        <v>299</v>
      </c>
      <c r="D29" s="103">
        <f>SUM(E29,+H29,+K29)</f>
        <v>1247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1247</v>
      </c>
      <c r="L29" s="103">
        <v>281</v>
      </c>
      <c r="M29" s="103">
        <v>966</v>
      </c>
      <c r="N29" s="103">
        <f>SUM(O29,+V29,+AC29)</f>
        <v>1247</v>
      </c>
      <c r="O29" s="103">
        <f>SUM(P29:U29)</f>
        <v>281</v>
      </c>
      <c r="P29" s="103">
        <v>281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966</v>
      </c>
      <c r="W29" s="103">
        <v>966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4</v>
      </c>
      <c r="AG29" s="103">
        <v>4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4</v>
      </c>
      <c r="AU29" s="103">
        <v>0</v>
      </c>
      <c r="AV29" s="103">
        <v>4</v>
      </c>
      <c r="AW29" s="103">
        <v>0</v>
      </c>
      <c r="AX29" s="103">
        <v>0</v>
      </c>
      <c r="AY29" s="103">
        <v>0</v>
      </c>
      <c r="AZ29" s="103">
        <f>SUM(BA29:BC29)</f>
        <v>9</v>
      </c>
      <c r="BA29" s="103">
        <v>9</v>
      </c>
      <c r="BB29" s="103">
        <v>0</v>
      </c>
      <c r="BC29" s="103">
        <v>0</v>
      </c>
    </row>
    <row r="30" spans="1:55" s="105" customFormat="1" ht="13.5" customHeight="1">
      <c r="A30" s="115" t="s">
        <v>9</v>
      </c>
      <c r="B30" s="113" t="s">
        <v>300</v>
      </c>
      <c r="C30" s="101" t="s">
        <v>301</v>
      </c>
      <c r="D30" s="103">
        <f>SUM(E30,+H30,+K30)</f>
        <v>3523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3523</v>
      </c>
      <c r="L30" s="103">
        <v>273</v>
      </c>
      <c r="M30" s="103">
        <v>3250</v>
      </c>
      <c r="N30" s="103">
        <f>SUM(O30,+V30,+AC30)</f>
        <v>3523</v>
      </c>
      <c r="O30" s="103">
        <f>SUM(P30:U30)</f>
        <v>273</v>
      </c>
      <c r="P30" s="103">
        <v>273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3250</v>
      </c>
      <c r="W30" s="103">
        <v>3250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12</v>
      </c>
      <c r="AG30" s="103">
        <v>12</v>
      </c>
      <c r="AH30" s="103">
        <v>0</v>
      </c>
      <c r="AI30" s="103">
        <v>0</v>
      </c>
      <c r="AJ30" s="103">
        <f>SUM(AK30:AS30)</f>
        <v>12</v>
      </c>
      <c r="AK30" s="103">
        <v>0</v>
      </c>
      <c r="AL30" s="103">
        <v>0</v>
      </c>
      <c r="AM30" s="103">
        <v>0</v>
      </c>
      <c r="AN30" s="103">
        <v>12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12</v>
      </c>
      <c r="AU30" s="103">
        <v>0</v>
      </c>
      <c r="AV30" s="103">
        <v>0</v>
      </c>
      <c r="AW30" s="103">
        <v>0</v>
      </c>
      <c r="AX30" s="103">
        <v>12</v>
      </c>
      <c r="AY30" s="103">
        <v>0</v>
      </c>
      <c r="AZ30" s="103">
        <f>SUM(BA30:BC30)</f>
        <v>27</v>
      </c>
      <c r="BA30" s="103">
        <v>27</v>
      </c>
      <c r="BB30" s="103">
        <v>0</v>
      </c>
      <c r="BC30" s="103">
        <v>0</v>
      </c>
    </row>
    <row r="31" spans="1:55" s="105" customFormat="1" ht="13.5" customHeight="1">
      <c r="A31" s="115" t="s">
        <v>9</v>
      </c>
      <c r="B31" s="113" t="s">
        <v>302</v>
      </c>
      <c r="C31" s="101" t="s">
        <v>303</v>
      </c>
      <c r="D31" s="103">
        <f>SUM(E31,+H31,+K31)</f>
        <v>5744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5744</v>
      </c>
      <c r="L31" s="103">
        <v>1761</v>
      </c>
      <c r="M31" s="103">
        <v>3983</v>
      </c>
      <c r="N31" s="103">
        <f>SUM(O31,+V31,+AC31)</f>
        <v>5744</v>
      </c>
      <c r="O31" s="103">
        <f>SUM(P31:U31)</f>
        <v>1761</v>
      </c>
      <c r="P31" s="103">
        <v>1761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3983</v>
      </c>
      <c r="W31" s="103">
        <v>3983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47</v>
      </c>
      <c r="AG31" s="103">
        <v>47</v>
      </c>
      <c r="AH31" s="103">
        <v>0</v>
      </c>
      <c r="AI31" s="103">
        <v>0</v>
      </c>
      <c r="AJ31" s="103">
        <f>SUM(AK31:AS31)</f>
        <v>151</v>
      </c>
      <c r="AK31" s="103">
        <v>111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7</v>
      </c>
      <c r="AR31" s="103">
        <v>0</v>
      </c>
      <c r="AS31" s="103">
        <v>33</v>
      </c>
      <c r="AT31" s="103">
        <f>SUM(AU31:AY31)</f>
        <v>7</v>
      </c>
      <c r="AU31" s="103">
        <v>7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9</v>
      </c>
      <c r="B32" s="113" t="s">
        <v>304</v>
      </c>
      <c r="C32" s="101" t="s">
        <v>305</v>
      </c>
      <c r="D32" s="103">
        <f>SUM(E32,+H32,+K32)</f>
        <v>3599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3599</v>
      </c>
      <c r="L32" s="103">
        <v>1169</v>
      </c>
      <c r="M32" s="103">
        <v>2430</v>
      </c>
      <c r="N32" s="103">
        <f>SUM(O32,+V32,+AC32)</f>
        <v>3599</v>
      </c>
      <c r="O32" s="103">
        <f>SUM(P32:U32)</f>
        <v>1169</v>
      </c>
      <c r="P32" s="103">
        <v>1169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2430</v>
      </c>
      <c r="W32" s="103">
        <v>2430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76</v>
      </c>
      <c r="AG32" s="103">
        <v>76</v>
      </c>
      <c r="AH32" s="103">
        <v>0</v>
      </c>
      <c r="AI32" s="103">
        <v>0</v>
      </c>
      <c r="AJ32" s="103">
        <f>SUM(AK32:AS32)</f>
        <v>143</v>
      </c>
      <c r="AK32" s="103">
        <v>70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52</v>
      </c>
      <c r="AR32" s="103">
        <v>0</v>
      </c>
      <c r="AS32" s="103">
        <v>21</v>
      </c>
      <c r="AT32" s="103">
        <f>SUM(AU32:AY32)</f>
        <v>3</v>
      </c>
      <c r="AU32" s="103">
        <v>3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9</v>
      </c>
      <c r="B33" s="113" t="s">
        <v>306</v>
      </c>
      <c r="C33" s="101" t="s">
        <v>307</v>
      </c>
      <c r="D33" s="103">
        <f>SUM(E33,+H33,+K33)</f>
        <v>2463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2463</v>
      </c>
      <c r="L33" s="103">
        <v>472</v>
      </c>
      <c r="M33" s="103">
        <v>1991</v>
      </c>
      <c r="N33" s="103">
        <f>SUM(O33,+V33,+AC33)</f>
        <v>2463</v>
      </c>
      <c r="O33" s="103">
        <f>SUM(P33:U33)</f>
        <v>472</v>
      </c>
      <c r="P33" s="103">
        <v>472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1991</v>
      </c>
      <c r="W33" s="103">
        <v>1991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16</v>
      </c>
      <c r="AG33" s="103">
        <v>16</v>
      </c>
      <c r="AH33" s="103">
        <v>0</v>
      </c>
      <c r="AI33" s="103">
        <v>0</v>
      </c>
      <c r="AJ33" s="103">
        <f>SUM(AK33:AS33)</f>
        <v>62</v>
      </c>
      <c r="AK33" s="103">
        <v>48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14</v>
      </c>
      <c r="AT33" s="103">
        <f>SUM(AU33:AY33)</f>
        <v>2</v>
      </c>
      <c r="AU33" s="103">
        <v>2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3">
    <sortCondition ref="A8:A33"/>
    <sortCondition ref="B8:B33"/>
    <sortCondition ref="C8:C33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45000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45201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45205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45206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45207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45208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45209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45341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45361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45382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45383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45401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45402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45403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45404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45405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45406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45421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45429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45430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45431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45441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45442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45443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2020-01-23T01:28:22Z</dcterms:modified>
</cp:coreProperties>
</file>