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水洗化人口等!$A$6:$AA$24</definedName>
    <definedName name="_xlnm.Print_Area" localSheetId="2">し尿集計結果!$A$1:$M$36</definedName>
    <definedName name="_xlnm.Print_Area" localSheetId="1">し尿処理状況!$2:$25</definedName>
    <definedName name="_xlnm.Print_Area" localSheetId="0">水洗化人口等!$2:$25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8" i="2"/>
  <c r="AC9" i="2"/>
  <c r="N9" i="2" s="1"/>
  <c r="AC10" i="2"/>
  <c r="AC11" i="2"/>
  <c r="AC12" i="2"/>
  <c r="AC13" i="2"/>
  <c r="N13" i="2" s="1"/>
  <c r="AC14" i="2"/>
  <c r="AC15" i="2"/>
  <c r="AC16" i="2"/>
  <c r="AC17" i="2"/>
  <c r="N17" i="2" s="1"/>
  <c r="AC18" i="2"/>
  <c r="AC19" i="2"/>
  <c r="AC20" i="2"/>
  <c r="AC21" i="2"/>
  <c r="N21" i="2" s="1"/>
  <c r="AC22" i="2"/>
  <c r="AC23" i="2"/>
  <c r="AC24" i="2"/>
  <c r="AC25" i="2"/>
  <c r="N25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N8" i="2"/>
  <c r="N10" i="2"/>
  <c r="N11" i="2"/>
  <c r="N12" i="2"/>
  <c r="N14" i="2"/>
  <c r="N15" i="2"/>
  <c r="N16" i="2"/>
  <c r="N18" i="2"/>
  <c r="N19" i="2"/>
  <c r="N20" i="2"/>
  <c r="N22" i="2"/>
  <c r="N23" i="2"/>
  <c r="N24" i="2"/>
  <c r="K8" i="2"/>
  <c r="K9" i="2"/>
  <c r="D9" i="2" s="1"/>
  <c r="K10" i="2"/>
  <c r="K11" i="2"/>
  <c r="K12" i="2"/>
  <c r="K13" i="2"/>
  <c r="D13" i="2" s="1"/>
  <c r="K14" i="2"/>
  <c r="K15" i="2"/>
  <c r="K16" i="2"/>
  <c r="K17" i="2"/>
  <c r="D17" i="2" s="1"/>
  <c r="K18" i="2"/>
  <c r="K19" i="2"/>
  <c r="K20" i="2"/>
  <c r="K21" i="2"/>
  <c r="D21" i="2" s="1"/>
  <c r="K22" i="2"/>
  <c r="K23" i="2"/>
  <c r="K24" i="2"/>
  <c r="K25" i="2"/>
  <c r="D25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8" i="2"/>
  <c r="D8" i="2" s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10" i="2"/>
  <c r="D11" i="2"/>
  <c r="D12" i="2"/>
  <c r="D14" i="2"/>
  <c r="D15" i="2"/>
  <c r="D16" i="2"/>
  <c r="D18" i="2"/>
  <c r="D19" i="2"/>
  <c r="D20" i="2"/>
  <c r="D22" i="2"/>
  <c r="D23" i="2"/>
  <c r="D24" i="2"/>
  <c r="I8" i="1"/>
  <c r="I9" i="1"/>
  <c r="D9" i="1" s="1"/>
  <c r="I10" i="1"/>
  <c r="I11" i="1"/>
  <c r="I12" i="1"/>
  <c r="I13" i="1"/>
  <c r="D13" i="1" s="1"/>
  <c r="I14" i="1"/>
  <c r="I15" i="1"/>
  <c r="I16" i="1"/>
  <c r="I17" i="1"/>
  <c r="D17" i="1" s="1"/>
  <c r="I18" i="1"/>
  <c r="I19" i="1"/>
  <c r="I20" i="1"/>
  <c r="I21" i="1"/>
  <c r="D21" i="1" s="1"/>
  <c r="I22" i="1"/>
  <c r="I23" i="1"/>
  <c r="I24" i="1"/>
  <c r="I25" i="1"/>
  <c r="D25" i="1" s="1"/>
  <c r="E8" i="1"/>
  <c r="D8" i="1" s="1"/>
  <c r="E9" i="1"/>
  <c r="E10" i="1"/>
  <c r="E11" i="1"/>
  <c r="E12" i="1"/>
  <c r="D12" i="1" s="1"/>
  <c r="E13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E25" i="1"/>
  <c r="D10" i="1"/>
  <c r="N10" i="1" s="1"/>
  <c r="D11" i="1"/>
  <c r="J11" i="1" s="1"/>
  <c r="D14" i="1"/>
  <c r="N14" i="1" s="1"/>
  <c r="D15" i="1"/>
  <c r="F15" i="1" s="1"/>
  <c r="D18" i="1"/>
  <c r="N18" i="1" s="1"/>
  <c r="D19" i="1"/>
  <c r="N19" i="1" s="1"/>
  <c r="D22" i="1"/>
  <c r="N22" i="1" s="1"/>
  <c r="D23" i="1"/>
  <c r="Q23" i="1" s="1"/>
  <c r="Q24" i="1" l="1"/>
  <c r="L24" i="1"/>
  <c r="N24" i="1"/>
  <c r="J24" i="1"/>
  <c r="F24" i="1"/>
  <c r="Q20" i="1"/>
  <c r="L20" i="1"/>
  <c r="N20" i="1"/>
  <c r="J20" i="1"/>
  <c r="F20" i="1"/>
  <c r="Q16" i="1"/>
  <c r="L16" i="1"/>
  <c r="N16" i="1"/>
  <c r="J16" i="1"/>
  <c r="F16" i="1"/>
  <c r="Q12" i="1"/>
  <c r="L12" i="1"/>
  <c r="N12" i="1"/>
  <c r="J12" i="1"/>
  <c r="F12" i="1"/>
  <c r="Q8" i="1"/>
  <c r="L8" i="1"/>
  <c r="N8" i="1"/>
  <c r="J8" i="1"/>
  <c r="F8" i="1"/>
  <c r="Q25" i="1"/>
  <c r="N25" i="1"/>
  <c r="J25" i="1"/>
  <c r="F25" i="1"/>
  <c r="L25" i="1"/>
  <c r="N21" i="1"/>
  <c r="J21" i="1"/>
  <c r="F21" i="1"/>
  <c r="Q21" i="1"/>
  <c r="L21" i="1"/>
  <c r="N17" i="1"/>
  <c r="J17" i="1"/>
  <c r="F17" i="1"/>
  <c r="Q17" i="1"/>
  <c r="L17" i="1"/>
  <c r="L13" i="1"/>
  <c r="N13" i="1"/>
  <c r="J13" i="1"/>
  <c r="F13" i="1"/>
  <c r="Q13" i="1"/>
  <c r="Q9" i="1"/>
  <c r="N9" i="1"/>
  <c r="J9" i="1"/>
  <c r="F9" i="1"/>
  <c r="L9" i="1"/>
  <c r="F23" i="1"/>
  <c r="F19" i="1"/>
  <c r="F11" i="1"/>
  <c r="J23" i="1"/>
  <c r="J15" i="1"/>
  <c r="N23" i="1"/>
  <c r="N15" i="1"/>
  <c r="N11" i="1"/>
  <c r="L23" i="1"/>
  <c r="L19" i="1"/>
  <c r="L15" i="1"/>
  <c r="L11" i="1"/>
  <c r="Q19" i="1"/>
  <c r="Q15" i="1"/>
  <c r="Q11" i="1"/>
  <c r="L22" i="1"/>
  <c r="L18" i="1"/>
  <c r="L14" i="1"/>
  <c r="L10" i="1"/>
  <c r="Q22" i="1"/>
  <c r="Q18" i="1"/>
  <c r="Q14" i="1"/>
  <c r="Q10" i="1"/>
  <c r="J19" i="1"/>
  <c r="F22" i="1"/>
  <c r="F18" i="1"/>
  <c r="F14" i="1"/>
  <c r="F10" i="1"/>
  <c r="J22" i="1"/>
  <c r="J18" i="1"/>
  <c r="J14" i="1"/>
  <c r="J1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<sst xmlns="http://schemas.openxmlformats.org/spreadsheetml/2006/main" count="646" uniqueCount="292">
  <si>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</si>
  <si>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</si>
  <si>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</si>
  <si>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</si>
  <si>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</si>
  <si>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</si>
  <si>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</si>
  <si>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</si>
  <si>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</si>
  <si>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</si>
  <si>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</si>
  <si>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</si>
  <si>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</si>
  <si>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</si>
  <si>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</si>
  <si>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</si>
  <si>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</si>
  <si>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</si>
  <si>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</si>
  <si>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</si>
  <si>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</si>
  <si>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</si>
  <si>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</si>
  <si>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</si>
  <si>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</si>
  <si>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</si>
  <si>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</si>
  <si>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</si>
  <si>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</si>
  <si>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</si>
  <si>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</si>
  <si>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</si>
  <si>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</si>
  <si>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</si>
  <si>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</si>
  <si>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</si>
  <si>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</si>
  <si>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</si>
  <si>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</si>
  <si>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</si>
  <si>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</si>
  <si>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</si>
  <si>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</si>
  <si>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</si>
  <si>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</si>
  <si>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</si>
  <si>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</si>
  <si>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</si>
  <si>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</si>
  <si>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</si>
  <si>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</si>
  <si>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</si>
  <si>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</si>
  <si>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</si>
  <si>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</si>
  <si>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</si>
  <si>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</si>
  <si>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</si>
  <si>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</si>
  <si>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</si>
  <si>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</si>
  <si>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</si>
  <si>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</si>
  <si>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</si>
  <si>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</si>
  <si>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</si>
  <si>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</si>
  <si>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</si>
  <si>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</si>
  <si>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</si>
  <si>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</si>
  <si>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</si>
  <si>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</si>
  <si>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</si>
  <si>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</si>
  <si>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</si>
  <si>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</si>
  <si>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</si>
  <si>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</si>
  <si>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</si>
  <si>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</si>
  <si>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</si>
  <si>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</si>
  <si>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</si>
  <si>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</si>
  <si>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</si>
  <si>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</si>
  <si>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</si>
  <si>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</si>
  <si>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</si>
  <si>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</si>
  <si>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</si>
  <si>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</si>
  <si>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</si>
  <si>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</si>
  <si>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</si>
  <si>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</si>
  <si>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</si>
  <si>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</si>
  <si>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</si>
  <si>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</si>
  <si>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</si>
  <si>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</si>
  <si>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</si>
  <si>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</si>
  <si>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</si>
  <si>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</si>
  <si>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</si>
  <si>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</si>
  <si>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</si>
  <si>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</si>
  <si>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</si>
  <si>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</si>
  <si>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</si>
  <si>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</si>
  <si>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</si>
  <si>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</si>
  <si>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</si>
  <si>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</si>
  <si>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</si>
  <si>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</si>
  <si>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</si>
  <si>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</si>
  <si>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</si>
  <si>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</si>
  <si>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</si>
  <si>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</si>
  <si>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</si>
  <si>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</si>
  <si>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</si>
  <si>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</si>
  <si>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</si>
  <si>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</si>
  <si>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</si>
  <si>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</si>
  <si>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</si>
  <si>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</si>
  <si>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</si>
  <si>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</si>
  <si>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</si>
  <si>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</si>
  <si>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</si>
  <si>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</si>
  <si>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</si>
  <si>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</si>
  <si>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</si>
  <si>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</si>
  <si>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</si>
  <si>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</si>
  <si>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</si>
  <si>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</si>
  <si>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</si>
  <si>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</si>
  <si>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</si>
  <si>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</si>
  <si>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</si>
  <si>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</si>
  <si>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</si>
  <si>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</si>
  <si>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</si>
  <si>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</si>
  <si>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</si>
  <si>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</si>
  <si>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</si>
  <si>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</si>
  <si>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</si>
  <si>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</si>
  <si>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</si>
  <si>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</si>
  <si>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</si>
  <si>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</si>
  <si>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</si>
  <si>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</si>
  <si>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</si>
  <si>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</si>
  <si>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</si>
  <si>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</si>
  <si>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</si>
  <si>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</si>
  <si>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</si>
  <si>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</si>
  <si>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</si>
  <si>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</si>
  <si>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</si>
  <si>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</si>
  <si>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</si>
  <si>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</si>
  <si>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</si>
  <si>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</si>
  <si>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</si>
  <si>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</si>
  <si>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</si>
  <si>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</si>
  <si>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</si>
  <si>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</si>
  <si>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</si>
  <si>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</si>
  <si>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</si>
  <si>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</si>
  <si>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</si>
  <si>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</si>
  <si>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</si>
  <si>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</si>
  <si>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</si>
  <si>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</si>
  <si>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</si>
  <si>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</si>
  <si>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</si>
  <si>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</si>
  <si>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</si>
  <si>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</si>
  <si>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</si>
  <si>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</si>
  <si>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</si>
  <si>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</si>
  <si>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</si>
  <si>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</si>
  <si>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</si>
  <si>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</si>
  <si>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</si>
  <si>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</si>
  <si>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</si>
  <si>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</si>
  <si>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</si>
  <si>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</si>
  <si>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</si>
  <si>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</si>
  <si>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</si>
  <si>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</si>
  <si>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</si>
  <si>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</si>
  <si>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</si>
  <si>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</si>
  <si>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</si>
  <si>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</si>
  <si>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</si>
  <si>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</si>
  <si>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</si>
  <si>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</si>
  <si>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</si>
  <si>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</si>
  <si>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</si>
  <si>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</si>
  <si>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</si>
  <si>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</si>
  <si>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</si>
  <si>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</si>
  <si>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</si>
  <si>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</si>
  <si>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</si>
  <si>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</si>
  <si>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44000</t>
  </si>
  <si>
    <t>水洗化人口等（平成30年度実績）</t>
    <phoneticPr fontId="3"/>
  </si>
  <si>
    <t>し尿処理の状況（平成30年度実績）</t>
    <phoneticPr fontId="3"/>
  </si>
  <si>
    <t>44201</t>
  </si>
  <si>
    <t>大分市</t>
  </si>
  <si>
    <t/>
  </si>
  <si>
    <t>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</si>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</sst>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10</v>
      </c>
      <c r="B7" s="116" t="s">
        <v>251</v>
      </c>
      <c r="C7" s="109" t="s">
        <v>200</v>
      </c>
      <c r="D7" s="110">
        <f>+SUM(E7,+I7)</f>
        <v>1159808</v>
      </c>
      <c r="E7" s="110">
        <f>+SUM(G7,+H7)</f>
        <v>114273</v>
      </c>
      <c r="F7" s="111">
        <f>IF(D7&gt;0,E7/D7*100,"-")</f>
        <v>9.8527514899017774</v>
      </c>
      <c r="G7" s="108">
        <f>SUM(G$8:G$207)</f>
        <v>103238</v>
      </c>
      <c r="H7" s="108">
        <f>SUM(H$8:H$207)</f>
        <v>11035</v>
      </c>
      <c r="I7" s="110">
        <f>+SUM(K7,+M7,+O7)</f>
        <v>1045535</v>
      </c>
      <c r="J7" s="111">
        <f>IF(D7&gt;0,I7/D7*100,"-")</f>
        <v>90.147248510098223</v>
      </c>
      <c r="K7" s="108">
        <f>SUM(K$8:K$207)</f>
        <v>512650</v>
      </c>
      <c r="L7" s="111">
        <f>IF(D7&gt;0,K7/D7*100,"-")</f>
        <v>44.201281591435823</v>
      </c>
      <c r="M7" s="108">
        <f>SUM(M$8:M$207)</f>
        <v>591</v>
      </c>
      <c r="N7" s="111">
        <f>IF(D7&gt;0,M7/D7*100,"-")</f>
        <v>5.0956710076150533E-2</v>
      </c>
      <c r="O7" s="108">
        <f>SUM(O$8:O$207)</f>
        <v>532294</v>
      </c>
      <c r="P7" s="108">
        <f>SUM(P$8:P$207)</f>
        <v>307106</v>
      </c>
      <c r="Q7" s="111">
        <f>IF(D7&gt;0,O7/D7*100,"-")</f>
        <v>45.89501020858625</v>
      </c>
      <c r="R7" s="108">
        <f>SUM(R$8:R$207)</f>
        <v>34234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7</v>
      </c>
      <c r="X7" s="112">
        <f t="shared" si="0"/>
        <v>2</v>
      </c>
      <c r="Y7" s="112">
        <f t="shared" si="0"/>
        <v>0</v>
      </c>
      <c r="Z7" s="112">
        <f t="shared" si="0"/>
        <v>9</v>
      </c>
      <c r="AA7" s="188"/>
      <c r="AB7" s="188"/>
    </row>
    <row r="8" spans="1:28" s="105" customFormat="1" ht="13.5" customHeight="1">
      <c r="A8" s="101" t="s">
        <v>10</v>
      </c>
      <c r="B8" s="102" t="s">
        <v>254</v>
      </c>
      <c r="C8" s="101" t="s">
        <v>255</v>
      </c>
      <c r="D8" s="103">
        <f>+SUM(E8,+I8)</f>
        <v>478952</v>
      </c>
      <c r="E8" s="103">
        <f>+SUM(G8,+H8)</f>
        <v>8930</v>
      </c>
      <c r="F8" s="104">
        <f>IF(D8&gt;0,E8/D8*100,"-")</f>
        <v>1.8644874642970484</v>
      </c>
      <c r="G8" s="103">
        <v>8930</v>
      </c>
      <c r="H8" s="103">
        <v>0</v>
      </c>
      <c r="I8" s="103">
        <f>+SUM(K8,+M8,+O8)</f>
        <v>470022</v>
      </c>
      <c r="J8" s="104">
        <f>IF(D8&gt;0,I8/D8*100,"-")</f>
        <v>98.135512535702958</v>
      </c>
      <c r="K8" s="103">
        <v>270201</v>
      </c>
      <c r="L8" s="104">
        <f>IF(D8&gt;0,K8/D8*100,"-")</f>
        <v>56.415047854482282</v>
      </c>
      <c r="M8" s="103">
        <v>0</v>
      </c>
      <c r="N8" s="104">
        <f>IF(D8&gt;0,M8/D8*100,"-")</f>
        <v>0</v>
      </c>
      <c r="O8" s="103">
        <v>199821</v>
      </c>
      <c r="P8" s="103">
        <v>106308</v>
      </c>
      <c r="Q8" s="104">
        <f>IF(D8&gt;0,O8/D8*100,"-")</f>
        <v>41.720464681220662</v>
      </c>
      <c r="R8" s="103">
        <v>3089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10</v>
      </c>
      <c r="B9" s="102" t="s">
        <v>258</v>
      </c>
      <c r="C9" s="101" t="s">
        <v>259</v>
      </c>
      <c r="D9" s="103">
        <f>+SUM(E9,+I9)</f>
        <v>118197</v>
      </c>
      <c r="E9" s="103">
        <f>+SUM(G9,+H9)</f>
        <v>889</v>
      </c>
      <c r="F9" s="104">
        <f>IF(D9&gt;0,E9/D9*100,"-")</f>
        <v>0.75213414892086938</v>
      </c>
      <c r="G9" s="103">
        <v>889</v>
      </c>
      <c r="H9" s="103">
        <v>0</v>
      </c>
      <c r="I9" s="103">
        <f>+SUM(K9,+M9,+O9)</f>
        <v>117308</v>
      </c>
      <c r="J9" s="104">
        <f>IF(D9&gt;0,I9/D9*100,"-")</f>
        <v>99.247865851079126</v>
      </c>
      <c r="K9" s="103">
        <v>68550</v>
      </c>
      <c r="L9" s="104">
        <f>IF(D9&gt;0,K9/D9*100,"-")</f>
        <v>57.996395847610351</v>
      </c>
      <c r="M9" s="103">
        <v>0</v>
      </c>
      <c r="N9" s="104">
        <f>IF(D9&gt;0,M9/D9*100,"-")</f>
        <v>0</v>
      </c>
      <c r="O9" s="103">
        <v>48758</v>
      </c>
      <c r="P9" s="103">
        <v>21625</v>
      </c>
      <c r="Q9" s="104">
        <f>IF(D9&gt;0,O9/D9*100,"-")</f>
        <v>41.251470003468789</v>
      </c>
      <c r="R9" s="103">
        <v>4406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10</v>
      </c>
      <c r="B10" s="102" t="s">
        <v>260</v>
      </c>
      <c r="C10" s="101" t="s">
        <v>261</v>
      </c>
      <c r="D10" s="103">
        <f>+SUM(E10,+I10)</f>
        <v>84214</v>
      </c>
      <c r="E10" s="103">
        <f>+SUM(G10,+H10)</f>
        <v>26170</v>
      </c>
      <c r="F10" s="104">
        <f>IF(D10&gt;0,E10/D10*100,"-")</f>
        <v>31.075593131783315</v>
      </c>
      <c r="G10" s="103">
        <v>25065</v>
      </c>
      <c r="H10" s="103">
        <v>1105</v>
      </c>
      <c r="I10" s="103">
        <f>+SUM(K10,+M10,+O10)</f>
        <v>58044</v>
      </c>
      <c r="J10" s="104">
        <f>IF(D10&gt;0,I10/D10*100,"-")</f>
        <v>68.924406868216678</v>
      </c>
      <c r="K10" s="103">
        <v>28131</v>
      </c>
      <c r="L10" s="104">
        <f>IF(D10&gt;0,K10/D10*100,"-")</f>
        <v>33.404184577386182</v>
      </c>
      <c r="M10" s="103">
        <v>0</v>
      </c>
      <c r="N10" s="104">
        <f>IF(D10&gt;0,M10/D10*100,"-")</f>
        <v>0</v>
      </c>
      <c r="O10" s="103">
        <v>29913</v>
      </c>
      <c r="P10" s="103">
        <v>27002</v>
      </c>
      <c r="Q10" s="104">
        <f>IF(D10&gt;0,O10/D10*100,"-")</f>
        <v>35.520222290830503</v>
      </c>
      <c r="R10" s="103">
        <v>1168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10</v>
      </c>
      <c r="B11" s="102" t="s">
        <v>262</v>
      </c>
      <c r="C11" s="101" t="s">
        <v>263</v>
      </c>
      <c r="D11" s="103">
        <f>+SUM(E11,+I11)</f>
        <v>65962</v>
      </c>
      <c r="E11" s="103">
        <f>+SUM(G11,+H11)</f>
        <v>11296</v>
      </c>
      <c r="F11" s="104">
        <f>IF(D11&gt;0,E11/D11*100,"-")</f>
        <v>17.125011370182833</v>
      </c>
      <c r="G11" s="103">
        <v>7172</v>
      </c>
      <c r="H11" s="103">
        <v>4124</v>
      </c>
      <c r="I11" s="103">
        <f>+SUM(K11,+M11,+O11)</f>
        <v>54666</v>
      </c>
      <c r="J11" s="104">
        <f>IF(D11&gt;0,I11/D11*100,"-")</f>
        <v>82.874988629817167</v>
      </c>
      <c r="K11" s="103">
        <v>42769</v>
      </c>
      <c r="L11" s="104">
        <f>IF(D11&gt;0,K11/D11*100,"-")</f>
        <v>64.838846608653469</v>
      </c>
      <c r="M11" s="103">
        <v>0</v>
      </c>
      <c r="N11" s="104">
        <f>IF(D11&gt;0,M11/D11*100,"-")</f>
        <v>0</v>
      </c>
      <c r="O11" s="103">
        <v>11897</v>
      </c>
      <c r="P11" s="103">
        <v>9439</v>
      </c>
      <c r="Q11" s="104">
        <f>IF(D11&gt;0,O11/D11*100,"-")</f>
        <v>18.036142021163702</v>
      </c>
      <c r="R11" s="103">
        <v>425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10</v>
      </c>
      <c r="B12" s="102" t="s">
        <v>264</v>
      </c>
      <c r="C12" s="101" t="s">
        <v>265</v>
      </c>
      <c r="D12" s="103">
        <f>+SUM(E12,+I12)</f>
        <v>72044</v>
      </c>
      <c r="E12" s="103">
        <f>+SUM(G12,+H12)</f>
        <v>3356</v>
      </c>
      <c r="F12" s="104">
        <f>IF(D12&gt;0,E12/D12*100,"-")</f>
        <v>4.6582643939814563</v>
      </c>
      <c r="G12" s="103">
        <v>3356</v>
      </c>
      <c r="H12" s="103">
        <v>0</v>
      </c>
      <c r="I12" s="103">
        <f>+SUM(K12,+M12,+O12)</f>
        <v>68688</v>
      </c>
      <c r="J12" s="104">
        <f>IF(D12&gt;0,I12/D12*100,"-")</f>
        <v>95.341735606018545</v>
      </c>
      <c r="K12" s="103">
        <v>20199</v>
      </c>
      <c r="L12" s="104">
        <f>IF(D12&gt;0,K12/D12*100,"-")</f>
        <v>28.037032924324023</v>
      </c>
      <c r="M12" s="103">
        <v>0</v>
      </c>
      <c r="N12" s="104">
        <f>IF(D12&gt;0,M12/D12*100,"-")</f>
        <v>0</v>
      </c>
      <c r="O12" s="103">
        <v>48489</v>
      </c>
      <c r="P12" s="103">
        <v>28128</v>
      </c>
      <c r="Q12" s="104">
        <f>IF(D12&gt;0,O12/D12*100,"-")</f>
        <v>67.304702681694522</v>
      </c>
      <c r="R12" s="103">
        <v>386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10</v>
      </c>
      <c r="B13" s="102" t="s">
        <v>266</v>
      </c>
      <c r="C13" s="101" t="s">
        <v>267</v>
      </c>
      <c r="D13" s="103">
        <f>+SUM(E13,+I13)</f>
        <v>38879</v>
      </c>
      <c r="E13" s="103">
        <f>+SUM(G13,+H13)</f>
        <v>4742</v>
      </c>
      <c r="F13" s="104">
        <f>IF(D13&gt;0,E13/D13*100,"-")</f>
        <v>12.196815761722267</v>
      </c>
      <c r="G13" s="103">
        <v>4742</v>
      </c>
      <c r="H13" s="103">
        <v>0</v>
      </c>
      <c r="I13" s="103">
        <f>+SUM(K13,+M13,+O13)</f>
        <v>34137</v>
      </c>
      <c r="J13" s="104">
        <f>IF(D13&gt;0,I13/D13*100,"-")</f>
        <v>87.803184238277737</v>
      </c>
      <c r="K13" s="103">
        <v>15167</v>
      </c>
      <c r="L13" s="104">
        <f>IF(D13&gt;0,K13/D13*100,"-")</f>
        <v>39.010777026158081</v>
      </c>
      <c r="M13" s="103">
        <v>0</v>
      </c>
      <c r="N13" s="104">
        <f>IF(D13&gt;0,M13/D13*100,"-")</f>
        <v>0</v>
      </c>
      <c r="O13" s="103">
        <v>18970</v>
      </c>
      <c r="P13" s="103">
        <v>7557</v>
      </c>
      <c r="Q13" s="104">
        <f>IF(D13&gt;0,O13/D13*100,"-")</f>
        <v>48.792407212119656</v>
      </c>
      <c r="R13" s="103">
        <v>0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10</v>
      </c>
      <c r="B14" s="102" t="s">
        <v>268</v>
      </c>
      <c r="C14" s="101" t="s">
        <v>269</v>
      </c>
      <c r="D14" s="103">
        <f>+SUM(E14,+I14)</f>
        <v>17509</v>
      </c>
      <c r="E14" s="103">
        <f>+SUM(G14,+H14)</f>
        <v>2112</v>
      </c>
      <c r="F14" s="104">
        <f>IF(D14&gt;0,E14/D14*100,"-")</f>
        <v>12.062367925067107</v>
      </c>
      <c r="G14" s="103">
        <v>2112</v>
      </c>
      <c r="H14" s="103">
        <v>0</v>
      </c>
      <c r="I14" s="103">
        <f>+SUM(K14,+M14,+O14)</f>
        <v>15397</v>
      </c>
      <c r="J14" s="104">
        <f>IF(D14&gt;0,I14/D14*100,"-")</f>
        <v>87.937632074932893</v>
      </c>
      <c r="K14" s="103">
        <v>7526</v>
      </c>
      <c r="L14" s="104">
        <f>IF(D14&gt;0,K14/D14*100,"-")</f>
        <v>42.983608429950309</v>
      </c>
      <c r="M14" s="103">
        <v>0</v>
      </c>
      <c r="N14" s="104">
        <f>IF(D14&gt;0,M14/D14*100,"-")</f>
        <v>0</v>
      </c>
      <c r="O14" s="103">
        <v>7871</v>
      </c>
      <c r="P14" s="103">
        <v>2247</v>
      </c>
      <c r="Q14" s="104">
        <f>IF(D14&gt;0,O14/D14*100,"-")</f>
        <v>44.954023644982584</v>
      </c>
      <c r="R14" s="103">
        <v>31</v>
      </c>
      <c r="S14" s="101" t="s">
        <v>257</v>
      </c>
      <c r="T14" s="101"/>
      <c r="U14" s="101"/>
      <c r="V14" s="101"/>
      <c r="W14" s="101"/>
      <c r="X14" s="101" t="s">
        <v>257</v>
      </c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10</v>
      </c>
      <c r="B15" s="102" t="s">
        <v>270</v>
      </c>
      <c r="C15" s="101" t="s">
        <v>271</v>
      </c>
      <c r="D15" s="103">
        <f>+SUM(E15,+I15)</f>
        <v>21644</v>
      </c>
      <c r="E15" s="103">
        <f>+SUM(G15,+H15)</f>
        <v>5238</v>
      </c>
      <c r="F15" s="104">
        <f>IF(D15&gt;0,E15/D15*100,"-")</f>
        <v>24.200702273147293</v>
      </c>
      <c r="G15" s="103">
        <v>5238</v>
      </c>
      <c r="H15" s="103">
        <v>0</v>
      </c>
      <c r="I15" s="103">
        <f>+SUM(K15,+M15,+O15)</f>
        <v>16406</v>
      </c>
      <c r="J15" s="104">
        <f>IF(D15&gt;0,I15/D15*100,"-")</f>
        <v>75.799297726852714</v>
      </c>
      <c r="K15" s="103">
        <v>0</v>
      </c>
      <c r="L15" s="104">
        <f>IF(D15&gt;0,K15/D15*100,"-")</f>
        <v>0</v>
      </c>
      <c r="M15" s="103">
        <v>591</v>
      </c>
      <c r="N15" s="104">
        <f>IF(D15&gt;0,M15/D15*100,"-")</f>
        <v>2.7305488819072261</v>
      </c>
      <c r="O15" s="103">
        <v>15815</v>
      </c>
      <c r="P15" s="103">
        <v>9105</v>
      </c>
      <c r="Q15" s="104">
        <f>IF(D15&gt;0,O15/D15*100,"-")</f>
        <v>73.068748844945489</v>
      </c>
      <c r="R15" s="103">
        <v>183</v>
      </c>
      <c r="S15" s="101" t="s">
        <v>257</v>
      </c>
      <c r="T15" s="101"/>
      <c r="U15" s="101"/>
      <c r="V15" s="101"/>
      <c r="W15" s="101"/>
      <c r="X15" s="101" t="s">
        <v>257</v>
      </c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10</v>
      </c>
      <c r="B16" s="102" t="s">
        <v>272</v>
      </c>
      <c r="C16" s="101" t="s">
        <v>273</v>
      </c>
      <c r="D16" s="103">
        <f>+SUM(E16,+I16)</f>
        <v>22820</v>
      </c>
      <c r="E16" s="103">
        <f>+SUM(G16,+H16)</f>
        <v>5696</v>
      </c>
      <c r="F16" s="104">
        <f>IF(D16&gt;0,E16/D16*100,"-")</f>
        <v>24.960560911481156</v>
      </c>
      <c r="G16" s="103">
        <v>5696</v>
      </c>
      <c r="H16" s="103">
        <v>0</v>
      </c>
      <c r="I16" s="103">
        <f>+SUM(K16,+M16,+O16)</f>
        <v>17124</v>
      </c>
      <c r="J16" s="104">
        <f>IF(D16&gt;0,I16/D16*100,"-")</f>
        <v>75.039439088518847</v>
      </c>
      <c r="K16" s="103">
        <v>9390</v>
      </c>
      <c r="L16" s="104">
        <f>IF(D16&gt;0,K16/D16*100,"-")</f>
        <v>41.148115687992984</v>
      </c>
      <c r="M16" s="103">
        <v>0</v>
      </c>
      <c r="N16" s="104">
        <f>IF(D16&gt;0,M16/D16*100,"-")</f>
        <v>0</v>
      </c>
      <c r="O16" s="103">
        <v>7734</v>
      </c>
      <c r="P16" s="103">
        <v>5371</v>
      </c>
      <c r="Q16" s="104">
        <f>IF(D16&gt;0,O16/D16*100,"-")</f>
        <v>33.891323400525849</v>
      </c>
      <c r="R16" s="103">
        <v>22820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10</v>
      </c>
      <c r="B17" s="102" t="s">
        <v>274</v>
      </c>
      <c r="C17" s="101" t="s">
        <v>275</v>
      </c>
      <c r="D17" s="103">
        <f>+SUM(E17,+I17)</f>
        <v>29551</v>
      </c>
      <c r="E17" s="103">
        <f>+SUM(G17,+H17)</f>
        <v>9611</v>
      </c>
      <c r="F17" s="104">
        <f>IF(D17&gt;0,E17/D17*100,"-")</f>
        <v>32.523434063145075</v>
      </c>
      <c r="G17" s="103">
        <v>9061</v>
      </c>
      <c r="H17" s="103">
        <v>550</v>
      </c>
      <c r="I17" s="103">
        <f>+SUM(K17,+M17,+O17)</f>
        <v>19940</v>
      </c>
      <c r="J17" s="104">
        <f>IF(D17&gt;0,I17/D17*100,"-")</f>
        <v>67.476565936854925</v>
      </c>
      <c r="K17" s="103">
        <v>6544</v>
      </c>
      <c r="L17" s="104">
        <f>IF(D17&gt;0,K17/D17*100,"-")</f>
        <v>22.144766674562621</v>
      </c>
      <c r="M17" s="103">
        <v>0</v>
      </c>
      <c r="N17" s="104">
        <f>IF(D17&gt;0,M17/D17*100,"-")</f>
        <v>0</v>
      </c>
      <c r="O17" s="103">
        <v>13396</v>
      </c>
      <c r="P17" s="103">
        <v>7702</v>
      </c>
      <c r="Q17" s="104">
        <f>IF(D17&gt;0,O17/D17*100,"-")</f>
        <v>45.331799262292307</v>
      </c>
      <c r="R17" s="103">
        <v>173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10</v>
      </c>
      <c r="B18" s="102" t="s">
        <v>276</v>
      </c>
      <c r="C18" s="101" t="s">
        <v>277</v>
      </c>
      <c r="D18" s="103">
        <f>+SUM(E18,+I18)</f>
        <v>56509</v>
      </c>
      <c r="E18" s="103">
        <f>+SUM(G18,+H18)</f>
        <v>16693</v>
      </c>
      <c r="F18" s="104">
        <f>IF(D18&gt;0,E18/D18*100,"-")</f>
        <v>29.54042718858943</v>
      </c>
      <c r="G18" s="103">
        <v>12761</v>
      </c>
      <c r="H18" s="103">
        <v>3932</v>
      </c>
      <c r="I18" s="103">
        <f>+SUM(K18,+M18,+O18)</f>
        <v>39816</v>
      </c>
      <c r="J18" s="104">
        <f>IF(D18&gt;0,I18/D18*100,"-")</f>
        <v>70.459572811410581</v>
      </c>
      <c r="K18" s="103">
        <v>15498</v>
      </c>
      <c r="L18" s="104">
        <f>IF(D18&gt;0,K18/D18*100,"-")</f>
        <v>27.425719796846522</v>
      </c>
      <c r="M18" s="103">
        <v>0</v>
      </c>
      <c r="N18" s="104">
        <f>IF(D18&gt;0,M18/D18*100,"-")</f>
        <v>0</v>
      </c>
      <c r="O18" s="103">
        <v>24318</v>
      </c>
      <c r="P18" s="103">
        <v>17151</v>
      </c>
      <c r="Q18" s="104">
        <f>IF(D18&gt;0,O18/D18*100,"-")</f>
        <v>43.033853014564052</v>
      </c>
      <c r="R18" s="103">
        <v>600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10</v>
      </c>
      <c r="B19" s="102" t="s">
        <v>278</v>
      </c>
      <c r="C19" s="101" t="s">
        <v>279</v>
      </c>
      <c r="D19" s="103">
        <f>+SUM(E19,+I19)</f>
        <v>35718</v>
      </c>
      <c r="E19" s="103">
        <f>+SUM(G19,+H19)</f>
        <v>6314</v>
      </c>
      <c r="F19" s="104">
        <f>IF(D19&gt;0,E19/D19*100,"-")</f>
        <v>17.677361554398345</v>
      </c>
      <c r="G19" s="103">
        <v>6314</v>
      </c>
      <c r="H19" s="103">
        <v>0</v>
      </c>
      <c r="I19" s="103">
        <f>+SUM(K19,+M19,+O19)</f>
        <v>29404</v>
      </c>
      <c r="J19" s="104">
        <f>IF(D19&gt;0,I19/D19*100,"-")</f>
        <v>82.322638445601655</v>
      </c>
      <c r="K19" s="103">
        <v>1130</v>
      </c>
      <c r="L19" s="104">
        <f>IF(D19&gt;0,K19/D19*100,"-")</f>
        <v>3.1636709782182653</v>
      </c>
      <c r="M19" s="103">
        <v>0</v>
      </c>
      <c r="N19" s="104">
        <f>IF(D19&gt;0,M19/D19*100,"-")</f>
        <v>0</v>
      </c>
      <c r="O19" s="103">
        <v>28274</v>
      </c>
      <c r="P19" s="103">
        <v>15876</v>
      </c>
      <c r="Q19" s="104">
        <f>IF(D19&gt;0,O19/D19*100,"-")</f>
        <v>79.158967467383391</v>
      </c>
      <c r="R19" s="103">
        <v>0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10</v>
      </c>
      <c r="B20" s="102" t="s">
        <v>280</v>
      </c>
      <c r="C20" s="101" t="s">
        <v>281</v>
      </c>
      <c r="D20" s="103">
        <f>+SUM(E20,+I20)</f>
        <v>34270</v>
      </c>
      <c r="E20" s="103">
        <f>+SUM(G20,+H20)</f>
        <v>1533</v>
      </c>
      <c r="F20" s="104">
        <f>IF(D20&gt;0,E20/D20*100,"-")</f>
        <v>4.4733002626203682</v>
      </c>
      <c r="G20" s="103">
        <v>1310</v>
      </c>
      <c r="H20" s="103">
        <v>223</v>
      </c>
      <c r="I20" s="103">
        <f>+SUM(K20,+M20,+O20)</f>
        <v>32737</v>
      </c>
      <c r="J20" s="104">
        <f>IF(D20&gt;0,I20/D20*100,"-")</f>
        <v>95.52669973737963</v>
      </c>
      <c r="K20" s="103">
        <v>880</v>
      </c>
      <c r="L20" s="104">
        <f>IF(D20&gt;0,K20/D20*100,"-")</f>
        <v>2.5678435949810332</v>
      </c>
      <c r="M20" s="103">
        <v>0</v>
      </c>
      <c r="N20" s="104">
        <f>IF(D20&gt;0,M20/D20*100,"-")</f>
        <v>0</v>
      </c>
      <c r="O20" s="103">
        <v>31857</v>
      </c>
      <c r="P20" s="103">
        <v>24558</v>
      </c>
      <c r="Q20" s="104">
        <f>IF(D20&gt;0,O20/D20*100,"-")</f>
        <v>92.958856142398602</v>
      </c>
      <c r="R20" s="103">
        <v>395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10</v>
      </c>
      <c r="B21" s="102" t="s">
        <v>282</v>
      </c>
      <c r="C21" s="101" t="s">
        <v>283</v>
      </c>
      <c r="D21" s="103">
        <f>+SUM(E21,+I21)</f>
        <v>28311</v>
      </c>
      <c r="E21" s="103">
        <f>+SUM(G21,+H21)</f>
        <v>4804</v>
      </c>
      <c r="F21" s="104">
        <f>IF(D21&gt;0,E21/D21*100,"-")</f>
        <v>16.96866942177952</v>
      </c>
      <c r="G21" s="103">
        <v>4804</v>
      </c>
      <c r="H21" s="103">
        <v>0</v>
      </c>
      <c r="I21" s="103">
        <f>+SUM(K21,+M21,+O21)</f>
        <v>23507</v>
      </c>
      <c r="J21" s="104">
        <f>IF(D21&gt;0,I21/D21*100,"-")</f>
        <v>83.031330578220476</v>
      </c>
      <c r="K21" s="103">
        <v>12063</v>
      </c>
      <c r="L21" s="104">
        <f>IF(D21&gt;0,K21/D21*100,"-")</f>
        <v>42.608879940659108</v>
      </c>
      <c r="M21" s="103">
        <v>0</v>
      </c>
      <c r="N21" s="104">
        <f>IF(D21&gt;0,M21/D21*100,"-")</f>
        <v>0</v>
      </c>
      <c r="O21" s="103">
        <v>11444</v>
      </c>
      <c r="P21" s="103">
        <v>5291</v>
      </c>
      <c r="Q21" s="104">
        <f>IF(D21&gt;0,O21/D21*100,"-")</f>
        <v>40.422450637561376</v>
      </c>
      <c r="R21" s="103">
        <v>233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10</v>
      </c>
      <c r="B22" s="102" t="s">
        <v>284</v>
      </c>
      <c r="C22" s="101" t="s">
        <v>285</v>
      </c>
      <c r="D22" s="103">
        <f>+SUM(E22,+I22)</f>
        <v>2042</v>
      </c>
      <c r="E22" s="103">
        <f>+SUM(G22,+H22)</f>
        <v>86</v>
      </c>
      <c r="F22" s="104">
        <f>IF(D22&gt;0,E22/D22*100,"-")</f>
        <v>4.2115572967678743</v>
      </c>
      <c r="G22" s="103">
        <v>86</v>
      </c>
      <c r="H22" s="103">
        <v>0</v>
      </c>
      <c r="I22" s="103">
        <f>+SUM(K22,+M22,+O22)</f>
        <v>1956</v>
      </c>
      <c r="J22" s="104">
        <f>IF(D22&gt;0,I22/D22*100,"-")</f>
        <v>95.788442703232121</v>
      </c>
      <c r="K22" s="103">
        <v>1611</v>
      </c>
      <c r="L22" s="104">
        <f>IF(D22&gt;0,K22/D22*100,"-")</f>
        <v>78.893241919686588</v>
      </c>
      <c r="M22" s="103">
        <v>0</v>
      </c>
      <c r="N22" s="104">
        <f>IF(D22&gt;0,M22/D22*100,"-")</f>
        <v>0</v>
      </c>
      <c r="O22" s="103">
        <v>345</v>
      </c>
      <c r="P22" s="103">
        <v>0</v>
      </c>
      <c r="Q22" s="104">
        <f>IF(D22&gt;0,O22/D22*100,"-")</f>
        <v>16.895200783545544</v>
      </c>
      <c r="R22" s="103">
        <v>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10</v>
      </c>
      <c r="B23" s="102" t="s">
        <v>286</v>
      </c>
      <c r="C23" s="101" t="s">
        <v>287</v>
      </c>
      <c r="D23" s="103">
        <f>+SUM(E23,+I23)</f>
        <v>28362</v>
      </c>
      <c r="E23" s="103">
        <f>+SUM(G23,+H23)</f>
        <v>1784</v>
      </c>
      <c r="F23" s="104">
        <f>IF(D23&gt;0,E23/D23*100,"-")</f>
        <v>6.2901064805020805</v>
      </c>
      <c r="G23" s="103">
        <v>1427</v>
      </c>
      <c r="H23" s="103">
        <v>357</v>
      </c>
      <c r="I23" s="103">
        <f>+SUM(K23,+M23,+O23)</f>
        <v>26578</v>
      </c>
      <c r="J23" s="104">
        <f>IF(D23&gt;0,I23/D23*100,"-")</f>
        <v>93.709893519497925</v>
      </c>
      <c r="K23" s="103">
        <v>12991</v>
      </c>
      <c r="L23" s="104">
        <f>IF(D23&gt;0,K23/D23*100,"-")</f>
        <v>45.804245116705452</v>
      </c>
      <c r="M23" s="103">
        <v>0</v>
      </c>
      <c r="N23" s="104">
        <f>IF(D23&gt;0,M23/D23*100,"-")</f>
        <v>0</v>
      </c>
      <c r="O23" s="103">
        <v>13587</v>
      </c>
      <c r="P23" s="103">
        <v>6453</v>
      </c>
      <c r="Q23" s="104">
        <f>IF(D23&gt;0,O23/D23*100,"-")</f>
        <v>47.905648402792465</v>
      </c>
      <c r="R23" s="103">
        <v>132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10</v>
      </c>
      <c r="B24" s="102" t="s">
        <v>288</v>
      </c>
      <c r="C24" s="101" t="s">
        <v>289</v>
      </c>
      <c r="D24" s="103">
        <f>+SUM(E24,+I24)</f>
        <v>9462</v>
      </c>
      <c r="E24" s="103">
        <f>+SUM(G24,+H24)</f>
        <v>1545</v>
      </c>
      <c r="F24" s="104">
        <f>IF(D24&gt;0,E24/D24*100,"-")</f>
        <v>16.328471781864298</v>
      </c>
      <c r="G24" s="103">
        <v>946</v>
      </c>
      <c r="H24" s="103">
        <v>599</v>
      </c>
      <c r="I24" s="103">
        <f>+SUM(K24,+M24,+O24)</f>
        <v>7917</v>
      </c>
      <c r="J24" s="104">
        <f>IF(D24&gt;0,I24/D24*100,"-")</f>
        <v>83.671528218135705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7917</v>
      </c>
      <c r="P24" s="103">
        <v>5387</v>
      </c>
      <c r="Q24" s="104">
        <f>IF(D24&gt;0,O24/D24*100,"-")</f>
        <v>83.671528218135705</v>
      </c>
      <c r="R24" s="103">
        <v>88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10</v>
      </c>
      <c r="B25" s="102" t="s">
        <v>290</v>
      </c>
      <c r="C25" s="101" t="s">
        <v>291</v>
      </c>
      <c r="D25" s="103">
        <f>+SUM(E25,+I25)</f>
        <v>15362</v>
      </c>
      <c r="E25" s="103">
        <f>+SUM(G25,+H25)</f>
        <v>3474</v>
      </c>
      <c r="F25" s="104">
        <f>IF(D25&gt;0,E25/D25*100,"-")</f>
        <v>22.614242937117563</v>
      </c>
      <c r="G25" s="103">
        <v>3329</v>
      </c>
      <c r="H25" s="103">
        <v>145</v>
      </c>
      <c r="I25" s="103">
        <f>+SUM(K25,+M25,+O25)</f>
        <v>11888</v>
      </c>
      <c r="J25" s="104">
        <f>IF(D25&gt;0,I25/D25*100,"-")</f>
        <v>77.385757062882433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11888</v>
      </c>
      <c r="P25" s="103">
        <v>7906</v>
      </c>
      <c r="Q25" s="104">
        <f>IF(D25&gt;0,O25/D25*100,"-")</f>
        <v>77.385757062882433</v>
      </c>
      <c r="R25" s="103">
        <v>105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5">
    <sortCondition ref="A8:A25"/>
    <sortCondition ref="B8:B25"/>
    <sortCondition ref="C8:C25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大分県</v>
      </c>
      <c r="B7" s="107" t="str">
        <f>水洗化人口等!B7</f>
        <v>44000</v>
      </c>
      <c r="C7" s="106" t="s">
        <v>200</v>
      </c>
      <c r="D7" s="108">
        <f>SUM(E7,+H7,+K7)</f>
        <v>414001</v>
      </c>
      <c r="E7" s="108">
        <f>SUM(F7:G7)</f>
        <v>3238</v>
      </c>
      <c r="F7" s="108">
        <f>SUM(F$8:F$207)</f>
        <v>3238</v>
      </c>
      <c r="G7" s="108">
        <f>SUM(G$8:G$207)</f>
        <v>0</v>
      </c>
      <c r="H7" s="108">
        <f>SUM(I7:J7)</f>
        <v>27548</v>
      </c>
      <c r="I7" s="108">
        <f>SUM(I$8:I$207)</f>
        <v>22036</v>
      </c>
      <c r="J7" s="108">
        <f>SUM(J$8:J$207)</f>
        <v>5512</v>
      </c>
      <c r="K7" s="108">
        <f>SUM(L7:M7)</f>
        <v>383215</v>
      </c>
      <c r="L7" s="108">
        <f>SUM(L$8:L$207)</f>
        <v>67087</v>
      </c>
      <c r="M7" s="108">
        <f>SUM(M$8:M$207)</f>
        <v>316128</v>
      </c>
      <c r="N7" s="108">
        <f>SUM(O7,+V7,+AC7)</f>
        <v>424582</v>
      </c>
      <c r="O7" s="108">
        <f>SUM(P7:U7)</f>
        <v>92361</v>
      </c>
      <c r="P7" s="108">
        <f t="shared" ref="P7:U7" si="0">SUM(P$8:P$207)</f>
        <v>92361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321640</v>
      </c>
      <c r="W7" s="108">
        <f t="shared" ref="W7:AB7" si="1">SUM(W$8:W$207)</f>
        <v>321640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10581</v>
      </c>
      <c r="AD7" s="108">
        <f>SUM(AD$8:AD$207)</f>
        <v>10581</v>
      </c>
      <c r="AE7" s="108">
        <f>SUM(AE$8:AE$207)</f>
        <v>0</v>
      </c>
      <c r="AF7" s="108">
        <f>SUM(AG7:AI7)</f>
        <v>10302</v>
      </c>
      <c r="AG7" s="108">
        <f>SUM(AG$8:AG$207)</f>
        <v>10302</v>
      </c>
      <c r="AH7" s="108">
        <f>SUM(AH$8:AH$207)</f>
        <v>0</v>
      </c>
      <c r="AI7" s="108">
        <f>SUM(AI$8:AI$207)</f>
        <v>0</v>
      </c>
      <c r="AJ7" s="108">
        <f>SUM(AK7:AS7)</f>
        <v>36177</v>
      </c>
      <c r="AK7" s="108">
        <f t="shared" ref="AK7:AS7" si="2">SUM(AK$8:AK$207)</f>
        <v>0</v>
      </c>
      <c r="AL7" s="108">
        <f t="shared" si="2"/>
        <v>25875</v>
      </c>
      <c r="AM7" s="108">
        <f t="shared" si="2"/>
        <v>8907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1289</v>
      </c>
      <c r="AR7" s="108">
        <f t="shared" si="2"/>
        <v>6</v>
      </c>
      <c r="AS7" s="108">
        <f t="shared" si="2"/>
        <v>100</v>
      </c>
      <c r="AT7" s="108">
        <f>SUM(AU7:AY7)</f>
        <v>37</v>
      </c>
      <c r="AU7" s="108">
        <f>SUM(AU$8:AU$207)</f>
        <v>0</v>
      </c>
      <c r="AV7" s="108">
        <f>SUM(AV$8:AV$207)</f>
        <v>0</v>
      </c>
      <c r="AW7" s="108">
        <f>SUM(AW$8:AW$207)</f>
        <v>37</v>
      </c>
      <c r="AX7" s="108">
        <f>SUM(AX$8:AX$207)</f>
        <v>0</v>
      </c>
      <c r="AY7" s="108">
        <f>SUM(AY$8:AY$207)</f>
        <v>0</v>
      </c>
      <c r="AZ7" s="108">
        <f>SUM(BA7:BC7)</f>
        <v>550</v>
      </c>
      <c r="BA7" s="108">
        <f>SUM(BA$8:BA$207)</f>
        <v>550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10</v>
      </c>
      <c r="B8" s="113" t="s">
        <v>254</v>
      </c>
      <c r="C8" s="101" t="s">
        <v>255</v>
      </c>
      <c r="D8" s="103">
        <f>SUM(E8,+H8,+K8)</f>
        <v>121831</v>
      </c>
      <c r="E8" s="103">
        <f>SUM(F8:G8)</f>
        <v>3152</v>
      </c>
      <c r="F8" s="103">
        <v>3152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118679</v>
      </c>
      <c r="L8" s="103">
        <v>11419</v>
      </c>
      <c r="M8" s="103">
        <v>107260</v>
      </c>
      <c r="N8" s="103">
        <f>SUM(O8,+V8,+AC8)</f>
        <v>121831</v>
      </c>
      <c r="O8" s="103">
        <f>SUM(P8:U8)</f>
        <v>14571</v>
      </c>
      <c r="P8" s="103">
        <v>14571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107260</v>
      </c>
      <c r="W8" s="103">
        <v>107260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4976</v>
      </c>
      <c r="AG8" s="103">
        <v>4976</v>
      </c>
      <c r="AH8" s="103">
        <v>0</v>
      </c>
      <c r="AI8" s="103">
        <v>0</v>
      </c>
      <c r="AJ8" s="103">
        <f>SUM(AK8:AS8)</f>
        <v>4976</v>
      </c>
      <c r="AK8" s="103">
        <v>0</v>
      </c>
      <c r="AL8" s="103">
        <v>0</v>
      </c>
      <c r="AM8" s="103">
        <v>4976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10</v>
      </c>
      <c r="B9" s="113" t="s">
        <v>258</v>
      </c>
      <c r="C9" s="101" t="s">
        <v>259</v>
      </c>
      <c r="D9" s="103">
        <f>SUM(E9,+H9,+K9)</f>
        <v>26451</v>
      </c>
      <c r="E9" s="103">
        <f>SUM(F9:G9)</f>
        <v>86</v>
      </c>
      <c r="F9" s="103">
        <v>86</v>
      </c>
      <c r="G9" s="103">
        <v>0</v>
      </c>
      <c r="H9" s="103">
        <f>SUM(I9:J9)</f>
        <v>1239</v>
      </c>
      <c r="I9" s="103">
        <v>1239</v>
      </c>
      <c r="J9" s="103">
        <v>0</v>
      </c>
      <c r="K9" s="103">
        <f>SUM(L9:M9)</f>
        <v>25126</v>
      </c>
      <c r="L9" s="103">
        <v>0</v>
      </c>
      <c r="M9" s="103">
        <v>25126</v>
      </c>
      <c r="N9" s="103">
        <f>SUM(O9,+V9,+AC9)</f>
        <v>26451</v>
      </c>
      <c r="O9" s="103">
        <f>SUM(P9:U9)</f>
        <v>1325</v>
      </c>
      <c r="P9" s="103">
        <v>1325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25126</v>
      </c>
      <c r="W9" s="103">
        <v>25126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713</v>
      </c>
      <c r="AG9" s="103">
        <v>713</v>
      </c>
      <c r="AH9" s="103">
        <v>0</v>
      </c>
      <c r="AI9" s="103">
        <v>0</v>
      </c>
      <c r="AJ9" s="103">
        <f>SUM(AK9:AS9)</f>
        <v>713</v>
      </c>
      <c r="AK9" s="103">
        <v>0</v>
      </c>
      <c r="AL9" s="103">
        <v>0</v>
      </c>
      <c r="AM9" s="103">
        <v>707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6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10</v>
      </c>
      <c r="B10" s="113" t="s">
        <v>260</v>
      </c>
      <c r="C10" s="101" t="s">
        <v>261</v>
      </c>
      <c r="D10" s="103">
        <f>SUM(E10,+H10,+K10)</f>
        <v>54075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54075</v>
      </c>
      <c r="L10" s="103">
        <v>30820</v>
      </c>
      <c r="M10" s="103">
        <v>23255</v>
      </c>
      <c r="N10" s="103">
        <f>SUM(O10,+V10,+AC10)</f>
        <v>55389</v>
      </c>
      <c r="O10" s="103">
        <f>SUM(P10:U10)</f>
        <v>30820</v>
      </c>
      <c r="P10" s="103">
        <v>30820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23255</v>
      </c>
      <c r="W10" s="103">
        <v>23255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1314</v>
      </c>
      <c r="AD10" s="103">
        <v>1314</v>
      </c>
      <c r="AE10" s="103">
        <v>0</v>
      </c>
      <c r="AF10" s="103">
        <f>SUM(AG10:AI10)</f>
        <v>1550</v>
      </c>
      <c r="AG10" s="103">
        <v>1550</v>
      </c>
      <c r="AH10" s="103">
        <v>0</v>
      </c>
      <c r="AI10" s="103">
        <v>0</v>
      </c>
      <c r="AJ10" s="103">
        <f>SUM(AK10:AS10)</f>
        <v>1550</v>
      </c>
      <c r="AK10" s="103">
        <v>0</v>
      </c>
      <c r="AL10" s="103">
        <v>0</v>
      </c>
      <c r="AM10" s="103">
        <v>1490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10</v>
      </c>
      <c r="B11" s="113" t="s">
        <v>262</v>
      </c>
      <c r="C11" s="101" t="s">
        <v>263</v>
      </c>
      <c r="D11" s="103">
        <f>SUM(E11,+H11,+K11)</f>
        <v>20169</v>
      </c>
      <c r="E11" s="103">
        <f>SUM(F11:G11)</f>
        <v>0</v>
      </c>
      <c r="F11" s="103">
        <v>0</v>
      </c>
      <c r="G11" s="103">
        <v>0</v>
      </c>
      <c r="H11" s="103">
        <f>SUM(I11:J11)</f>
        <v>7313</v>
      </c>
      <c r="I11" s="103">
        <v>7313</v>
      </c>
      <c r="J11" s="103">
        <v>0</v>
      </c>
      <c r="K11" s="103">
        <f>SUM(L11:M11)</f>
        <v>12856</v>
      </c>
      <c r="L11" s="103">
        <v>0</v>
      </c>
      <c r="M11" s="103">
        <v>12856</v>
      </c>
      <c r="N11" s="103">
        <f>SUM(O11,+V11,+AC11)</f>
        <v>24374</v>
      </c>
      <c r="O11" s="103">
        <f>SUM(P11:U11)</f>
        <v>7313</v>
      </c>
      <c r="P11" s="103">
        <v>7313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12856</v>
      </c>
      <c r="W11" s="103">
        <v>12856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4205</v>
      </c>
      <c r="AD11" s="103">
        <v>4205</v>
      </c>
      <c r="AE11" s="103">
        <v>0</v>
      </c>
      <c r="AF11" s="103">
        <f>SUM(AG11:AI11)</f>
        <v>30</v>
      </c>
      <c r="AG11" s="103">
        <v>30</v>
      </c>
      <c r="AH11" s="103">
        <v>0</v>
      </c>
      <c r="AI11" s="103">
        <v>0</v>
      </c>
      <c r="AJ11" s="103">
        <f>SUM(AK11:AS11)</f>
        <v>30</v>
      </c>
      <c r="AK11" s="103">
        <v>0</v>
      </c>
      <c r="AL11" s="103">
        <v>0</v>
      </c>
      <c r="AM11" s="103">
        <v>30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119</v>
      </c>
      <c r="BA11" s="103">
        <v>119</v>
      </c>
      <c r="BB11" s="103">
        <v>0</v>
      </c>
      <c r="BC11" s="103">
        <v>0</v>
      </c>
    </row>
    <row r="12" spans="1:55" s="105" customFormat="1" ht="13.5" customHeight="1">
      <c r="A12" s="115" t="s">
        <v>10</v>
      </c>
      <c r="B12" s="113" t="s">
        <v>264</v>
      </c>
      <c r="C12" s="101" t="s">
        <v>265</v>
      </c>
      <c r="D12" s="103">
        <f>SUM(E12,+H12,+K12)</f>
        <v>34331</v>
      </c>
      <c r="E12" s="103">
        <f>SUM(F12:G12)</f>
        <v>0</v>
      </c>
      <c r="F12" s="103">
        <v>0</v>
      </c>
      <c r="G12" s="103">
        <v>0</v>
      </c>
      <c r="H12" s="103">
        <f>SUM(I12:J12)</f>
        <v>3</v>
      </c>
      <c r="I12" s="103">
        <v>3</v>
      </c>
      <c r="J12" s="103">
        <v>0</v>
      </c>
      <c r="K12" s="103">
        <f>SUM(L12:M12)</f>
        <v>34328</v>
      </c>
      <c r="L12" s="103">
        <v>2873</v>
      </c>
      <c r="M12" s="103">
        <v>31455</v>
      </c>
      <c r="N12" s="103">
        <f>SUM(O12,+V12,+AC12)</f>
        <v>34331</v>
      </c>
      <c r="O12" s="103">
        <f>SUM(P12:U12)</f>
        <v>2876</v>
      </c>
      <c r="P12" s="103">
        <v>2876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31455</v>
      </c>
      <c r="W12" s="103">
        <v>31455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1103</v>
      </c>
      <c r="AG12" s="103">
        <v>1103</v>
      </c>
      <c r="AH12" s="103">
        <v>0</v>
      </c>
      <c r="AI12" s="103">
        <v>0</v>
      </c>
      <c r="AJ12" s="103">
        <f>SUM(AK12:AS12)</f>
        <v>1103</v>
      </c>
      <c r="AK12" s="103">
        <v>0</v>
      </c>
      <c r="AL12" s="103">
        <v>0</v>
      </c>
      <c r="AM12" s="103">
        <v>1082</v>
      </c>
      <c r="AN12" s="103">
        <v>0</v>
      </c>
      <c r="AO12" s="103">
        <v>0</v>
      </c>
      <c r="AP12" s="103">
        <v>0</v>
      </c>
      <c r="AQ12" s="103">
        <v>0</v>
      </c>
      <c r="AR12" s="103">
        <v>3</v>
      </c>
      <c r="AS12" s="103">
        <v>18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10</v>
      </c>
      <c r="B13" s="113" t="s">
        <v>266</v>
      </c>
      <c r="C13" s="101" t="s">
        <v>267</v>
      </c>
      <c r="D13" s="103">
        <f>SUM(E13,+H13,+K13)</f>
        <v>14596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14596</v>
      </c>
      <c r="L13" s="103">
        <v>1665</v>
      </c>
      <c r="M13" s="103">
        <v>12931</v>
      </c>
      <c r="N13" s="103">
        <f>SUM(O13,+V13,+AC13)</f>
        <v>14596</v>
      </c>
      <c r="O13" s="103">
        <f>SUM(P13:U13)</f>
        <v>1665</v>
      </c>
      <c r="P13" s="103">
        <v>1665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12931</v>
      </c>
      <c r="W13" s="103">
        <v>12931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13</v>
      </c>
      <c r="AG13" s="103">
        <v>13</v>
      </c>
      <c r="AH13" s="103">
        <v>0</v>
      </c>
      <c r="AI13" s="103">
        <v>0</v>
      </c>
      <c r="AJ13" s="103">
        <f>SUM(AK13:AS13)</f>
        <v>13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21</v>
      </c>
      <c r="BA13" s="103">
        <v>21</v>
      </c>
      <c r="BB13" s="103">
        <v>0</v>
      </c>
      <c r="BC13" s="103">
        <v>0</v>
      </c>
    </row>
    <row r="14" spans="1:55" s="105" customFormat="1" ht="13.5" customHeight="1">
      <c r="A14" s="115" t="s">
        <v>10</v>
      </c>
      <c r="B14" s="113" t="s">
        <v>268</v>
      </c>
      <c r="C14" s="101" t="s">
        <v>269</v>
      </c>
      <c r="D14" s="103">
        <f>SUM(E14,+H14,+K14)</f>
        <v>6924</v>
      </c>
      <c r="E14" s="103">
        <f>SUM(F14:G14)</f>
        <v>0</v>
      </c>
      <c r="F14" s="103">
        <v>0</v>
      </c>
      <c r="G14" s="103">
        <v>0</v>
      </c>
      <c r="H14" s="103">
        <f>SUM(I14:J14)</f>
        <v>6323</v>
      </c>
      <c r="I14" s="103">
        <v>811</v>
      </c>
      <c r="J14" s="103">
        <v>5512</v>
      </c>
      <c r="K14" s="103">
        <f>SUM(L14:M14)</f>
        <v>601</v>
      </c>
      <c r="L14" s="103">
        <v>601</v>
      </c>
      <c r="M14" s="103">
        <v>0</v>
      </c>
      <c r="N14" s="103">
        <f>SUM(O14,+V14,+AC14)</f>
        <v>6924</v>
      </c>
      <c r="O14" s="103">
        <f>SUM(P14:U14)</f>
        <v>1412</v>
      </c>
      <c r="P14" s="103">
        <v>1412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5512</v>
      </c>
      <c r="W14" s="103">
        <v>5512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10</v>
      </c>
      <c r="B15" s="113" t="s">
        <v>270</v>
      </c>
      <c r="C15" s="101" t="s">
        <v>271</v>
      </c>
      <c r="D15" s="103">
        <f>SUM(E15,+H15,+K15)</f>
        <v>15739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15739</v>
      </c>
      <c r="L15" s="103">
        <v>2797</v>
      </c>
      <c r="M15" s="103">
        <v>12942</v>
      </c>
      <c r="N15" s="103">
        <f>SUM(O15,+V15,+AC15)</f>
        <v>15739</v>
      </c>
      <c r="O15" s="103">
        <f>SUM(P15:U15)</f>
        <v>2797</v>
      </c>
      <c r="P15" s="103">
        <v>2797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12942</v>
      </c>
      <c r="W15" s="103">
        <v>12942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452</v>
      </c>
      <c r="AG15" s="103">
        <v>452</v>
      </c>
      <c r="AH15" s="103">
        <v>0</v>
      </c>
      <c r="AI15" s="103">
        <v>0</v>
      </c>
      <c r="AJ15" s="103">
        <f>SUM(AK15:AS15)</f>
        <v>452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452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10</v>
      </c>
      <c r="B16" s="113" t="s">
        <v>272</v>
      </c>
      <c r="C16" s="101" t="s">
        <v>273</v>
      </c>
      <c r="D16" s="103">
        <f>SUM(E16,+H16,+K16)</f>
        <v>8074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8074</v>
      </c>
      <c r="L16" s="103">
        <v>3618</v>
      </c>
      <c r="M16" s="103">
        <v>4456</v>
      </c>
      <c r="N16" s="103">
        <f>SUM(O16,+V16,+AC16)</f>
        <v>8074</v>
      </c>
      <c r="O16" s="103">
        <f>SUM(P16:U16)</f>
        <v>3618</v>
      </c>
      <c r="P16" s="103">
        <v>3618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4456</v>
      </c>
      <c r="W16" s="103">
        <v>4456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269</v>
      </c>
      <c r="AG16" s="103">
        <v>269</v>
      </c>
      <c r="AH16" s="103">
        <v>0</v>
      </c>
      <c r="AI16" s="103">
        <v>0</v>
      </c>
      <c r="AJ16" s="103">
        <f>SUM(AK16:AS16)</f>
        <v>269</v>
      </c>
      <c r="AK16" s="103">
        <v>0</v>
      </c>
      <c r="AL16" s="103">
        <v>0</v>
      </c>
      <c r="AM16" s="103">
        <v>269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32</v>
      </c>
      <c r="AU16" s="103">
        <v>0</v>
      </c>
      <c r="AV16" s="103">
        <v>0</v>
      </c>
      <c r="AW16" s="103">
        <v>32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10</v>
      </c>
      <c r="B17" s="113" t="s">
        <v>274</v>
      </c>
      <c r="C17" s="101" t="s">
        <v>275</v>
      </c>
      <c r="D17" s="103">
        <f>SUM(E17,+H17,+K17)</f>
        <v>12842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12842</v>
      </c>
      <c r="L17" s="103">
        <v>2385</v>
      </c>
      <c r="M17" s="103">
        <v>10457</v>
      </c>
      <c r="N17" s="103">
        <f>SUM(O17,+V17,+AC17)</f>
        <v>13015</v>
      </c>
      <c r="O17" s="103">
        <f>SUM(P17:U17)</f>
        <v>2385</v>
      </c>
      <c r="P17" s="103">
        <v>2385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10457</v>
      </c>
      <c r="W17" s="103">
        <v>10457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173</v>
      </c>
      <c r="AD17" s="103">
        <v>173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24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24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10</v>
      </c>
      <c r="B18" s="113" t="s">
        <v>276</v>
      </c>
      <c r="C18" s="101" t="s">
        <v>277</v>
      </c>
      <c r="D18" s="103">
        <f>SUM(E18,+H18,+K18)</f>
        <v>21699</v>
      </c>
      <c r="E18" s="103">
        <f>SUM(F18:G18)</f>
        <v>0</v>
      </c>
      <c r="F18" s="103">
        <v>0</v>
      </c>
      <c r="G18" s="103">
        <v>0</v>
      </c>
      <c r="H18" s="103">
        <f>SUM(I18:J18)</f>
        <v>12670</v>
      </c>
      <c r="I18" s="103">
        <v>12670</v>
      </c>
      <c r="J18" s="103">
        <v>0</v>
      </c>
      <c r="K18" s="103">
        <f>SUM(L18:M18)</f>
        <v>9029</v>
      </c>
      <c r="L18" s="103">
        <v>0</v>
      </c>
      <c r="M18" s="103">
        <v>9029</v>
      </c>
      <c r="N18" s="103">
        <f>SUM(O18,+V18,+AC18)</f>
        <v>25603</v>
      </c>
      <c r="O18" s="103">
        <f>SUM(P18:U18)</f>
        <v>12670</v>
      </c>
      <c r="P18" s="103">
        <v>12670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9029</v>
      </c>
      <c r="W18" s="103">
        <v>9029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3904</v>
      </c>
      <c r="AD18" s="103">
        <v>3904</v>
      </c>
      <c r="AE18" s="103">
        <v>0</v>
      </c>
      <c r="AF18" s="103">
        <f>SUM(AG18:AI18)</f>
        <v>808</v>
      </c>
      <c r="AG18" s="103">
        <v>808</v>
      </c>
      <c r="AH18" s="103">
        <v>0</v>
      </c>
      <c r="AI18" s="103">
        <v>0</v>
      </c>
      <c r="AJ18" s="103">
        <f>SUM(AK18:AS18)</f>
        <v>808</v>
      </c>
      <c r="AK18" s="103">
        <v>0</v>
      </c>
      <c r="AL18" s="103">
        <v>0</v>
      </c>
      <c r="AM18" s="103">
        <v>7</v>
      </c>
      <c r="AN18" s="103">
        <v>0</v>
      </c>
      <c r="AO18" s="103">
        <v>0</v>
      </c>
      <c r="AP18" s="103">
        <v>0</v>
      </c>
      <c r="AQ18" s="103">
        <v>801</v>
      </c>
      <c r="AR18" s="103">
        <v>0</v>
      </c>
      <c r="AS18" s="103">
        <v>0</v>
      </c>
      <c r="AT18" s="103">
        <f>SUM(AU18:AY18)</f>
        <v>1</v>
      </c>
      <c r="AU18" s="103">
        <v>0</v>
      </c>
      <c r="AV18" s="103">
        <v>0</v>
      </c>
      <c r="AW18" s="103">
        <v>1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10</v>
      </c>
      <c r="B19" s="113" t="s">
        <v>278</v>
      </c>
      <c r="C19" s="101" t="s">
        <v>279</v>
      </c>
      <c r="D19" s="103">
        <f>SUM(E19,+H19,+K19)</f>
        <v>15660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15660</v>
      </c>
      <c r="L19" s="103">
        <v>2277</v>
      </c>
      <c r="M19" s="103">
        <v>13383</v>
      </c>
      <c r="N19" s="103">
        <f>SUM(O19,+V19,+AC19)</f>
        <v>15660</v>
      </c>
      <c r="O19" s="103">
        <f>SUM(P19:U19)</f>
        <v>2277</v>
      </c>
      <c r="P19" s="103">
        <v>2277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13383</v>
      </c>
      <c r="W19" s="103">
        <v>13383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31</v>
      </c>
      <c r="AG19" s="103">
        <v>31</v>
      </c>
      <c r="AH19" s="103">
        <v>0</v>
      </c>
      <c r="AI19" s="103">
        <v>0</v>
      </c>
      <c r="AJ19" s="103">
        <f>SUM(AK19:AS19)</f>
        <v>31</v>
      </c>
      <c r="AK19" s="103">
        <v>0</v>
      </c>
      <c r="AL19" s="103">
        <v>0</v>
      </c>
      <c r="AM19" s="103">
        <v>31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0</v>
      </c>
      <c r="AV19" s="103">
        <v>0</v>
      </c>
      <c r="AW19" s="103">
        <v>3</v>
      </c>
      <c r="AX19" s="103">
        <v>0</v>
      </c>
      <c r="AY19" s="103">
        <v>0</v>
      </c>
      <c r="AZ19" s="103">
        <f>SUM(BA19:BC19)</f>
        <v>181</v>
      </c>
      <c r="BA19" s="103">
        <v>181</v>
      </c>
      <c r="BB19" s="103">
        <v>0</v>
      </c>
      <c r="BC19" s="103">
        <v>0</v>
      </c>
    </row>
    <row r="20" spans="1:55" s="105" customFormat="1" ht="13.5" customHeight="1">
      <c r="A20" s="115" t="s">
        <v>10</v>
      </c>
      <c r="B20" s="113" t="s">
        <v>280</v>
      </c>
      <c r="C20" s="101" t="s">
        <v>281</v>
      </c>
      <c r="D20" s="103">
        <f>SUM(E20,+H20,+K20)</f>
        <v>25875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25875</v>
      </c>
      <c r="L20" s="103">
        <v>3072</v>
      </c>
      <c r="M20" s="103">
        <v>22803</v>
      </c>
      <c r="N20" s="103">
        <f>SUM(O20,+V20,+AC20)</f>
        <v>25989</v>
      </c>
      <c r="O20" s="103">
        <f>SUM(P20:U20)</f>
        <v>3072</v>
      </c>
      <c r="P20" s="103">
        <v>3072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22803</v>
      </c>
      <c r="W20" s="103">
        <v>22803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114</v>
      </c>
      <c r="AD20" s="103">
        <v>114</v>
      </c>
      <c r="AE20" s="103">
        <v>0</v>
      </c>
      <c r="AF20" s="103">
        <f>SUM(AG20:AI20)</f>
        <v>18</v>
      </c>
      <c r="AG20" s="103">
        <v>18</v>
      </c>
      <c r="AH20" s="103">
        <v>0</v>
      </c>
      <c r="AI20" s="103">
        <v>0</v>
      </c>
      <c r="AJ20" s="103">
        <f>SUM(AK20:AS20)</f>
        <v>25893</v>
      </c>
      <c r="AK20" s="103">
        <v>0</v>
      </c>
      <c r="AL20" s="103">
        <v>25875</v>
      </c>
      <c r="AM20" s="103">
        <v>18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79</v>
      </c>
      <c r="BA20" s="103">
        <v>79</v>
      </c>
      <c r="BB20" s="103">
        <v>0</v>
      </c>
      <c r="BC20" s="103">
        <v>0</v>
      </c>
    </row>
    <row r="21" spans="1:55" s="105" customFormat="1" ht="13.5" customHeight="1">
      <c r="A21" s="115" t="s">
        <v>10</v>
      </c>
      <c r="B21" s="113" t="s">
        <v>282</v>
      </c>
      <c r="C21" s="101" t="s">
        <v>283</v>
      </c>
      <c r="D21" s="103">
        <f>SUM(E21,+H21,+K21)</f>
        <v>9466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9466</v>
      </c>
      <c r="L21" s="103">
        <v>2367</v>
      </c>
      <c r="M21" s="103">
        <v>7099</v>
      </c>
      <c r="N21" s="103">
        <f>SUM(O21,+V21,+AC21)</f>
        <v>9466</v>
      </c>
      <c r="O21" s="103">
        <f>SUM(P21:U21)</f>
        <v>2367</v>
      </c>
      <c r="P21" s="103">
        <v>2367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7099</v>
      </c>
      <c r="W21" s="103">
        <v>7099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264</v>
      </c>
      <c r="AG21" s="103">
        <v>264</v>
      </c>
      <c r="AH21" s="103">
        <v>0</v>
      </c>
      <c r="AI21" s="103">
        <v>0</v>
      </c>
      <c r="AJ21" s="103">
        <f>SUM(AK21:AS21)</f>
        <v>264</v>
      </c>
      <c r="AK21" s="103">
        <v>0</v>
      </c>
      <c r="AL21" s="103">
        <v>0</v>
      </c>
      <c r="AM21" s="103">
        <v>264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10</v>
      </c>
      <c r="B22" s="113" t="s">
        <v>284</v>
      </c>
      <c r="C22" s="101" t="s">
        <v>285</v>
      </c>
      <c r="D22" s="103">
        <f>SUM(E22,+H22,+K22)</f>
        <v>117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117</v>
      </c>
      <c r="L22" s="103">
        <v>67</v>
      </c>
      <c r="M22" s="103">
        <v>50</v>
      </c>
      <c r="N22" s="103">
        <f>SUM(O22,+V22,+AC22)</f>
        <v>117</v>
      </c>
      <c r="O22" s="103">
        <f>SUM(P22:U22)</f>
        <v>67</v>
      </c>
      <c r="P22" s="103">
        <v>67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50</v>
      </c>
      <c r="W22" s="103">
        <v>50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10</v>
      </c>
      <c r="B23" s="113" t="s">
        <v>286</v>
      </c>
      <c r="C23" s="101" t="s">
        <v>287</v>
      </c>
      <c r="D23" s="103">
        <f>SUM(E23,+H23,+K23)</f>
        <v>6319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6319</v>
      </c>
      <c r="L23" s="103">
        <v>318</v>
      </c>
      <c r="M23" s="103">
        <v>6001</v>
      </c>
      <c r="N23" s="103">
        <f>SUM(O23,+V23,+AC23)</f>
        <v>6419</v>
      </c>
      <c r="O23" s="103">
        <f>SUM(P23:U23)</f>
        <v>318</v>
      </c>
      <c r="P23" s="103">
        <v>318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6001</v>
      </c>
      <c r="W23" s="103">
        <v>6001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100</v>
      </c>
      <c r="AD23" s="103">
        <v>100</v>
      </c>
      <c r="AE23" s="103">
        <v>0</v>
      </c>
      <c r="AF23" s="103">
        <f>SUM(AG23:AI23)</f>
        <v>12</v>
      </c>
      <c r="AG23" s="103">
        <v>12</v>
      </c>
      <c r="AH23" s="103">
        <v>0</v>
      </c>
      <c r="AI23" s="103">
        <v>0</v>
      </c>
      <c r="AJ23" s="103">
        <f>SUM(AK23:AS23)</f>
        <v>12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12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10</v>
      </c>
      <c r="B24" s="113" t="s">
        <v>288</v>
      </c>
      <c r="C24" s="101" t="s">
        <v>289</v>
      </c>
      <c r="D24" s="103">
        <f>SUM(E24,+H24,+K24)</f>
        <v>8013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8013</v>
      </c>
      <c r="L24" s="103">
        <v>1100</v>
      </c>
      <c r="M24" s="103">
        <v>6913</v>
      </c>
      <c r="N24" s="103">
        <f>SUM(O24,+V24,+AC24)</f>
        <v>8706</v>
      </c>
      <c r="O24" s="103">
        <f>SUM(P24:U24)</f>
        <v>1100</v>
      </c>
      <c r="P24" s="103">
        <v>1100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6913</v>
      </c>
      <c r="W24" s="103">
        <v>6913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693</v>
      </c>
      <c r="AD24" s="103">
        <v>693</v>
      </c>
      <c r="AE24" s="103">
        <v>0</v>
      </c>
      <c r="AF24" s="103">
        <f>SUM(AG24:AI24)</f>
        <v>15</v>
      </c>
      <c r="AG24" s="103">
        <v>15</v>
      </c>
      <c r="AH24" s="103">
        <v>0</v>
      </c>
      <c r="AI24" s="103">
        <v>0</v>
      </c>
      <c r="AJ24" s="103">
        <f>SUM(AK24:AS24)</f>
        <v>15</v>
      </c>
      <c r="AK24" s="103">
        <v>0</v>
      </c>
      <c r="AL24" s="103">
        <v>0</v>
      </c>
      <c r="AM24" s="103">
        <v>8</v>
      </c>
      <c r="AN24" s="103">
        <v>0</v>
      </c>
      <c r="AO24" s="103">
        <v>0</v>
      </c>
      <c r="AP24" s="103">
        <v>0</v>
      </c>
      <c r="AQ24" s="103">
        <v>0</v>
      </c>
      <c r="AR24" s="103">
        <v>1</v>
      </c>
      <c r="AS24" s="103">
        <v>6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60</v>
      </c>
      <c r="BA24" s="103">
        <v>60</v>
      </c>
      <c r="BB24" s="103">
        <v>0</v>
      </c>
      <c r="BC24" s="103">
        <v>0</v>
      </c>
    </row>
    <row r="25" spans="1:55" s="105" customFormat="1" ht="13.5" customHeight="1">
      <c r="A25" s="115" t="s">
        <v>10</v>
      </c>
      <c r="B25" s="113" t="s">
        <v>290</v>
      </c>
      <c r="C25" s="101" t="s">
        <v>291</v>
      </c>
      <c r="D25" s="103">
        <f>SUM(E25,+H25,+K25)</f>
        <v>11820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11820</v>
      </c>
      <c r="L25" s="103">
        <v>1708</v>
      </c>
      <c r="M25" s="103">
        <v>10112</v>
      </c>
      <c r="N25" s="103">
        <f>SUM(O25,+V25,+AC25)</f>
        <v>11898</v>
      </c>
      <c r="O25" s="103">
        <f>SUM(P25:U25)</f>
        <v>1708</v>
      </c>
      <c r="P25" s="103">
        <v>1708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10112</v>
      </c>
      <c r="W25" s="103">
        <v>10112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78</v>
      </c>
      <c r="AD25" s="103">
        <v>78</v>
      </c>
      <c r="AE25" s="103">
        <v>0</v>
      </c>
      <c r="AF25" s="103">
        <f>SUM(AG25:AI25)</f>
        <v>24</v>
      </c>
      <c r="AG25" s="103">
        <v>24</v>
      </c>
      <c r="AH25" s="103">
        <v>0</v>
      </c>
      <c r="AI25" s="103">
        <v>0</v>
      </c>
      <c r="AJ25" s="103">
        <f>SUM(AK25:AS25)</f>
        <v>24</v>
      </c>
      <c r="AK25" s="103">
        <v>0</v>
      </c>
      <c r="AL25" s="103">
        <v>0</v>
      </c>
      <c r="AM25" s="103">
        <v>12</v>
      </c>
      <c r="AN25" s="103">
        <v>0</v>
      </c>
      <c r="AO25" s="103">
        <v>0</v>
      </c>
      <c r="AP25" s="103">
        <v>0</v>
      </c>
      <c r="AQ25" s="103">
        <v>0</v>
      </c>
      <c r="AR25" s="103">
        <v>2</v>
      </c>
      <c r="AS25" s="103">
        <v>10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90</v>
      </c>
      <c r="BA25" s="103">
        <v>90</v>
      </c>
      <c r="BB25" s="103">
        <v>0</v>
      </c>
      <c r="BC25" s="103">
        <v>0</v>
      </c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5">
    <sortCondition ref="A8:A25"/>
    <sortCondition ref="B8:B25"/>
    <sortCondition ref="C8:C25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4" man="1"/>
    <brk id="31" min="1" max="24" man="1"/>
    <brk id="45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44000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44201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44204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44205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44206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44207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44208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44209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44210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44211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44212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44213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44214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44322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44341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44461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44462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2020-02-17T09:49:18Z</dcterms:modified>
</cp:coreProperties>
</file>