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\wk_共有\データマネジメントセンター\MOE一廃調査\03_入力G作業用\11_4回目集約結果\43熊本県\環境省廃棄物実態調査集約結果（43熊本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水洗化人口等!$A$6:$AA$51</definedName>
    <definedName name="_xlnm.Print_Area" localSheetId="2">し尿集計結果!$A$1:$M$36</definedName>
    <definedName name="_xlnm.Print_Area" localSheetId="1">し尿処理状況!$2:$52</definedName>
    <definedName name="_xlnm.Print_Area" localSheetId="0">水洗化人口等!$2:$52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C8" i="2"/>
  <c r="N8" i="2" s="1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N24" i="2" s="1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N40" i="2" s="1"/>
  <c r="AC41" i="2"/>
  <c r="AC42" i="2"/>
  <c r="AC43" i="2"/>
  <c r="AC44" i="2"/>
  <c r="AC45" i="2"/>
  <c r="AC46" i="2"/>
  <c r="AC47" i="2"/>
  <c r="AC48" i="2"/>
  <c r="AC49" i="2"/>
  <c r="AC50" i="2"/>
  <c r="AC51" i="2"/>
  <c r="AC52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N28" i="2" s="1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N12" i="2"/>
  <c r="N44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K34" i="2"/>
  <c r="K35" i="2"/>
  <c r="K36" i="2"/>
  <c r="K37" i="2"/>
  <c r="K38" i="2"/>
  <c r="K39" i="2"/>
  <c r="D39" i="2" s="1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D23" i="2" s="1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D43" i="2" s="1"/>
  <c r="H44" i="2"/>
  <c r="H45" i="2"/>
  <c r="H46" i="2"/>
  <c r="H47" i="2"/>
  <c r="H48" i="2"/>
  <c r="H49" i="2"/>
  <c r="H50" i="2"/>
  <c r="H51" i="2"/>
  <c r="H52" i="2"/>
  <c r="E8" i="2"/>
  <c r="E9" i="2"/>
  <c r="E10" i="2"/>
  <c r="E11" i="2"/>
  <c r="E12" i="2"/>
  <c r="D12" i="2" s="1"/>
  <c r="E13" i="2"/>
  <c r="E14" i="2"/>
  <c r="E15" i="2"/>
  <c r="E16" i="2"/>
  <c r="D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D32" i="2" s="1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D48" i="2" s="1"/>
  <c r="E49" i="2"/>
  <c r="E50" i="2"/>
  <c r="E51" i="2"/>
  <c r="E52" i="2"/>
  <c r="D11" i="2"/>
  <c r="D28" i="2"/>
  <c r="D44" i="2"/>
  <c r="I8" i="1"/>
  <c r="I9" i="1"/>
  <c r="D9" i="1" s="1"/>
  <c r="F9" i="1" s="1"/>
  <c r="I10" i="1"/>
  <c r="I11" i="1"/>
  <c r="I12" i="1"/>
  <c r="D12" i="1" s="1"/>
  <c r="I13" i="1"/>
  <c r="D13" i="1" s="1"/>
  <c r="N13" i="1" s="1"/>
  <c r="I14" i="1"/>
  <c r="I15" i="1"/>
  <c r="I16" i="1"/>
  <c r="I17" i="1"/>
  <c r="D17" i="1" s="1"/>
  <c r="I18" i="1"/>
  <c r="I19" i="1"/>
  <c r="I20" i="1"/>
  <c r="I21" i="1"/>
  <c r="D21" i="1" s="1"/>
  <c r="Q21" i="1" s="1"/>
  <c r="I22" i="1"/>
  <c r="I23" i="1"/>
  <c r="I24" i="1"/>
  <c r="D24" i="1" s="1"/>
  <c r="I25" i="1"/>
  <c r="D25" i="1" s="1"/>
  <c r="L25" i="1" s="1"/>
  <c r="I26" i="1"/>
  <c r="I27" i="1"/>
  <c r="I28" i="1"/>
  <c r="I29" i="1"/>
  <c r="D29" i="1" s="1"/>
  <c r="N29" i="1" s="1"/>
  <c r="I30" i="1"/>
  <c r="I31" i="1"/>
  <c r="I32" i="1"/>
  <c r="D32" i="1" s="1"/>
  <c r="I33" i="1"/>
  <c r="D33" i="1" s="1"/>
  <c r="I34" i="1"/>
  <c r="I35" i="1"/>
  <c r="I36" i="1"/>
  <c r="D36" i="1" s="1"/>
  <c r="I37" i="1"/>
  <c r="D37" i="1" s="1"/>
  <c r="Q37" i="1" s="1"/>
  <c r="I38" i="1"/>
  <c r="I39" i="1"/>
  <c r="I40" i="1"/>
  <c r="I41" i="1"/>
  <c r="D41" i="1" s="1"/>
  <c r="F41" i="1" s="1"/>
  <c r="I42" i="1"/>
  <c r="I43" i="1"/>
  <c r="I44" i="1"/>
  <c r="D44" i="1" s="1"/>
  <c r="I45" i="1"/>
  <c r="D45" i="1" s="1"/>
  <c r="N45" i="1" s="1"/>
  <c r="I46" i="1"/>
  <c r="I47" i="1"/>
  <c r="I48" i="1"/>
  <c r="I49" i="1"/>
  <c r="D49" i="1" s="1"/>
  <c r="I50" i="1"/>
  <c r="I51" i="1"/>
  <c r="I52" i="1"/>
  <c r="D52" i="1" s="1"/>
  <c r="F8" i="1"/>
  <c r="F29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26" i="1" s="1"/>
  <c r="E27" i="1"/>
  <c r="E28" i="1"/>
  <c r="E29" i="1"/>
  <c r="E30" i="1"/>
  <c r="E31" i="1"/>
  <c r="E32" i="1"/>
  <c r="E33" i="1"/>
  <c r="E34" i="1"/>
  <c r="E35" i="1"/>
  <c r="D35" i="1" s="1"/>
  <c r="E36" i="1"/>
  <c r="E37" i="1"/>
  <c r="E38" i="1"/>
  <c r="E39" i="1"/>
  <c r="D39" i="1" s="1"/>
  <c r="E40" i="1"/>
  <c r="E41" i="1"/>
  <c r="E42" i="1"/>
  <c r="E43" i="1"/>
  <c r="D43" i="1" s="1"/>
  <c r="E44" i="1"/>
  <c r="E45" i="1"/>
  <c r="E46" i="1"/>
  <c r="E47" i="1"/>
  <c r="E48" i="1"/>
  <c r="E49" i="1"/>
  <c r="E50" i="1"/>
  <c r="E51" i="1"/>
  <c r="D51" i="1" s="1"/>
  <c r="E52" i="1"/>
  <c r="D8" i="1"/>
  <c r="Q8" i="1" s="1"/>
  <c r="D10" i="1"/>
  <c r="D11" i="1"/>
  <c r="D16" i="1"/>
  <c r="D20" i="1"/>
  <c r="D27" i="1"/>
  <c r="D28" i="1"/>
  <c r="Q28" i="1" s="1"/>
  <c r="D40" i="1"/>
  <c r="J40" i="1" s="1"/>
  <c r="D48" i="1"/>
  <c r="D47" i="1" l="1"/>
  <c r="Q24" i="1"/>
  <c r="N24" i="1"/>
  <c r="F24" i="1"/>
  <c r="J24" i="1"/>
  <c r="Q12" i="1"/>
  <c r="J12" i="1"/>
  <c r="N12" i="1"/>
  <c r="F12" i="1"/>
  <c r="J28" i="1"/>
  <c r="F40" i="1"/>
  <c r="F25" i="1"/>
  <c r="L21" i="1"/>
  <c r="N28" i="1"/>
  <c r="N8" i="1"/>
  <c r="D49" i="2"/>
  <c r="D45" i="2"/>
  <c r="D41" i="2"/>
  <c r="D37" i="2"/>
  <c r="D33" i="2"/>
  <c r="D29" i="2"/>
  <c r="D25" i="2"/>
  <c r="D21" i="2"/>
  <c r="D17" i="2"/>
  <c r="D13" i="2"/>
  <c r="D9" i="2"/>
  <c r="D50" i="2"/>
  <c r="D46" i="2"/>
  <c r="D42" i="2"/>
  <c r="D38" i="2"/>
  <c r="D34" i="2"/>
  <c r="D30" i="2"/>
  <c r="D26" i="2"/>
  <c r="D22" i="2"/>
  <c r="D18" i="2"/>
  <c r="D14" i="2"/>
  <c r="D10" i="2"/>
  <c r="N50" i="2"/>
  <c r="N46" i="2"/>
  <c r="N42" i="2"/>
  <c r="N38" i="2"/>
  <c r="N34" i="2"/>
  <c r="N30" i="2"/>
  <c r="N26" i="2"/>
  <c r="N22" i="2"/>
  <c r="N18" i="2"/>
  <c r="N14" i="2"/>
  <c r="N10" i="2"/>
  <c r="N51" i="2"/>
  <c r="N47" i="2"/>
  <c r="N43" i="2"/>
  <c r="N39" i="2"/>
  <c r="N35" i="2"/>
  <c r="N31" i="2"/>
  <c r="N27" i="2"/>
  <c r="N23" i="2"/>
  <c r="N19" i="2"/>
  <c r="N15" i="2"/>
  <c r="N11" i="2"/>
  <c r="F13" i="1"/>
  <c r="D31" i="1"/>
  <c r="J31" i="1" s="1"/>
  <c r="D23" i="1"/>
  <c r="D19" i="1"/>
  <c r="D15" i="1"/>
  <c r="F15" i="1" s="1"/>
  <c r="D50" i="1"/>
  <c r="D46" i="1"/>
  <c r="F46" i="1" s="1"/>
  <c r="D42" i="1"/>
  <c r="Q42" i="1" s="1"/>
  <c r="D38" i="1"/>
  <c r="D34" i="1"/>
  <c r="J34" i="1" s="1"/>
  <c r="D30" i="1"/>
  <c r="D22" i="1"/>
  <c r="D18" i="1"/>
  <c r="F18" i="1" s="1"/>
  <c r="D14" i="1"/>
  <c r="L14" i="1" s="1"/>
  <c r="D51" i="2"/>
  <c r="D47" i="2"/>
  <c r="D35" i="2"/>
  <c r="D31" i="2"/>
  <c r="D19" i="2"/>
  <c r="D15" i="2"/>
  <c r="N48" i="2"/>
  <c r="N32" i="2"/>
  <c r="N16" i="2"/>
  <c r="J8" i="1"/>
  <c r="N52" i="2"/>
  <c r="N36" i="2"/>
  <c r="N20" i="2"/>
  <c r="F28" i="1"/>
  <c r="F31" i="1"/>
  <c r="N15" i="1"/>
  <c r="L15" i="1"/>
  <c r="Q15" i="1"/>
  <c r="L22" i="1"/>
  <c r="Q22" i="1"/>
  <c r="J22" i="1"/>
  <c r="F22" i="1"/>
  <c r="N22" i="1"/>
  <c r="Q52" i="1"/>
  <c r="N52" i="1"/>
  <c r="J52" i="1"/>
  <c r="Q44" i="1"/>
  <c r="L44" i="1"/>
  <c r="F44" i="1"/>
  <c r="N44" i="1"/>
  <c r="Q36" i="1"/>
  <c r="N36" i="1"/>
  <c r="J36" i="1"/>
  <c r="N27" i="1"/>
  <c r="F27" i="1"/>
  <c r="Q27" i="1"/>
  <c r="J27" i="1"/>
  <c r="Q20" i="1"/>
  <c r="N20" i="1"/>
  <c r="J20" i="1"/>
  <c r="L20" i="1"/>
  <c r="N11" i="1"/>
  <c r="F11" i="1"/>
  <c r="Q11" i="1"/>
  <c r="J11" i="1"/>
  <c r="N51" i="1"/>
  <c r="F51" i="1"/>
  <c r="L51" i="1"/>
  <c r="Q51" i="1"/>
  <c r="N47" i="1"/>
  <c r="F47" i="1"/>
  <c r="J47" i="1"/>
  <c r="N43" i="1"/>
  <c r="F43" i="1"/>
  <c r="Q43" i="1"/>
  <c r="J43" i="1"/>
  <c r="N39" i="1"/>
  <c r="F39" i="1"/>
  <c r="L39" i="1"/>
  <c r="Q39" i="1"/>
  <c r="N35" i="1"/>
  <c r="F35" i="1"/>
  <c r="L35" i="1"/>
  <c r="Q35" i="1"/>
  <c r="N23" i="1"/>
  <c r="F23" i="1"/>
  <c r="L23" i="1"/>
  <c r="Q23" i="1"/>
  <c r="N19" i="1"/>
  <c r="F19" i="1"/>
  <c r="L19" i="1"/>
  <c r="Q19" i="1"/>
  <c r="F52" i="1"/>
  <c r="J44" i="1"/>
  <c r="J23" i="1"/>
  <c r="L47" i="1"/>
  <c r="L36" i="1"/>
  <c r="J49" i="1"/>
  <c r="Q49" i="1"/>
  <c r="L49" i="1"/>
  <c r="F49" i="1"/>
  <c r="N49" i="1"/>
  <c r="J41" i="1"/>
  <c r="N41" i="1"/>
  <c r="Q41" i="1"/>
  <c r="Q32" i="1"/>
  <c r="F32" i="1"/>
  <c r="N32" i="1"/>
  <c r="J32" i="1"/>
  <c r="L26" i="1"/>
  <c r="J26" i="1"/>
  <c r="F26" i="1"/>
  <c r="N26" i="1"/>
  <c r="Q16" i="1"/>
  <c r="F16" i="1"/>
  <c r="N16" i="1"/>
  <c r="J16" i="1"/>
  <c r="L10" i="1"/>
  <c r="J10" i="1"/>
  <c r="F10" i="1"/>
  <c r="N10" i="1"/>
  <c r="F20" i="1"/>
  <c r="J51" i="1"/>
  <c r="J19" i="1"/>
  <c r="L43" i="1"/>
  <c r="L32" i="1"/>
  <c r="Q48" i="1"/>
  <c r="F48" i="1"/>
  <c r="N48" i="1"/>
  <c r="J48" i="1"/>
  <c r="Q40" i="1"/>
  <c r="L40" i="1"/>
  <c r="F36" i="1"/>
  <c r="L50" i="1"/>
  <c r="L46" i="1"/>
  <c r="N46" i="1"/>
  <c r="Q46" i="1"/>
  <c r="L42" i="1"/>
  <c r="J42" i="1"/>
  <c r="F42" i="1"/>
  <c r="N42" i="1"/>
  <c r="L38" i="1"/>
  <c r="Q38" i="1"/>
  <c r="J38" i="1"/>
  <c r="F38" i="1"/>
  <c r="N38" i="1"/>
  <c r="L30" i="1"/>
  <c r="N30" i="1"/>
  <c r="Q30" i="1"/>
  <c r="L18" i="1"/>
  <c r="Q18" i="1"/>
  <c r="J50" i="1"/>
  <c r="J39" i="1"/>
  <c r="J18" i="1"/>
  <c r="L52" i="1"/>
  <c r="L41" i="1"/>
  <c r="L16" i="1"/>
  <c r="N40" i="1"/>
  <c r="Q10" i="1"/>
  <c r="J45" i="1"/>
  <c r="Q45" i="1"/>
  <c r="L45" i="1"/>
  <c r="J37" i="1"/>
  <c r="F37" i="1"/>
  <c r="N37" i="1"/>
  <c r="F45" i="1"/>
  <c r="F14" i="1"/>
  <c r="J33" i="1"/>
  <c r="Q33" i="1"/>
  <c r="L33" i="1"/>
  <c r="F33" i="1"/>
  <c r="N33" i="1"/>
  <c r="J29" i="1"/>
  <c r="Q29" i="1"/>
  <c r="L29" i="1"/>
  <c r="J25" i="1"/>
  <c r="N25" i="1"/>
  <c r="Q25" i="1"/>
  <c r="J21" i="1"/>
  <c r="F21" i="1"/>
  <c r="N21" i="1"/>
  <c r="J17" i="1"/>
  <c r="Q17" i="1"/>
  <c r="L17" i="1"/>
  <c r="F17" i="1"/>
  <c r="N17" i="1"/>
  <c r="J13" i="1"/>
  <c r="Q13" i="1"/>
  <c r="L13" i="1"/>
  <c r="J9" i="1"/>
  <c r="N9" i="1"/>
  <c r="Q9" i="1"/>
  <c r="L9" i="1"/>
  <c r="J46" i="1"/>
  <c r="J35" i="1"/>
  <c r="L48" i="1"/>
  <c r="L37" i="1"/>
  <c r="L27" i="1"/>
  <c r="L11" i="1"/>
  <c r="N18" i="1"/>
  <c r="Q47" i="1"/>
  <c r="Q26" i="1"/>
  <c r="D52" i="2"/>
  <c r="D40" i="2"/>
  <c r="D36" i="2"/>
  <c r="D24" i="2"/>
  <c r="D20" i="2"/>
  <c r="D8" i="2"/>
  <c r="N49" i="2"/>
  <c r="N45" i="2"/>
  <c r="N41" i="2"/>
  <c r="N37" i="2"/>
  <c r="N33" i="2"/>
  <c r="N29" i="2"/>
  <c r="N25" i="2"/>
  <c r="N21" i="2"/>
  <c r="N17" i="2"/>
  <c r="N13" i="2"/>
  <c r="N9" i="2"/>
  <c r="L24" i="1"/>
  <c r="L8" i="1"/>
  <c r="L28" i="1"/>
  <c r="L12" i="1"/>
  <c r="A7" i="2"/>
  <c r="F34" i="1" l="1"/>
  <c r="Q14" i="1"/>
  <c r="Q34" i="1"/>
  <c r="L31" i="1"/>
  <c r="N31" i="1"/>
  <c r="N14" i="1"/>
  <c r="L34" i="1"/>
  <c r="J15" i="1"/>
  <c r="Q31" i="1"/>
  <c r="N50" i="1"/>
  <c r="F50" i="1"/>
  <c r="N34" i="1"/>
  <c r="J14" i="1"/>
  <c r="Q50" i="1"/>
  <c r="J30" i="1"/>
  <c r="F30" i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<sst xmlns="http://schemas.openxmlformats.org/spreadsheetml/2006/main" count="889" uniqueCount="346">
  <si>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</si>
  <si>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</si>
  <si>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</si>
  <si>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</si>
  <si>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</si>
  <si>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</si>
  <si>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</si>
  <si>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</si>
  <si>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</si>
  <si>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</si>
  <si>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</si>
  <si>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</si>
  <si>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</si>
  <si>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</si>
  <si>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</si>
  <si>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</si>
  <si>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</si>
  <si>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</si>
  <si>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</si>
  <si>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</si>
  <si>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</si>
  <si>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</si>
  <si>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</si>
  <si>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</si>
  <si>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</si>
  <si>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</si>
  <si>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</si>
  <si>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</si>
  <si>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</si>
  <si>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</si>
  <si>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</si>
  <si>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</si>
  <si>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</si>
  <si>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</si>
  <si>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</si>
  <si>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</si>
  <si>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</si>
  <si>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</si>
  <si>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</si>
  <si>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</si>
  <si>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</si>
  <si>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</si>
  <si>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</si>
  <si>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</si>
  <si>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</si>
  <si>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</si>
  <si>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</si>
  <si>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</si>
  <si>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</si>
  <si>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</si>
  <si>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</si>
  <si>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</si>
  <si>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</si>
  <si>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</si>
  <si>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</si>
  <si>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</si>
  <si>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</si>
  <si>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</si>
  <si>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</si>
  <si>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</si>
  <si>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</si>
  <si>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</si>
  <si>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</si>
  <si>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</si>
  <si>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</si>
  <si>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</si>
  <si>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</si>
  <si>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</si>
  <si>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</si>
  <si>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</si>
  <si>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</si>
  <si>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</si>
  <si>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</si>
  <si>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</si>
  <si>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</si>
  <si>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</si>
  <si>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</si>
  <si>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</si>
  <si>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</si>
  <si>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</si>
  <si>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</si>
  <si>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</si>
  <si>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</si>
  <si>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</si>
  <si>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</si>
  <si>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</si>
  <si>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</si>
  <si>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</si>
  <si>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</si>
  <si>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</si>
  <si>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</si>
  <si>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</si>
  <si>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</si>
  <si>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</si>
  <si>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</si>
  <si>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</si>
  <si>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</si>
  <si>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</si>
  <si>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</si>
  <si>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</si>
  <si>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</si>
  <si>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</si>
  <si>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</si>
  <si>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</si>
  <si>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</si>
  <si>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</si>
  <si>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</si>
  <si>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</si>
  <si>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</si>
  <si>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</si>
  <si>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</si>
  <si>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</si>
  <si>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</si>
  <si>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</si>
  <si>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</si>
  <si>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</si>
  <si>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</si>
  <si>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</si>
  <si>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</si>
  <si>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</si>
  <si>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</si>
  <si>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</si>
  <si>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</si>
  <si>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</si>
  <si>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</si>
  <si>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</si>
  <si>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</si>
  <si>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</si>
  <si>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</si>
  <si>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</si>
  <si>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</si>
  <si>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</si>
  <si>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</si>
  <si>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</si>
  <si>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</si>
  <si>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</si>
  <si>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</si>
  <si>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</si>
  <si>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</si>
  <si>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</si>
  <si>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</si>
  <si>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</si>
  <si>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</si>
  <si>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</si>
  <si>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</si>
  <si>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</si>
  <si>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</si>
  <si>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</si>
  <si>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</si>
  <si>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</si>
  <si>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</si>
  <si>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</si>
  <si>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</si>
  <si>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</si>
  <si>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</si>
  <si>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</si>
  <si>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</si>
  <si>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</si>
  <si>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</si>
  <si>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</si>
  <si>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</si>
  <si>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</si>
  <si>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</si>
  <si>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</si>
  <si>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</si>
  <si>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</si>
  <si>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</si>
  <si>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</si>
  <si>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</si>
  <si>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</si>
  <si>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</si>
  <si>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</si>
  <si>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</si>
  <si>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</si>
  <si>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</si>
  <si>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</si>
  <si>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</si>
  <si>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</si>
  <si>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</si>
  <si>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</si>
  <si>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</si>
  <si>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</si>
  <si>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</si>
  <si>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</si>
  <si>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</si>
  <si>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</si>
  <si>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</si>
  <si>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</si>
  <si>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</si>
  <si>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</si>
  <si>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</si>
  <si>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</si>
  <si>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</si>
  <si>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</si>
  <si>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</si>
  <si>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</si>
  <si>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</si>
  <si>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</si>
  <si>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</si>
  <si>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</si>
  <si>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</si>
  <si>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</si>
  <si>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</si>
  <si>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</si>
  <si>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</si>
  <si>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</si>
  <si>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</si>
  <si>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</si>
  <si>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</si>
  <si>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</si>
  <si>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</si>
  <si>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</si>
  <si>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</si>
  <si>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</si>
  <si>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</si>
  <si>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</si>
  <si>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</si>
  <si>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</si>
  <si>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</si>
  <si>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</si>
  <si>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</si>
  <si>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</si>
  <si>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</si>
  <si>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</si>
  <si>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</si>
  <si>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</si>
  <si>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</si>
  <si>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</si>
  <si>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</si>
  <si>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</si>
  <si>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</si>
  <si>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</si>
  <si>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</si>
  <si>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</si>
  <si>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</si>
  <si>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</si>
  <si>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</si>
  <si>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</si>
  <si>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</si>
  <si>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</si>
  <si>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</si>
  <si>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</si>
  <si>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</si>
  <si>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</si>
  <si>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</si>
  <si>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</si>
  <si>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</si>
  <si>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</si>
  <si>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</si>
  <si>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</si>
  <si>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</si>
  <si>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43000</t>
  </si>
  <si>
    <t>水洗化人口等（平成30年度実績）</t>
    <phoneticPr fontId="3"/>
  </si>
  <si>
    <t>し尿処理の状況（平成30年度実績）</t>
    <phoneticPr fontId="3"/>
  </si>
  <si>
    <t>43100</t>
  </si>
  <si>
    <t>熊本市</t>
  </si>
  <si>
    <t/>
  </si>
  <si>
    <t>○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</si>
  <si>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</si>
  <si>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</si>
  <si>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</si>
  <si>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</si>
  <si>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</si>
  <si>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</si>
  <si>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</si>
  <si>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</si>
  <si>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</si>
  <si>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</si>
  <si>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</si>
  <si>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</si>
  <si>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</si>
  <si>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</si>
  <si>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</si>
  <si>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</si>
  <si>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</si>
  <si>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</si>
  <si>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</si>
  <si>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</si>
  <si>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</si>
  <si>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</si>
  <si>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</si>
  <si>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</si>
  <si>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</si>
  <si>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</si>
  <si>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</si>
  <si>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美里町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</si>
  <si>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</si>
  <si>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</si>
  <si>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</si>
  <si>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</si>
  <si>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</si>
  <si>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</si>
  <si>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</si>
  <si>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</si>
  <si>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</si>
  <si>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</si>
  <si>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</si>
  <si>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</si>
  <si>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</si>
  <si>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</si>
  <si>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</si>
  <si>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小国町</t>
  </si>
  <si>
    <t>43425</t>
  </si>
  <si>
    <t>産山村</t>
  </si>
  <si>
    <t>43428</t>
  </si>
  <si>
    <t>高森町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</si>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</sst>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6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7" fillId="0" borderId="2" xfId="0" applyNumberFormat="1" applyFont="1" applyFill="1" applyBorder="1">
      <alignment vertical="center"/>
    </xf>
    <xf numFmtId="49" fontId="7" fillId="0" borderId="2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 applyAlignment="1">
      <alignment horizontal="right"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A7" sqref="A7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23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17"/>
      <c r="AB1" s="117"/>
    </row>
    <row r="2" spans="1:28" s="76" customFormat="1" ht="13.5" customHeight="1">
      <c r="A2" s="126" t="s">
        <v>193</v>
      </c>
      <c r="B2" s="128" t="s">
        <v>194</v>
      </c>
      <c r="C2" s="129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32" t="s">
        <v>198</v>
      </c>
      <c r="T2" s="133"/>
      <c r="U2" s="133"/>
      <c r="V2" s="134"/>
      <c r="W2" s="138" t="s">
        <v>199</v>
      </c>
      <c r="X2" s="133"/>
      <c r="Y2" s="133"/>
      <c r="Z2" s="134"/>
      <c r="AA2" s="118"/>
      <c r="AB2" s="118"/>
    </row>
    <row r="3" spans="1:28" s="76" customFormat="1" ht="13.5" customHeight="1">
      <c r="A3" s="127"/>
      <c r="B3" s="127"/>
      <c r="C3" s="130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35"/>
      <c r="T3" s="136"/>
      <c r="U3" s="136"/>
      <c r="V3" s="137"/>
      <c r="W3" s="135"/>
      <c r="X3" s="136"/>
      <c r="Y3" s="136"/>
      <c r="Z3" s="137"/>
      <c r="AA3" s="118"/>
      <c r="AB3" s="118"/>
    </row>
    <row r="4" spans="1:28" s="76" customFormat="1" ht="18.75" customHeight="1">
      <c r="A4" s="127"/>
      <c r="B4" s="127"/>
      <c r="C4" s="130"/>
      <c r="D4" s="64"/>
      <c r="E4" s="131" t="s">
        <v>200</v>
      </c>
      <c r="F4" s="124" t="s">
        <v>203</v>
      </c>
      <c r="G4" s="124" t="s">
        <v>246</v>
      </c>
      <c r="H4" s="124" t="s">
        <v>204</v>
      </c>
      <c r="I4" s="131" t="s">
        <v>200</v>
      </c>
      <c r="J4" s="124" t="s">
        <v>205</v>
      </c>
      <c r="K4" s="124" t="s">
        <v>206</v>
      </c>
      <c r="L4" s="124" t="s">
        <v>207</v>
      </c>
      <c r="M4" s="124" t="s">
        <v>247</v>
      </c>
      <c r="N4" s="124" t="s">
        <v>208</v>
      </c>
      <c r="O4" s="140" t="s">
        <v>209</v>
      </c>
      <c r="P4" s="67"/>
      <c r="Q4" s="124" t="s">
        <v>210</v>
      </c>
      <c r="R4" s="68"/>
      <c r="S4" s="124" t="s">
        <v>211</v>
      </c>
      <c r="T4" s="124" t="s">
        <v>249</v>
      </c>
      <c r="U4" s="126" t="s">
        <v>212</v>
      </c>
      <c r="V4" s="126" t="s">
        <v>213</v>
      </c>
      <c r="W4" s="124" t="s">
        <v>211</v>
      </c>
      <c r="X4" s="124" t="s">
        <v>248</v>
      </c>
      <c r="Y4" s="126" t="s">
        <v>212</v>
      </c>
      <c r="Z4" s="126" t="s">
        <v>213</v>
      </c>
      <c r="AA4" s="118"/>
      <c r="AB4" s="118"/>
    </row>
    <row r="5" spans="1:28" s="76" customFormat="1" ht="22.5" customHeight="1">
      <c r="A5" s="127"/>
      <c r="B5" s="127"/>
      <c r="C5" s="130"/>
      <c r="D5" s="64"/>
      <c r="E5" s="131"/>
      <c r="F5" s="125"/>
      <c r="G5" s="125"/>
      <c r="H5" s="125"/>
      <c r="I5" s="131"/>
      <c r="J5" s="125"/>
      <c r="K5" s="125"/>
      <c r="L5" s="125"/>
      <c r="M5" s="125"/>
      <c r="N5" s="125"/>
      <c r="O5" s="125"/>
      <c r="P5" s="69" t="s">
        <v>214</v>
      </c>
      <c r="Q5" s="125"/>
      <c r="R5" s="70"/>
      <c r="S5" s="125"/>
      <c r="T5" s="125"/>
      <c r="U5" s="139"/>
      <c r="V5" s="139"/>
      <c r="W5" s="125"/>
      <c r="X5" s="125"/>
      <c r="Y5" s="139"/>
      <c r="Z5" s="139"/>
      <c r="AA5" s="118"/>
      <c r="AB5" s="118"/>
    </row>
    <row r="6" spans="1:28" s="77" customFormat="1" ht="13.5" customHeight="1">
      <c r="A6" s="127"/>
      <c r="B6" s="127"/>
      <c r="C6" s="130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19"/>
      <c r="AB6" s="119"/>
    </row>
    <row r="7" spans="1:28" s="75" customFormat="1" ht="13.5" customHeight="1">
      <c r="A7" s="109" t="s">
        <v>11</v>
      </c>
      <c r="B7" s="116" t="s">
        <v>251</v>
      </c>
      <c r="C7" s="109" t="s">
        <v>200</v>
      </c>
      <c r="D7" s="110">
        <f t="shared" ref="D7:D52" si="0">+SUM(E7,+I7)</f>
        <v>1778909</v>
      </c>
      <c r="E7" s="110">
        <f t="shared" ref="E7:E52" si="1">+SUM(G7,+H7)</f>
        <v>164361</v>
      </c>
      <c r="F7" s="111">
        <f t="shared" ref="F7:F52" si="2">IF(D7&gt;0,E7/D7*100,"-")</f>
        <v>9.2394270870516699</v>
      </c>
      <c r="G7" s="108">
        <f>SUM(G$8:G$207)</f>
        <v>163102</v>
      </c>
      <c r="H7" s="108">
        <f>SUM(H$8:H$207)</f>
        <v>1259</v>
      </c>
      <c r="I7" s="110">
        <f t="shared" ref="I7:I52" si="3">+SUM(K7,+M7,+O7)</f>
        <v>1614548</v>
      </c>
      <c r="J7" s="111">
        <f t="shared" ref="J7:J52" si="4">IF(D7&gt;0,I7/D7*100,"-")</f>
        <v>90.760572912948334</v>
      </c>
      <c r="K7" s="108">
        <f>SUM(K$8:K$207)</f>
        <v>1144574</v>
      </c>
      <c r="L7" s="111">
        <f t="shared" ref="L7:L52" si="5">IF(D7&gt;0,K7/D7*100,"-")</f>
        <v>64.341346297084328</v>
      </c>
      <c r="M7" s="108">
        <f>SUM(M$8:M$207)</f>
        <v>12708</v>
      </c>
      <c r="N7" s="111">
        <f t="shared" ref="N7:N52" si="6">IF(D7&gt;0,M7/D7*100,"-")</f>
        <v>0.71437043716120385</v>
      </c>
      <c r="O7" s="108">
        <f>SUM(O$8:O$207)</f>
        <v>457266</v>
      </c>
      <c r="P7" s="108">
        <f>SUM(P$8:P$207)</f>
        <v>276233</v>
      </c>
      <c r="Q7" s="111">
        <f t="shared" ref="Q7:Q52" si="7">IF(D7&gt;0,O7/D7*100,"-")</f>
        <v>25.704856178702791</v>
      </c>
      <c r="R7" s="108">
        <f>SUM(R$8:R$207)</f>
        <v>14522</v>
      </c>
      <c r="S7" s="112">
        <f t="shared" ref="S7:Z7" si="8">COUNTIF(S$8:S$207,"○")</f>
        <v>36</v>
      </c>
      <c r="T7" s="112">
        <f t="shared" si="8"/>
        <v>1</v>
      </c>
      <c r="U7" s="112">
        <f t="shared" si="8"/>
        <v>0</v>
      </c>
      <c r="V7" s="112">
        <f t="shared" si="8"/>
        <v>8</v>
      </c>
      <c r="W7" s="112">
        <f t="shared" si="8"/>
        <v>25</v>
      </c>
      <c r="X7" s="112">
        <f t="shared" si="8"/>
        <v>10</v>
      </c>
      <c r="Y7" s="112">
        <f t="shared" si="8"/>
        <v>0</v>
      </c>
      <c r="Z7" s="112">
        <f t="shared" si="8"/>
        <v>10</v>
      </c>
      <c r="AA7" s="120"/>
      <c r="AB7" s="120"/>
    </row>
    <row r="8" spans="1:28" s="105" customFormat="1" ht="13.5" customHeight="1">
      <c r="A8" s="101" t="s">
        <v>11</v>
      </c>
      <c r="B8" s="102" t="s">
        <v>254</v>
      </c>
      <c r="C8" s="101" t="s">
        <v>255</v>
      </c>
      <c r="D8" s="103">
        <f t="shared" si="0"/>
        <v>733467</v>
      </c>
      <c r="E8" s="103">
        <f t="shared" si="1"/>
        <v>17067</v>
      </c>
      <c r="F8" s="104">
        <f t="shared" si="2"/>
        <v>2.3268940524931594</v>
      </c>
      <c r="G8" s="103">
        <v>17007</v>
      </c>
      <c r="H8" s="103">
        <v>60</v>
      </c>
      <c r="I8" s="103">
        <f t="shared" si="3"/>
        <v>716400</v>
      </c>
      <c r="J8" s="104">
        <f t="shared" si="4"/>
        <v>97.673105947506841</v>
      </c>
      <c r="K8" s="103">
        <v>639259</v>
      </c>
      <c r="L8" s="104">
        <f t="shared" si="5"/>
        <v>87.155795693603125</v>
      </c>
      <c r="M8" s="103">
        <v>0</v>
      </c>
      <c r="N8" s="104">
        <f t="shared" si="6"/>
        <v>0</v>
      </c>
      <c r="O8" s="103">
        <v>77141</v>
      </c>
      <c r="P8" s="103">
        <v>50362</v>
      </c>
      <c r="Q8" s="104">
        <f t="shared" si="7"/>
        <v>10.517310253903721</v>
      </c>
      <c r="R8" s="103">
        <v>5682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21" t="s">
        <v>256</v>
      </c>
      <c r="AB8" s="122"/>
    </row>
    <row r="9" spans="1:28" s="105" customFormat="1" ht="13.5" customHeight="1">
      <c r="A9" s="101" t="s">
        <v>11</v>
      </c>
      <c r="B9" s="102" t="s">
        <v>258</v>
      </c>
      <c r="C9" s="101" t="s">
        <v>259</v>
      </c>
      <c r="D9" s="103">
        <f t="shared" si="0"/>
        <v>128115</v>
      </c>
      <c r="E9" s="103">
        <f t="shared" si="1"/>
        <v>19199</v>
      </c>
      <c r="F9" s="104">
        <f t="shared" si="2"/>
        <v>14.985754985754987</v>
      </c>
      <c r="G9" s="103">
        <v>19199</v>
      </c>
      <c r="H9" s="103">
        <v>0</v>
      </c>
      <c r="I9" s="103">
        <f t="shared" si="3"/>
        <v>108916</v>
      </c>
      <c r="J9" s="104">
        <f t="shared" si="4"/>
        <v>85.01424501424502</v>
      </c>
      <c r="K9" s="103">
        <v>50624</v>
      </c>
      <c r="L9" s="104">
        <f t="shared" si="5"/>
        <v>39.514498692580887</v>
      </c>
      <c r="M9" s="103">
        <v>0</v>
      </c>
      <c r="N9" s="104">
        <f t="shared" si="6"/>
        <v>0</v>
      </c>
      <c r="O9" s="103">
        <v>58292</v>
      </c>
      <c r="P9" s="103">
        <v>28284</v>
      </c>
      <c r="Q9" s="104">
        <f t="shared" si="7"/>
        <v>45.499746321664134</v>
      </c>
      <c r="R9" s="103">
        <v>2302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21" t="s">
        <v>256</v>
      </c>
      <c r="AB9" s="122"/>
    </row>
    <row r="10" spans="1:28" s="105" customFormat="1" ht="13.5" customHeight="1">
      <c r="A10" s="101" t="s">
        <v>11</v>
      </c>
      <c r="B10" s="102" t="s">
        <v>260</v>
      </c>
      <c r="C10" s="101" t="s">
        <v>261</v>
      </c>
      <c r="D10" s="103">
        <f t="shared" si="0"/>
        <v>32679</v>
      </c>
      <c r="E10" s="103">
        <f t="shared" si="1"/>
        <v>4987</v>
      </c>
      <c r="F10" s="104">
        <f t="shared" si="2"/>
        <v>15.260564888766487</v>
      </c>
      <c r="G10" s="103">
        <v>4987</v>
      </c>
      <c r="H10" s="103">
        <v>0</v>
      </c>
      <c r="I10" s="103">
        <f t="shared" si="3"/>
        <v>27692</v>
      </c>
      <c r="J10" s="104">
        <f t="shared" si="4"/>
        <v>84.739435111233519</v>
      </c>
      <c r="K10" s="103">
        <v>21965</v>
      </c>
      <c r="L10" s="104">
        <f t="shared" si="5"/>
        <v>67.214419045870429</v>
      </c>
      <c r="M10" s="103">
        <v>0</v>
      </c>
      <c r="N10" s="104">
        <f t="shared" si="6"/>
        <v>0</v>
      </c>
      <c r="O10" s="103">
        <v>5727</v>
      </c>
      <c r="P10" s="103">
        <v>2956</v>
      </c>
      <c r="Q10" s="104">
        <f t="shared" si="7"/>
        <v>17.525016065363079</v>
      </c>
      <c r="R10" s="103">
        <v>197</v>
      </c>
      <c r="S10" s="101" t="s">
        <v>257</v>
      </c>
      <c r="T10" s="101"/>
      <c r="U10" s="101"/>
      <c r="V10" s="101"/>
      <c r="W10" s="101"/>
      <c r="X10" s="101" t="s">
        <v>257</v>
      </c>
      <c r="Y10" s="101"/>
      <c r="Z10" s="101"/>
      <c r="AA10" s="121" t="s">
        <v>256</v>
      </c>
      <c r="AB10" s="122"/>
    </row>
    <row r="11" spans="1:28" s="105" customFormat="1" ht="13.5" customHeight="1">
      <c r="A11" s="101" t="s">
        <v>11</v>
      </c>
      <c r="B11" s="102" t="s">
        <v>262</v>
      </c>
      <c r="C11" s="101" t="s">
        <v>263</v>
      </c>
      <c r="D11" s="103">
        <f t="shared" si="0"/>
        <v>52923</v>
      </c>
      <c r="E11" s="103">
        <f t="shared" si="1"/>
        <v>8577</v>
      </c>
      <c r="F11" s="104">
        <f t="shared" si="2"/>
        <v>16.206564253727112</v>
      </c>
      <c r="G11" s="103">
        <v>8577</v>
      </c>
      <c r="H11" s="103">
        <v>0</v>
      </c>
      <c r="I11" s="103">
        <f t="shared" si="3"/>
        <v>44346</v>
      </c>
      <c r="J11" s="104">
        <f t="shared" si="4"/>
        <v>83.793435746272877</v>
      </c>
      <c r="K11" s="103">
        <v>37853</v>
      </c>
      <c r="L11" s="104">
        <f t="shared" si="5"/>
        <v>71.52466791376149</v>
      </c>
      <c r="M11" s="103">
        <v>0</v>
      </c>
      <c r="N11" s="104">
        <f t="shared" si="6"/>
        <v>0</v>
      </c>
      <c r="O11" s="103">
        <v>6493</v>
      </c>
      <c r="P11" s="103">
        <v>5190</v>
      </c>
      <c r="Q11" s="104">
        <f t="shared" si="7"/>
        <v>12.268767832511385</v>
      </c>
      <c r="R11" s="103">
        <v>289</v>
      </c>
      <c r="S11" s="101" t="s">
        <v>257</v>
      </c>
      <c r="T11" s="101"/>
      <c r="U11" s="101"/>
      <c r="V11" s="101"/>
      <c r="W11" s="101"/>
      <c r="X11" s="101"/>
      <c r="Y11" s="101"/>
      <c r="Z11" s="101" t="s">
        <v>257</v>
      </c>
      <c r="AA11" s="121" t="s">
        <v>256</v>
      </c>
      <c r="AB11" s="122"/>
    </row>
    <row r="12" spans="1:28" s="105" customFormat="1" ht="13.5" customHeight="1">
      <c r="A12" s="101" t="s">
        <v>11</v>
      </c>
      <c r="B12" s="102" t="s">
        <v>264</v>
      </c>
      <c r="C12" s="101" t="s">
        <v>265</v>
      </c>
      <c r="D12" s="103">
        <f t="shared" si="0"/>
        <v>24769</v>
      </c>
      <c r="E12" s="103">
        <f t="shared" si="1"/>
        <v>4949</v>
      </c>
      <c r="F12" s="104">
        <f t="shared" si="2"/>
        <v>19.980620937462152</v>
      </c>
      <c r="G12" s="103">
        <v>4949</v>
      </c>
      <c r="H12" s="103">
        <v>0</v>
      </c>
      <c r="I12" s="103">
        <f t="shared" si="3"/>
        <v>19820</v>
      </c>
      <c r="J12" s="104">
        <f t="shared" si="4"/>
        <v>80.019379062537851</v>
      </c>
      <c r="K12" s="103">
        <v>11684</v>
      </c>
      <c r="L12" s="104">
        <f t="shared" si="5"/>
        <v>47.171868060882552</v>
      </c>
      <c r="M12" s="103">
        <v>0</v>
      </c>
      <c r="N12" s="104">
        <f t="shared" si="6"/>
        <v>0</v>
      </c>
      <c r="O12" s="103">
        <v>8136</v>
      </c>
      <c r="P12" s="103">
        <v>3921</v>
      </c>
      <c r="Q12" s="104">
        <f t="shared" si="7"/>
        <v>32.847511001655292</v>
      </c>
      <c r="R12" s="103">
        <v>72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21" t="s">
        <v>256</v>
      </c>
      <c r="AB12" s="122"/>
    </row>
    <row r="13" spans="1:28" s="105" customFormat="1" ht="13.5" customHeight="1">
      <c r="A13" s="101" t="s">
        <v>11</v>
      </c>
      <c r="B13" s="102" t="s">
        <v>266</v>
      </c>
      <c r="C13" s="101" t="s">
        <v>267</v>
      </c>
      <c r="D13" s="103">
        <f t="shared" si="0"/>
        <v>66319</v>
      </c>
      <c r="E13" s="103">
        <f t="shared" si="1"/>
        <v>9117</v>
      </c>
      <c r="F13" s="104">
        <f t="shared" si="2"/>
        <v>13.747191604215987</v>
      </c>
      <c r="G13" s="103">
        <v>8977</v>
      </c>
      <c r="H13" s="103">
        <v>140</v>
      </c>
      <c r="I13" s="103">
        <f t="shared" si="3"/>
        <v>57202</v>
      </c>
      <c r="J13" s="104">
        <f t="shared" si="4"/>
        <v>86.252808395784015</v>
      </c>
      <c r="K13" s="103">
        <v>32537</v>
      </c>
      <c r="L13" s="104">
        <f t="shared" si="5"/>
        <v>49.061354966148464</v>
      </c>
      <c r="M13" s="103">
        <v>0</v>
      </c>
      <c r="N13" s="104">
        <f t="shared" si="6"/>
        <v>0</v>
      </c>
      <c r="O13" s="103">
        <v>24665</v>
      </c>
      <c r="P13" s="103">
        <v>15020</v>
      </c>
      <c r="Q13" s="104">
        <f t="shared" si="7"/>
        <v>37.191453429635551</v>
      </c>
      <c r="R13" s="103">
        <v>894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21" t="s">
        <v>256</v>
      </c>
      <c r="AB13" s="122"/>
    </row>
    <row r="14" spans="1:28" s="105" customFormat="1" ht="13.5" customHeight="1">
      <c r="A14" s="101" t="s">
        <v>11</v>
      </c>
      <c r="B14" s="102" t="s">
        <v>268</v>
      </c>
      <c r="C14" s="101" t="s">
        <v>269</v>
      </c>
      <c r="D14" s="103">
        <f t="shared" si="0"/>
        <v>52342</v>
      </c>
      <c r="E14" s="103">
        <f t="shared" si="1"/>
        <v>10495</v>
      </c>
      <c r="F14" s="104">
        <f t="shared" si="2"/>
        <v>20.05081960949142</v>
      </c>
      <c r="G14" s="103">
        <v>10475</v>
      </c>
      <c r="H14" s="103">
        <v>20</v>
      </c>
      <c r="I14" s="103">
        <f t="shared" si="3"/>
        <v>41847</v>
      </c>
      <c r="J14" s="104">
        <f t="shared" si="4"/>
        <v>79.949180390508573</v>
      </c>
      <c r="K14" s="103">
        <v>20192</v>
      </c>
      <c r="L14" s="104">
        <f t="shared" si="5"/>
        <v>38.577050934240184</v>
      </c>
      <c r="M14" s="103">
        <v>0</v>
      </c>
      <c r="N14" s="104">
        <f t="shared" si="6"/>
        <v>0</v>
      </c>
      <c r="O14" s="103">
        <v>21655</v>
      </c>
      <c r="P14" s="103">
        <v>8243</v>
      </c>
      <c r="Q14" s="104">
        <f t="shared" si="7"/>
        <v>41.372129456268389</v>
      </c>
      <c r="R14" s="103">
        <v>317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21" t="s">
        <v>256</v>
      </c>
      <c r="AB14" s="122"/>
    </row>
    <row r="15" spans="1:28" s="105" customFormat="1" ht="13.5" customHeight="1">
      <c r="A15" s="101" t="s">
        <v>11</v>
      </c>
      <c r="B15" s="102" t="s">
        <v>270</v>
      </c>
      <c r="C15" s="101" t="s">
        <v>271</v>
      </c>
      <c r="D15" s="103">
        <f t="shared" si="0"/>
        <v>48624</v>
      </c>
      <c r="E15" s="103">
        <f t="shared" si="1"/>
        <v>5325</v>
      </c>
      <c r="F15" s="104">
        <f t="shared" si="2"/>
        <v>10.951382033563672</v>
      </c>
      <c r="G15" s="103">
        <v>4844</v>
      </c>
      <c r="H15" s="103">
        <v>481</v>
      </c>
      <c r="I15" s="103">
        <f t="shared" si="3"/>
        <v>43299</v>
      </c>
      <c r="J15" s="104">
        <f t="shared" si="4"/>
        <v>89.048617966436325</v>
      </c>
      <c r="K15" s="103">
        <v>26829</v>
      </c>
      <c r="L15" s="104">
        <f t="shared" si="5"/>
        <v>55.176456071076011</v>
      </c>
      <c r="M15" s="103">
        <v>5616</v>
      </c>
      <c r="N15" s="104">
        <f t="shared" si="6"/>
        <v>11.549851924975322</v>
      </c>
      <c r="O15" s="103">
        <v>10854</v>
      </c>
      <c r="P15" s="103">
        <v>7277</v>
      </c>
      <c r="Q15" s="104">
        <f t="shared" si="7"/>
        <v>22.322309970384996</v>
      </c>
      <c r="R15" s="103">
        <v>207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21" t="s">
        <v>256</v>
      </c>
      <c r="AB15" s="122"/>
    </row>
    <row r="16" spans="1:28" s="105" customFormat="1" ht="13.5" customHeight="1">
      <c r="A16" s="101" t="s">
        <v>11</v>
      </c>
      <c r="B16" s="102" t="s">
        <v>272</v>
      </c>
      <c r="C16" s="101" t="s">
        <v>273</v>
      </c>
      <c r="D16" s="103">
        <f t="shared" si="0"/>
        <v>37419</v>
      </c>
      <c r="E16" s="103">
        <f t="shared" si="1"/>
        <v>4066</v>
      </c>
      <c r="F16" s="104">
        <f t="shared" si="2"/>
        <v>10.866137523717898</v>
      </c>
      <c r="G16" s="103">
        <v>4066</v>
      </c>
      <c r="H16" s="103">
        <v>0</v>
      </c>
      <c r="I16" s="103">
        <f t="shared" si="3"/>
        <v>33353</v>
      </c>
      <c r="J16" s="104">
        <f t="shared" si="4"/>
        <v>89.133862476282104</v>
      </c>
      <c r="K16" s="103">
        <v>26875</v>
      </c>
      <c r="L16" s="104">
        <f t="shared" si="5"/>
        <v>71.821801758464957</v>
      </c>
      <c r="M16" s="103">
        <v>0</v>
      </c>
      <c r="N16" s="104">
        <f t="shared" si="6"/>
        <v>0</v>
      </c>
      <c r="O16" s="103">
        <v>6478</v>
      </c>
      <c r="P16" s="103">
        <v>3306</v>
      </c>
      <c r="Q16" s="104">
        <f t="shared" si="7"/>
        <v>17.31206071781715</v>
      </c>
      <c r="R16" s="103">
        <v>214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21" t="s">
        <v>256</v>
      </c>
      <c r="AB16" s="122"/>
    </row>
    <row r="17" spans="1:28" s="105" customFormat="1" ht="13.5" customHeight="1">
      <c r="A17" s="101" t="s">
        <v>11</v>
      </c>
      <c r="B17" s="102" t="s">
        <v>274</v>
      </c>
      <c r="C17" s="101" t="s">
        <v>275</v>
      </c>
      <c r="D17" s="103">
        <f t="shared" si="0"/>
        <v>27408</v>
      </c>
      <c r="E17" s="103">
        <f t="shared" si="1"/>
        <v>6367</v>
      </c>
      <c r="F17" s="104">
        <f t="shared" si="2"/>
        <v>23.230443666082895</v>
      </c>
      <c r="G17" s="103">
        <v>6363</v>
      </c>
      <c r="H17" s="103">
        <v>4</v>
      </c>
      <c r="I17" s="103">
        <f t="shared" si="3"/>
        <v>21041</v>
      </c>
      <c r="J17" s="104">
        <f t="shared" si="4"/>
        <v>76.769556333917095</v>
      </c>
      <c r="K17" s="103">
        <v>4561</v>
      </c>
      <c r="L17" s="104">
        <f t="shared" si="5"/>
        <v>16.64112667834209</v>
      </c>
      <c r="M17" s="103">
        <v>449</v>
      </c>
      <c r="N17" s="104">
        <f t="shared" si="6"/>
        <v>1.6382078225335668</v>
      </c>
      <c r="O17" s="103">
        <v>16031</v>
      </c>
      <c r="P17" s="103">
        <v>9655</v>
      </c>
      <c r="Q17" s="104">
        <f t="shared" si="7"/>
        <v>58.490221833041446</v>
      </c>
      <c r="R17" s="103">
        <v>90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21" t="s">
        <v>256</v>
      </c>
      <c r="AB17" s="122"/>
    </row>
    <row r="18" spans="1:28" s="105" customFormat="1" ht="13.5" customHeight="1">
      <c r="A18" s="101" t="s">
        <v>11</v>
      </c>
      <c r="B18" s="102" t="s">
        <v>276</v>
      </c>
      <c r="C18" s="101" t="s">
        <v>277</v>
      </c>
      <c r="D18" s="103">
        <f t="shared" si="0"/>
        <v>59526</v>
      </c>
      <c r="E18" s="103">
        <f t="shared" si="1"/>
        <v>2129</v>
      </c>
      <c r="F18" s="104">
        <f t="shared" si="2"/>
        <v>3.576588381547559</v>
      </c>
      <c r="G18" s="103">
        <v>2079</v>
      </c>
      <c r="H18" s="103">
        <v>50</v>
      </c>
      <c r="I18" s="103">
        <f t="shared" si="3"/>
        <v>57397</v>
      </c>
      <c r="J18" s="104">
        <f t="shared" si="4"/>
        <v>96.423411618452434</v>
      </c>
      <c r="K18" s="103">
        <v>24384</v>
      </c>
      <c r="L18" s="104">
        <f t="shared" si="5"/>
        <v>40.963612539058566</v>
      </c>
      <c r="M18" s="103">
        <v>0</v>
      </c>
      <c r="N18" s="104">
        <f t="shared" si="6"/>
        <v>0</v>
      </c>
      <c r="O18" s="103">
        <v>33013</v>
      </c>
      <c r="P18" s="103">
        <v>12926</v>
      </c>
      <c r="Q18" s="104">
        <f t="shared" si="7"/>
        <v>55.459799079393882</v>
      </c>
      <c r="R18" s="103">
        <v>513</v>
      </c>
      <c r="S18" s="101" t="s">
        <v>257</v>
      </c>
      <c r="T18" s="101"/>
      <c r="U18" s="101"/>
      <c r="V18" s="101"/>
      <c r="W18" s="101"/>
      <c r="X18" s="101" t="s">
        <v>257</v>
      </c>
      <c r="Y18" s="101"/>
      <c r="Z18" s="101"/>
      <c r="AA18" s="121" t="s">
        <v>256</v>
      </c>
      <c r="AB18" s="122"/>
    </row>
    <row r="19" spans="1:28" s="105" customFormat="1" ht="13.5" customHeight="1">
      <c r="A19" s="101" t="s">
        <v>11</v>
      </c>
      <c r="B19" s="102" t="s">
        <v>278</v>
      </c>
      <c r="C19" s="101" t="s">
        <v>279</v>
      </c>
      <c r="D19" s="103">
        <f t="shared" si="0"/>
        <v>26543</v>
      </c>
      <c r="E19" s="103">
        <f t="shared" si="1"/>
        <v>5517</v>
      </c>
      <c r="F19" s="104">
        <f t="shared" si="2"/>
        <v>20.785141091813284</v>
      </c>
      <c r="G19" s="103">
        <v>5517</v>
      </c>
      <c r="H19" s="103">
        <v>0</v>
      </c>
      <c r="I19" s="103">
        <f t="shared" si="3"/>
        <v>21026</v>
      </c>
      <c r="J19" s="104">
        <f t="shared" si="4"/>
        <v>79.214858908186713</v>
      </c>
      <c r="K19" s="103">
        <v>0</v>
      </c>
      <c r="L19" s="104">
        <f t="shared" si="5"/>
        <v>0</v>
      </c>
      <c r="M19" s="103">
        <v>6643</v>
      </c>
      <c r="N19" s="104">
        <f t="shared" si="6"/>
        <v>25.027314169460873</v>
      </c>
      <c r="O19" s="103">
        <v>14383</v>
      </c>
      <c r="P19" s="103">
        <v>9776</v>
      </c>
      <c r="Q19" s="104">
        <f t="shared" si="7"/>
        <v>54.187544738725848</v>
      </c>
      <c r="R19" s="103">
        <v>372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21" t="s">
        <v>256</v>
      </c>
      <c r="AB19" s="122"/>
    </row>
    <row r="20" spans="1:28" s="105" customFormat="1" ht="13.5" customHeight="1">
      <c r="A20" s="101" t="s">
        <v>11</v>
      </c>
      <c r="B20" s="102" t="s">
        <v>280</v>
      </c>
      <c r="C20" s="101" t="s">
        <v>281</v>
      </c>
      <c r="D20" s="103">
        <f t="shared" si="0"/>
        <v>81360</v>
      </c>
      <c r="E20" s="103">
        <f t="shared" si="1"/>
        <v>18049</v>
      </c>
      <c r="F20" s="104">
        <f t="shared" si="2"/>
        <v>22.184119960668632</v>
      </c>
      <c r="G20" s="103">
        <v>18049</v>
      </c>
      <c r="H20" s="103">
        <v>0</v>
      </c>
      <c r="I20" s="103">
        <f t="shared" si="3"/>
        <v>63311</v>
      </c>
      <c r="J20" s="104">
        <f t="shared" si="4"/>
        <v>77.815880039331361</v>
      </c>
      <c r="K20" s="103">
        <v>26119</v>
      </c>
      <c r="L20" s="104">
        <f t="shared" si="5"/>
        <v>32.102999016715835</v>
      </c>
      <c r="M20" s="103">
        <v>0</v>
      </c>
      <c r="N20" s="104">
        <f t="shared" si="6"/>
        <v>0</v>
      </c>
      <c r="O20" s="103">
        <v>37192</v>
      </c>
      <c r="P20" s="103">
        <v>20883</v>
      </c>
      <c r="Q20" s="104">
        <f t="shared" si="7"/>
        <v>45.712881022615534</v>
      </c>
      <c r="R20" s="103">
        <v>267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21" t="s">
        <v>256</v>
      </c>
      <c r="AB20" s="122"/>
    </row>
    <row r="21" spans="1:28" s="105" customFormat="1" ht="13.5" customHeight="1">
      <c r="A21" s="101" t="s">
        <v>11</v>
      </c>
      <c r="B21" s="102" t="s">
        <v>282</v>
      </c>
      <c r="C21" s="101" t="s">
        <v>283</v>
      </c>
      <c r="D21" s="103">
        <f t="shared" si="0"/>
        <v>62121</v>
      </c>
      <c r="E21" s="103">
        <f t="shared" si="1"/>
        <v>2056</v>
      </c>
      <c r="F21" s="104">
        <f t="shared" si="2"/>
        <v>3.3096698378970073</v>
      </c>
      <c r="G21" s="103">
        <v>2056</v>
      </c>
      <c r="H21" s="103">
        <v>0</v>
      </c>
      <c r="I21" s="103">
        <f t="shared" si="3"/>
        <v>60065</v>
      </c>
      <c r="J21" s="104">
        <f t="shared" si="4"/>
        <v>96.690330162102995</v>
      </c>
      <c r="K21" s="103">
        <v>57465</v>
      </c>
      <c r="L21" s="104">
        <f t="shared" si="5"/>
        <v>92.504950016902498</v>
      </c>
      <c r="M21" s="103">
        <v>0</v>
      </c>
      <c r="N21" s="104">
        <f t="shared" si="6"/>
        <v>0</v>
      </c>
      <c r="O21" s="103">
        <v>2600</v>
      </c>
      <c r="P21" s="103">
        <v>145</v>
      </c>
      <c r="Q21" s="104">
        <f t="shared" si="7"/>
        <v>4.1853801452004955</v>
      </c>
      <c r="R21" s="103">
        <v>302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21" t="s">
        <v>256</v>
      </c>
      <c r="AB21" s="122"/>
    </row>
    <row r="22" spans="1:28" s="105" customFormat="1" ht="13.5" customHeight="1">
      <c r="A22" s="101" t="s">
        <v>11</v>
      </c>
      <c r="B22" s="102" t="s">
        <v>284</v>
      </c>
      <c r="C22" s="101" t="s">
        <v>285</v>
      </c>
      <c r="D22" s="103">
        <f t="shared" si="0"/>
        <v>10156</v>
      </c>
      <c r="E22" s="103">
        <f t="shared" si="1"/>
        <v>2863</v>
      </c>
      <c r="F22" s="104">
        <f t="shared" si="2"/>
        <v>28.190232374950767</v>
      </c>
      <c r="G22" s="103">
        <v>2863</v>
      </c>
      <c r="H22" s="103">
        <v>0</v>
      </c>
      <c r="I22" s="103">
        <f t="shared" si="3"/>
        <v>7293</v>
      </c>
      <c r="J22" s="104">
        <f t="shared" si="4"/>
        <v>71.809767625049233</v>
      </c>
      <c r="K22" s="103">
        <v>0</v>
      </c>
      <c r="L22" s="104">
        <f t="shared" si="5"/>
        <v>0</v>
      </c>
      <c r="M22" s="103">
        <v>0</v>
      </c>
      <c r="N22" s="104">
        <f t="shared" si="6"/>
        <v>0</v>
      </c>
      <c r="O22" s="103">
        <v>7293</v>
      </c>
      <c r="P22" s="103">
        <v>5714</v>
      </c>
      <c r="Q22" s="104">
        <f t="shared" si="7"/>
        <v>71.809767625049233</v>
      </c>
      <c r="R22" s="103">
        <v>65</v>
      </c>
      <c r="S22" s="101"/>
      <c r="T22" s="101" t="s">
        <v>257</v>
      </c>
      <c r="U22" s="101"/>
      <c r="V22" s="101"/>
      <c r="W22" s="101"/>
      <c r="X22" s="101" t="s">
        <v>257</v>
      </c>
      <c r="Y22" s="101"/>
      <c r="Z22" s="101"/>
      <c r="AA22" s="121" t="s">
        <v>256</v>
      </c>
      <c r="AB22" s="122"/>
    </row>
    <row r="23" spans="1:28" s="105" customFormat="1" ht="13.5" customHeight="1">
      <c r="A23" s="101" t="s">
        <v>11</v>
      </c>
      <c r="B23" s="102" t="s">
        <v>286</v>
      </c>
      <c r="C23" s="101" t="s">
        <v>287</v>
      </c>
      <c r="D23" s="103">
        <f t="shared" si="0"/>
        <v>5314</v>
      </c>
      <c r="E23" s="103">
        <f t="shared" si="1"/>
        <v>310</v>
      </c>
      <c r="F23" s="104">
        <f t="shared" si="2"/>
        <v>5.8336469702672185</v>
      </c>
      <c r="G23" s="103">
        <v>283</v>
      </c>
      <c r="H23" s="103">
        <v>27</v>
      </c>
      <c r="I23" s="103">
        <f t="shared" si="3"/>
        <v>5004</v>
      </c>
      <c r="J23" s="104">
        <f t="shared" si="4"/>
        <v>94.16635302973279</v>
      </c>
      <c r="K23" s="103">
        <v>0</v>
      </c>
      <c r="L23" s="104">
        <f t="shared" si="5"/>
        <v>0</v>
      </c>
      <c r="M23" s="103">
        <v>0</v>
      </c>
      <c r="N23" s="104">
        <f t="shared" si="6"/>
        <v>0</v>
      </c>
      <c r="O23" s="103">
        <v>5004</v>
      </c>
      <c r="P23" s="103">
        <v>3272</v>
      </c>
      <c r="Q23" s="104">
        <f t="shared" si="7"/>
        <v>94.16635302973279</v>
      </c>
      <c r="R23" s="103">
        <v>26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21" t="s">
        <v>256</v>
      </c>
      <c r="AB23" s="122"/>
    </row>
    <row r="24" spans="1:28" s="105" customFormat="1" ht="13.5" customHeight="1">
      <c r="A24" s="101" t="s">
        <v>11</v>
      </c>
      <c r="B24" s="102" t="s">
        <v>288</v>
      </c>
      <c r="C24" s="101" t="s">
        <v>289</v>
      </c>
      <c r="D24" s="103">
        <f t="shared" si="0"/>
        <v>9823</v>
      </c>
      <c r="E24" s="103">
        <f t="shared" si="1"/>
        <v>4104</v>
      </c>
      <c r="F24" s="104">
        <f t="shared" si="2"/>
        <v>41.779497098646033</v>
      </c>
      <c r="G24" s="103">
        <v>4056</v>
      </c>
      <c r="H24" s="103">
        <v>48</v>
      </c>
      <c r="I24" s="103">
        <f t="shared" si="3"/>
        <v>5719</v>
      </c>
      <c r="J24" s="104">
        <f t="shared" si="4"/>
        <v>58.220502901353967</v>
      </c>
      <c r="K24" s="103">
        <v>1523</v>
      </c>
      <c r="L24" s="104">
        <f t="shared" si="5"/>
        <v>15.504428382367912</v>
      </c>
      <c r="M24" s="103">
        <v>0</v>
      </c>
      <c r="N24" s="104">
        <f t="shared" si="6"/>
        <v>0</v>
      </c>
      <c r="O24" s="103">
        <v>4196</v>
      </c>
      <c r="P24" s="103">
        <v>3676</v>
      </c>
      <c r="Q24" s="104">
        <f t="shared" si="7"/>
        <v>42.716074518986055</v>
      </c>
      <c r="R24" s="103">
        <v>145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21" t="s">
        <v>256</v>
      </c>
      <c r="AB24" s="122"/>
    </row>
    <row r="25" spans="1:28" s="105" customFormat="1" ht="13.5" customHeight="1">
      <c r="A25" s="101" t="s">
        <v>11</v>
      </c>
      <c r="B25" s="102" t="s">
        <v>290</v>
      </c>
      <c r="C25" s="101" t="s">
        <v>291</v>
      </c>
      <c r="D25" s="103">
        <f t="shared" si="0"/>
        <v>16088</v>
      </c>
      <c r="E25" s="103">
        <f t="shared" si="1"/>
        <v>1581</v>
      </c>
      <c r="F25" s="104">
        <f t="shared" si="2"/>
        <v>9.8272003978120335</v>
      </c>
      <c r="G25" s="103">
        <v>1573</v>
      </c>
      <c r="H25" s="103">
        <v>8</v>
      </c>
      <c r="I25" s="103">
        <f t="shared" si="3"/>
        <v>14507</v>
      </c>
      <c r="J25" s="104">
        <f t="shared" si="4"/>
        <v>90.172799602187965</v>
      </c>
      <c r="K25" s="103">
        <v>14102</v>
      </c>
      <c r="L25" s="104">
        <f t="shared" si="5"/>
        <v>87.655395325708611</v>
      </c>
      <c r="M25" s="103">
        <v>0</v>
      </c>
      <c r="N25" s="104">
        <f t="shared" si="6"/>
        <v>0</v>
      </c>
      <c r="O25" s="103">
        <v>405</v>
      </c>
      <c r="P25" s="103">
        <v>192</v>
      </c>
      <c r="Q25" s="104">
        <f t="shared" si="7"/>
        <v>2.5174042764793634</v>
      </c>
      <c r="R25" s="103">
        <v>449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21" t="s">
        <v>256</v>
      </c>
      <c r="AB25" s="122"/>
    </row>
    <row r="26" spans="1:28" s="105" customFormat="1" ht="13.5" customHeight="1">
      <c r="A26" s="101" t="s">
        <v>11</v>
      </c>
      <c r="B26" s="102" t="s">
        <v>292</v>
      </c>
      <c r="C26" s="101" t="s">
        <v>293</v>
      </c>
      <c r="D26" s="103">
        <f t="shared" si="0"/>
        <v>10119</v>
      </c>
      <c r="E26" s="103">
        <f t="shared" si="1"/>
        <v>775</v>
      </c>
      <c r="F26" s="104">
        <f t="shared" si="2"/>
        <v>7.6588595711038643</v>
      </c>
      <c r="G26" s="103">
        <v>750</v>
      </c>
      <c r="H26" s="103">
        <v>25</v>
      </c>
      <c r="I26" s="103">
        <f t="shared" si="3"/>
        <v>9344</v>
      </c>
      <c r="J26" s="104">
        <f t="shared" si="4"/>
        <v>92.341140428896139</v>
      </c>
      <c r="K26" s="103">
        <v>1214</v>
      </c>
      <c r="L26" s="104">
        <f t="shared" si="5"/>
        <v>11.997232928154956</v>
      </c>
      <c r="M26" s="103">
        <v>0</v>
      </c>
      <c r="N26" s="104">
        <f t="shared" si="6"/>
        <v>0</v>
      </c>
      <c r="O26" s="103">
        <v>8130</v>
      </c>
      <c r="P26" s="103">
        <v>7604</v>
      </c>
      <c r="Q26" s="104">
        <f t="shared" si="7"/>
        <v>80.343907500741182</v>
      </c>
      <c r="R26" s="103">
        <v>48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21" t="s">
        <v>256</v>
      </c>
      <c r="AB26" s="122"/>
    </row>
    <row r="27" spans="1:28" s="105" customFormat="1" ht="13.5" customHeight="1">
      <c r="A27" s="101" t="s">
        <v>11</v>
      </c>
      <c r="B27" s="102" t="s">
        <v>294</v>
      </c>
      <c r="C27" s="101" t="s">
        <v>295</v>
      </c>
      <c r="D27" s="103">
        <f t="shared" si="0"/>
        <v>34743</v>
      </c>
      <c r="E27" s="103">
        <f t="shared" si="1"/>
        <v>996</v>
      </c>
      <c r="F27" s="104">
        <f t="shared" si="2"/>
        <v>2.8667645281063812</v>
      </c>
      <c r="G27" s="103">
        <v>908</v>
      </c>
      <c r="H27" s="103">
        <v>88</v>
      </c>
      <c r="I27" s="103">
        <f t="shared" si="3"/>
        <v>33747</v>
      </c>
      <c r="J27" s="104">
        <f t="shared" si="4"/>
        <v>97.133235471893613</v>
      </c>
      <c r="K27" s="103">
        <v>26929</v>
      </c>
      <c r="L27" s="104">
        <f t="shared" si="5"/>
        <v>77.509138531502757</v>
      </c>
      <c r="M27" s="103">
        <v>0</v>
      </c>
      <c r="N27" s="104">
        <f t="shared" si="6"/>
        <v>0</v>
      </c>
      <c r="O27" s="103">
        <v>6818</v>
      </c>
      <c r="P27" s="103">
        <v>4593</v>
      </c>
      <c r="Q27" s="104">
        <f t="shared" si="7"/>
        <v>19.624096940390871</v>
      </c>
      <c r="R27" s="103">
        <v>321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21" t="s">
        <v>256</v>
      </c>
      <c r="AB27" s="122"/>
    </row>
    <row r="28" spans="1:28" s="105" customFormat="1" ht="13.5" customHeight="1">
      <c r="A28" s="101" t="s">
        <v>11</v>
      </c>
      <c r="B28" s="102" t="s">
        <v>296</v>
      </c>
      <c r="C28" s="101" t="s">
        <v>297</v>
      </c>
      <c r="D28" s="103">
        <f t="shared" si="0"/>
        <v>41758</v>
      </c>
      <c r="E28" s="103">
        <f t="shared" si="1"/>
        <v>263</v>
      </c>
      <c r="F28" s="104">
        <f t="shared" si="2"/>
        <v>0.6298194357967335</v>
      </c>
      <c r="G28" s="103">
        <v>219</v>
      </c>
      <c r="H28" s="103">
        <v>44</v>
      </c>
      <c r="I28" s="103">
        <f t="shared" si="3"/>
        <v>41495</v>
      </c>
      <c r="J28" s="104">
        <f t="shared" si="4"/>
        <v>99.370180564203267</v>
      </c>
      <c r="K28" s="103">
        <v>40057</v>
      </c>
      <c r="L28" s="104">
        <f t="shared" si="5"/>
        <v>95.926529048326074</v>
      </c>
      <c r="M28" s="103">
        <v>0</v>
      </c>
      <c r="N28" s="104">
        <f t="shared" si="6"/>
        <v>0</v>
      </c>
      <c r="O28" s="103">
        <v>1438</v>
      </c>
      <c r="P28" s="103">
        <v>910</v>
      </c>
      <c r="Q28" s="104">
        <f t="shared" si="7"/>
        <v>3.443651515877197</v>
      </c>
      <c r="R28" s="103">
        <v>343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21" t="s">
        <v>256</v>
      </c>
      <c r="AB28" s="122"/>
    </row>
    <row r="29" spans="1:28" s="105" customFormat="1" ht="13.5" customHeight="1">
      <c r="A29" s="101" t="s">
        <v>11</v>
      </c>
      <c r="B29" s="102" t="s">
        <v>298</v>
      </c>
      <c r="C29" s="101" t="s">
        <v>299</v>
      </c>
      <c r="D29" s="103">
        <f t="shared" si="0"/>
        <v>4101</v>
      </c>
      <c r="E29" s="103">
        <f t="shared" si="1"/>
        <v>829</v>
      </c>
      <c r="F29" s="104">
        <f t="shared" si="2"/>
        <v>20.214581809314801</v>
      </c>
      <c r="G29" s="103">
        <v>829</v>
      </c>
      <c r="H29" s="103">
        <v>0</v>
      </c>
      <c r="I29" s="103">
        <f t="shared" si="3"/>
        <v>3272</v>
      </c>
      <c r="J29" s="104">
        <f t="shared" si="4"/>
        <v>79.785418190685192</v>
      </c>
      <c r="K29" s="103">
        <v>1574</v>
      </c>
      <c r="L29" s="104">
        <f t="shared" si="5"/>
        <v>38.380882711533772</v>
      </c>
      <c r="M29" s="103">
        <v>0</v>
      </c>
      <c r="N29" s="104">
        <f t="shared" si="6"/>
        <v>0</v>
      </c>
      <c r="O29" s="103">
        <v>1698</v>
      </c>
      <c r="P29" s="103">
        <v>1408</v>
      </c>
      <c r="Q29" s="104">
        <f t="shared" si="7"/>
        <v>41.404535479151427</v>
      </c>
      <c r="R29" s="103">
        <v>102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21" t="s">
        <v>256</v>
      </c>
      <c r="AB29" s="122"/>
    </row>
    <row r="30" spans="1:28" s="105" customFormat="1" ht="13.5" customHeight="1">
      <c r="A30" s="101" t="s">
        <v>11</v>
      </c>
      <c r="B30" s="102" t="s">
        <v>300</v>
      </c>
      <c r="C30" s="101" t="s">
        <v>301</v>
      </c>
      <c r="D30" s="103">
        <f t="shared" si="0"/>
        <v>7167</v>
      </c>
      <c r="E30" s="103">
        <f t="shared" si="1"/>
        <v>1938</v>
      </c>
      <c r="F30" s="104">
        <f t="shared" si="2"/>
        <v>27.040602762662203</v>
      </c>
      <c r="G30" s="103">
        <v>1938</v>
      </c>
      <c r="H30" s="103">
        <v>0</v>
      </c>
      <c r="I30" s="103">
        <f t="shared" si="3"/>
        <v>5229</v>
      </c>
      <c r="J30" s="104">
        <f t="shared" si="4"/>
        <v>72.959397237337797</v>
      </c>
      <c r="K30" s="103">
        <v>0</v>
      </c>
      <c r="L30" s="104">
        <f t="shared" si="5"/>
        <v>0</v>
      </c>
      <c r="M30" s="103">
        <v>0</v>
      </c>
      <c r="N30" s="104">
        <f t="shared" si="6"/>
        <v>0</v>
      </c>
      <c r="O30" s="103">
        <v>5229</v>
      </c>
      <c r="P30" s="103">
        <v>3470</v>
      </c>
      <c r="Q30" s="104">
        <f t="shared" si="7"/>
        <v>72.959397237337797</v>
      </c>
      <c r="R30" s="103">
        <v>60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21" t="s">
        <v>256</v>
      </c>
      <c r="AB30" s="122"/>
    </row>
    <row r="31" spans="1:28" s="105" customFormat="1" ht="13.5" customHeight="1">
      <c r="A31" s="101" t="s">
        <v>11</v>
      </c>
      <c r="B31" s="102" t="s">
        <v>302</v>
      </c>
      <c r="C31" s="101" t="s">
        <v>303</v>
      </c>
      <c r="D31" s="103">
        <f t="shared" si="0"/>
        <v>1526</v>
      </c>
      <c r="E31" s="103">
        <f t="shared" si="1"/>
        <v>644</v>
      </c>
      <c r="F31" s="104">
        <f t="shared" si="2"/>
        <v>42.201834862385326</v>
      </c>
      <c r="G31" s="103">
        <v>644</v>
      </c>
      <c r="H31" s="103">
        <v>0</v>
      </c>
      <c r="I31" s="103">
        <f t="shared" si="3"/>
        <v>882</v>
      </c>
      <c r="J31" s="104">
        <f t="shared" si="4"/>
        <v>57.798165137614674</v>
      </c>
      <c r="K31" s="103">
        <v>0</v>
      </c>
      <c r="L31" s="104">
        <f t="shared" si="5"/>
        <v>0</v>
      </c>
      <c r="M31" s="103">
        <v>0</v>
      </c>
      <c r="N31" s="104">
        <f t="shared" si="6"/>
        <v>0</v>
      </c>
      <c r="O31" s="103">
        <v>882</v>
      </c>
      <c r="P31" s="103">
        <v>812</v>
      </c>
      <c r="Q31" s="104">
        <f t="shared" si="7"/>
        <v>57.798165137614674</v>
      </c>
      <c r="R31" s="103">
        <v>45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21" t="s">
        <v>256</v>
      </c>
      <c r="AB31" s="122"/>
    </row>
    <row r="32" spans="1:28" s="105" customFormat="1" ht="13.5" customHeight="1">
      <c r="A32" s="101" t="s">
        <v>11</v>
      </c>
      <c r="B32" s="102" t="s">
        <v>304</v>
      </c>
      <c r="C32" s="101" t="s">
        <v>305</v>
      </c>
      <c r="D32" s="103">
        <f t="shared" si="0"/>
        <v>6566</v>
      </c>
      <c r="E32" s="103">
        <f t="shared" si="1"/>
        <v>3202</v>
      </c>
      <c r="F32" s="104">
        <f t="shared" si="2"/>
        <v>48.766372220530002</v>
      </c>
      <c r="G32" s="103">
        <v>3202</v>
      </c>
      <c r="H32" s="103">
        <v>0</v>
      </c>
      <c r="I32" s="103">
        <f t="shared" si="3"/>
        <v>3364</v>
      </c>
      <c r="J32" s="104">
        <f t="shared" si="4"/>
        <v>51.233627779469991</v>
      </c>
      <c r="K32" s="103">
        <v>0</v>
      </c>
      <c r="L32" s="104">
        <f t="shared" si="5"/>
        <v>0</v>
      </c>
      <c r="M32" s="103">
        <v>0</v>
      </c>
      <c r="N32" s="104">
        <f t="shared" si="6"/>
        <v>0</v>
      </c>
      <c r="O32" s="103">
        <v>3364</v>
      </c>
      <c r="P32" s="103">
        <v>3364</v>
      </c>
      <c r="Q32" s="104">
        <f t="shared" si="7"/>
        <v>51.233627779469991</v>
      </c>
      <c r="R32" s="103">
        <v>30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21" t="s">
        <v>256</v>
      </c>
      <c r="AB32" s="122"/>
    </row>
    <row r="33" spans="1:28" s="105" customFormat="1" ht="13.5" customHeight="1">
      <c r="A33" s="101" t="s">
        <v>11</v>
      </c>
      <c r="B33" s="102" t="s">
        <v>306</v>
      </c>
      <c r="C33" s="101" t="s">
        <v>307</v>
      </c>
      <c r="D33" s="103">
        <f t="shared" si="0"/>
        <v>6738</v>
      </c>
      <c r="E33" s="103">
        <f t="shared" si="1"/>
        <v>563</v>
      </c>
      <c r="F33" s="104">
        <f t="shared" si="2"/>
        <v>8.3555951320866733</v>
      </c>
      <c r="G33" s="103">
        <v>563</v>
      </c>
      <c r="H33" s="103">
        <v>0</v>
      </c>
      <c r="I33" s="103">
        <f t="shared" si="3"/>
        <v>6175</v>
      </c>
      <c r="J33" s="104">
        <f t="shared" si="4"/>
        <v>91.644404867913337</v>
      </c>
      <c r="K33" s="103">
        <v>0</v>
      </c>
      <c r="L33" s="104">
        <f t="shared" si="5"/>
        <v>0</v>
      </c>
      <c r="M33" s="103">
        <v>0</v>
      </c>
      <c r="N33" s="104">
        <f t="shared" si="6"/>
        <v>0</v>
      </c>
      <c r="O33" s="103">
        <v>6175</v>
      </c>
      <c r="P33" s="103">
        <v>0</v>
      </c>
      <c r="Q33" s="104">
        <f t="shared" si="7"/>
        <v>91.644404867913337</v>
      </c>
      <c r="R33" s="103">
        <v>86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21" t="s">
        <v>256</v>
      </c>
      <c r="AB33" s="122"/>
    </row>
    <row r="34" spans="1:28" s="105" customFormat="1" ht="13.5" customHeight="1">
      <c r="A34" s="101" t="s">
        <v>11</v>
      </c>
      <c r="B34" s="102" t="s">
        <v>308</v>
      </c>
      <c r="C34" s="101" t="s">
        <v>309</v>
      </c>
      <c r="D34" s="103">
        <f t="shared" si="0"/>
        <v>10666</v>
      </c>
      <c r="E34" s="103">
        <f t="shared" si="1"/>
        <v>2072</v>
      </c>
      <c r="F34" s="104">
        <f t="shared" si="2"/>
        <v>19.426214138383649</v>
      </c>
      <c r="G34" s="103">
        <v>2072</v>
      </c>
      <c r="H34" s="103">
        <v>0</v>
      </c>
      <c r="I34" s="103">
        <f t="shared" si="3"/>
        <v>8594</v>
      </c>
      <c r="J34" s="104">
        <f t="shared" si="4"/>
        <v>80.573785861616358</v>
      </c>
      <c r="K34" s="103">
        <v>0</v>
      </c>
      <c r="L34" s="104">
        <f t="shared" si="5"/>
        <v>0</v>
      </c>
      <c r="M34" s="103">
        <v>0</v>
      </c>
      <c r="N34" s="104">
        <f t="shared" si="6"/>
        <v>0</v>
      </c>
      <c r="O34" s="103">
        <v>8594</v>
      </c>
      <c r="P34" s="103">
        <v>7639</v>
      </c>
      <c r="Q34" s="104">
        <f t="shared" si="7"/>
        <v>80.573785861616358</v>
      </c>
      <c r="R34" s="103">
        <v>67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21" t="s">
        <v>256</v>
      </c>
      <c r="AB34" s="122"/>
    </row>
    <row r="35" spans="1:28" s="105" customFormat="1" ht="13.5" customHeight="1">
      <c r="A35" s="101" t="s">
        <v>11</v>
      </c>
      <c r="B35" s="102" t="s">
        <v>310</v>
      </c>
      <c r="C35" s="101" t="s">
        <v>311</v>
      </c>
      <c r="D35" s="103">
        <f t="shared" si="0"/>
        <v>16914</v>
      </c>
      <c r="E35" s="103">
        <f t="shared" si="1"/>
        <v>2009</v>
      </c>
      <c r="F35" s="104">
        <f t="shared" si="2"/>
        <v>11.877734421189547</v>
      </c>
      <c r="G35" s="103">
        <v>2009</v>
      </c>
      <c r="H35" s="103">
        <v>0</v>
      </c>
      <c r="I35" s="103">
        <f t="shared" si="3"/>
        <v>14905</v>
      </c>
      <c r="J35" s="104">
        <f t="shared" si="4"/>
        <v>88.122265578810456</v>
      </c>
      <c r="K35" s="103">
        <v>7109</v>
      </c>
      <c r="L35" s="104">
        <f t="shared" si="5"/>
        <v>42.03027078160104</v>
      </c>
      <c r="M35" s="103">
        <v>0</v>
      </c>
      <c r="N35" s="104">
        <f t="shared" si="6"/>
        <v>0</v>
      </c>
      <c r="O35" s="103">
        <v>7796</v>
      </c>
      <c r="P35" s="103">
        <v>5414</v>
      </c>
      <c r="Q35" s="104">
        <f t="shared" si="7"/>
        <v>46.091994797209409</v>
      </c>
      <c r="R35" s="103">
        <v>45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21" t="s">
        <v>256</v>
      </c>
      <c r="AB35" s="122"/>
    </row>
    <row r="36" spans="1:28" s="105" customFormat="1" ht="13.5" customHeight="1">
      <c r="A36" s="101" t="s">
        <v>11</v>
      </c>
      <c r="B36" s="102" t="s">
        <v>312</v>
      </c>
      <c r="C36" s="101" t="s">
        <v>313</v>
      </c>
      <c r="D36" s="103">
        <f t="shared" si="0"/>
        <v>9390</v>
      </c>
      <c r="E36" s="103">
        <f t="shared" si="1"/>
        <v>469</v>
      </c>
      <c r="F36" s="104">
        <f t="shared" si="2"/>
        <v>4.9946751863684771</v>
      </c>
      <c r="G36" s="103">
        <v>469</v>
      </c>
      <c r="H36" s="103">
        <v>0</v>
      </c>
      <c r="I36" s="103">
        <f t="shared" si="3"/>
        <v>8921</v>
      </c>
      <c r="J36" s="104">
        <f t="shared" si="4"/>
        <v>95.005324813631518</v>
      </c>
      <c r="K36" s="103">
        <v>4773</v>
      </c>
      <c r="L36" s="104">
        <f t="shared" si="5"/>
        <v>50.830670926517577</v>
      </c>
      <c r="M36" s="103">
        <v>0</v>
      </c>
      <c r="N36" s="104">
        <f t="shared" si="6"/>
        <v>0</v>
      </c>
      <c r="O36" s="103">
        <v>4148</v>
      </c>
      <c r="P36" s="103">
        <v>2626</v>
      </c>
      <c r="Q36" s="104">
        <f t="shared" si="7"/>
        <v>44.174653887113955</v>
      </c>
      <c r="R36" s="103">
        <v>62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21" t="s">
        <v>256</v>
      </c>
      <c r="AB36" s="122"/>
    </row>
    <row r="37" spans="1:28" s="105" customFormat="1" ht="13.5" customHeight="1">
      <c r="A37" s="101" t="s">
        <v>11</v>
      </c>
      <c r="B37" s="102" t="s">
        <v>314</v>
      </c>
      <c r="C37" s="101" t="s">
        <v>315</v>
      </c>
      <c r="D37" s="103">
        <f t="shared" si="0"/>
        <v>32837</v>
      </c>
      <c r="E37" s="103">
        <f t="shared" si="1"/>
        <v>778</v>
      </c>
      <c r="F37" s="104">
        <f t="shared" si="2"/>
        <v>2.3692785577245181</v>
      </c>
      <c r="G37" s="103">
        <v>778</v>
      </c>
      <c r="H37" s="103">
        <v>0</v>
      </c>
      <c r="I37" s="103">
        <f t="shared" si="3"/>
        <v>32059</v>
      </c>
      <c r="J37" s="104">
        <f t="shared" si="4"/>
        <v>97.630721442275487</v>
      </c>
      <c r="K37" s="103">
        <v>28641</v>
      </c>
      <c r="L37" s="104">
        <f t="shared" si="5"/>
        <v>87.221731583274959</v>
      </c>
      <c r="M37" s="103">
        <v>0</v>
      </c>
      <c r="N37" s="104">
        <f t="shared" si="6"/>
        <v>0</v>
      </c>
      <c r="O37" s="103">
        <v>3418</v>
      </c>
      <c r="P37" s="103">
        <v>1433</v>
      </c>
      <c r="Q37" s="104">
        <f t="shared" si="7"/>
        <v>10.408989859000519</v>
      </c>
      <c r="R37" s="103">
        <v>154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21" t="s">
        <v>256</v>
      </c>
      <c r="AB37" s="122"/>
    </row>
    <row r="38" spans="1:28" s="105" customFormat="1" ht="13.5" customHeight="1">
      <c r="A38" s="101" t="s">
        <v>11</v>
      </c>
      <c r="B38" s="102" t="s">
        <v>316</v>
      </c>
      <c r="C38" s="101" t="s">
        <v>317</v>
      </c>
      <c r="D38" s="103">
        <f t="shared" si="0"/>
        <v>10691</v>
      </c>
      <c r="E38" s="103">
        <f t="shared" si="1"/>
        <v>1898</v>
      </c>
      <c r="F38" s="104">
        <f t="shared" si="2"/>
        <v>17.753250397530635</v>
      </c>
      <c r="G38" s="103">
        <v>1898</v>
      </c>
      <c r="H38" s="103">
        <v>0</v>
      </c>
      <c r="I38" s="103">
        <f t="shared" si="3"/>
        <v>8793</v>
      </c>
      <c r="J38" s="104">
        <f t="shared" si="4"/>
        <v>82.246749602469365</v>
      </c>
      <c r="K38" s="103">
        <v>0</v>
      </c>
      <c r="L38" s="104">
        <f t="shared" si="5"/>
        <v>0</v>
      </c>
      <c r="M38" s="103">
        <v>0</v>
      </c>
      <c r="N38" s="104">
        <f t="shared" si="6"/>
        <v>0</v>
      </c>
      <c r="O38" s="103">
        <v>8793</v>
      </c>
      <c r="P38" s="103">
        <v>6753</v>
      </c>
      <c r="Q38" s="104">
        <f t="shared" si="7"/>
        <v>82.246749602469365</v>
      </c>
      <c r="R38" s="103">
        <v>65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21" t="s">
        <v>256</v>
      </c>
      <c r="AB38" s="122"/>
    </row>
    <row r="39" spans="1:28" s="105" customFormat="1" ht="13.5" customHeight="1">
      <c r="A39" s="101" t="s">
        <v>11</v>
      </c>
      <c r="B39" s="102" t="s">
        <v>318</v>
      </c>
      <c r="C39" s="101" t="s">
        <v>319</v>
      </c>
      <c r="D39" s="103">
        <f t="shared" si="0"/>
        <v>14741</v>
      </c>
      <c r="E39" s="103">
        <f t="shared" si="1"/>
        <v>4418</v>
      </c>
      <c r="F39" s="104">
        <f t="shared" si="2"/>
        <v>29.970829658774846</v>
      </c>
      <c r="G39" s="103">
        <v>4418</v>
      </c>
      <c r="H39" s="103">
        <v>0</v>
      </c>
      <c r="I39" s="103">
        <f t="shared" si="3"/>
        <v>10323</v>
      </c>
      <c r="J39" s="104">
        <f t="shared" si="4"/>
        <v>70.029170341225154</v>
      </c>
      <c r="K39" s="103">
        <v>0</v>
      </c>
      <c r="L39" s="104">
        <f t="shared" si="5"/>
        <v>0</v>
      </c>
      <c r="M39" s="103">
        <v>0</v>
      </c>
      <c r="N39" s="104">
        <f t="shared" si="6"/>
        <v>0</v>
      </c>
      <c r="O39" s="103">
        <v>10323</v>
      </c>
      <c r="P39" s="103">
        <v>9093</v>
      </c>
      <c r="Q39" s="104">
        <f t="shared" si="7"/>
        <v>70.029170341225154</v>
      </c>
      <c r="R39" s="103">
        <v>110</v>
      </c>
      <c r="S39" s="101"/>
      <c r="T39" s="101"/>
      <c r="U39" s="101"/>
      <c r="V39" s="101" t="s">
        <v>257</v>
      </c>
      <c r="W39" s="101"/>
      <c r="X39" s="101"/>
      <c r="Y39" s="101"/>
      <c r="Z39" s="101" t="s">
        <v>257</v>
      </c>
      <c r="AA39" s="121" t="s">
        <v>256</v>
      </c>
      <c r="AB39" s="122"/>
    </row>
    <row r="40" spans="1:28" s="105" customFormat="1" ht="13.5" customHeight="1">
      <c r="A40" s="101" t="s">
        <v>11</v>
      </c>
      <c r="B40" s="102" t="s">
        <v>320</v>
      </c>
      <c r="C40" s="101" t="s">
        <v>321</v>
      </c>
      <c r="D40" s="103">
        <f t="shared" si="0"/>
        <v>11960</v>
      </c>
      <c r="E40" s="103">
        <f t="shared" si="1"/>
        <v>1164</v>
      </c>
      <c r="F40" s="104">
        <f t="shared" si="2"/>
        <v>9.7324414715719065</v>
      </c>
      <c r="G40" s="103">
        <v>1164</v>
      </c>
      <c r="H40" s="103">
        <v>0</v>
      </c>
      <c r="I40" s="103">
        <f t="shared" si="3"/>
        <v>10796</v>
      </c>
      <c r="J40" s="104">
        <f t="shared" si="4"/>
        <v>90.267558528428097</v>
      </c>
      <c r="K40" s="103">
        <v>8159</v>
      </c>
      <c r="L40" s="104">
        <f t="shared" si="5"/>
        <v>68.219063545150505</v>
      </c>
      <c r="M40" s="103">
        <v>0</v>
      </c>
      <c r="N40" s="104">
        <f t="shared" si="6"/>
        <v>0</v>
      </c>
      <c r="O40" s="103">
        <v>2637</v>
      </c>
      <c r="P40" s="103">
        <v>1469</v>
      </c>
      <c r="Q40" s="104">
        <f t="shared" si="7"/>
        <v>22.048494983277592</v>
      </c>
      <c r="R40" s="103">
        <v>150</v>
      </c>
      <c r="S40" s="101"/>
      <c r="T40" s="101"/>
      <c r="U40" s="101"/>
      <c r="V40" s="101" t="s">
        <v>257</v>
      </c>
      <c r="W40" s="101"/>
      <c r="X40" s="101"/>
      <c r="Y40" s="101"/>
      <c r="Z40" s="101" t="s">
        <v>257</v>
      </c>
      <c r="AA40" s="121" t="s">
        <v>256</v>
      </c>
      <c r="AB40" s="122"/>
    </row>
    <row r="41" spans="1:28" s="105" customFormat="1" ht="13.5" customHeight="1">
      <c r="A41" s="101" t="s">
        <v>11</v>
      </c>
      <c r="B41" s="102" t="s">
        <v>322</v>
      </c>
      <c r="C41" s="101" t="s">
        <v>323</v>
      </c>
      <c r="D41" s="103">
        <f t="shared" si="0"/>
        <v>17220</v>
      </c>
      <c r="E41" s="103">
        <f t="shared" si="1"/>
        <v>3358</v>
      </c>
      <c r="F41" s="104">
        <f t="shared" si="2"/>
        <v>19.500580720092916</v>
      </c>
      <c r="G41" s="103">
        <v>3358</v>
      </c>
      <c r="H41" s="103">
        <v>0</v>
      </c>
      <c r="I41" s="103">
        <f t="shared" si="3"/>
        <v>13862</v>
      </c>
      <c r="J41" s="104">
        <f t="shared" si="4"/>
        <v>80.499419279907087</v>
      </c>
      <c r="K41" s="103">
        <v>0</v>
      </c>
      <c r="L41" s="104">
        <f t="shared" si="5"/>
        <v>0</v>
      </c>
      <c r="M41" s="103">
        <v>0</v>
      </c>
      <c r="N41" s="104">
        <f t="shared" si="6"/>
        <v>0</v>
      </c>
      <c r="O41" s="103">
        <v>13862</v>
      </c>
      <c r="P41" s="103">
        <v>8063</v>
      </c>
      <c r="Q41" s="104">
        <f t="shared" si="7"/>
        <v>80.499419279907087</v>
      </c>
      <c r="R41" s="103">
        <v>39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21" t="s">
        <v>256</v>
      </c>
      <c r="AB41" s="122"/>
    </row>
    <row r="42" spans="1:28" s="105" customFormat="1" ht="13.5" customHeight="1">
      <c r="A42" s="101" t="s">
        <v>11</v>
      </c>
      <c r="B42" s="102" t="s">
        <v>324</v>
      </c>
      <c r="C42" s="101" t="s">
        <v>325</v>
      </c>
      <c r="D42" s="103">
        <f t="shared" si="0"/>
        <v>4633</v>
      </c>
      <c r="E42" s="103">
        <f t="shared" si="1"/>
        <v>822</v>
      </c>
      <c r="F42" s="104">
        <f t="shared" si="2"/>
        <v>17.742283617526443</v>
      </c>
      <c r="G42" s="103">
        <v>822</v>
      </c>
      <c r="H42" s="103">
        <v>0</v>
      </c>
      <c r="I42" s="103">
        <f t="shared" si="3"/>
        <v>3811</v>
      </c>
      <c r="J42" s="104">
        <f t="shared" si="4"/>
        <v>82.257716382473561</v>
      </c>
      <c r="K42" s="103">
        <v>0</v>
      </c>
      <c r="L42" s="104">
        <f t="shared" si="5"/>
        <v>0</v>
      </c>
      <c r="M42" s="103">
        <v>0</v>
      </c>
      <c r="N42" s="104">
        <f t="shared" si="6"/>
        <v>0</v>
      </c>
      <c r="O42" s="103">
        <v>3811</v>
      </c>
      <c r="P42" s="103">
        <v>3526</v>
      </c>
      <c r="Q42" s="104">
        <f t="shared" si="7"/>
        <v>82.257716382473561</v>
      </c>
      <c r="R42" s="103">
        <v>6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21" t="s">
        <v>256</v>
      </c>
      <c r="AB42" s="122"/>
    </row>
    <row r="43" spans="1:28" s="105" customFormat="1" ht="13.5" customHeight="1">
      <c r="A43" s="192" t="s">
        <v>11</v>
      </c>
      <c r="B43" s="193" t="s">
        <v>326</v>
      </c>
      <c r="C43" s="192" t="s">
        <v>327</v>
      </c>
      <c r="D43" s="194">
        <f t="shared" si="0"/>
        <v>10700</v>
      </c>
      <c r="E43" s="194">
        <f t="shared" si="1"/>
        <v>2057</v>
      </c>
      <c r="F43" s="195">
        <f t="shared" si="2"/>
        <v>19.22429906542056</v>
      </c>
      <c r="G43" s="194">
        <v>2057</v>
      </c>
      <c r="H43" s="194">
        <v>0</v>
      </c>
      <c r="I43" s="194">
        <f t="shared" si="3"/>
        <v>8643</v>
      </c>
      <c r="J43" s="195">
        <f t="shared" si="4"/>
        <v>80.775700934579447</v>
      </c>
      <c r="K43" s="194">
        <v>4507</v>
      </c>
      <c r="L43" s="195">
        <f t="shared" si="5"/>
        <v>42.121495327102807</v>
      </c>
      <c r="M43" s="194">
        <v>0</v>
      </c>
      <c r="N43" s="195">
        <f t="shared" si="6"/>
        <v>0</v>
      </c>
      <c r="O43" s="194">
        <v>4136</v>
      </c>
      <c r="P43" s="194">
        <v>3976</v>
      </c>
      <c r="Q43" s="195">
        <f t="shared" si="7"/>
        <v>38.654205607476641</v>
      </c>
      <c r="R43" s="103">
        <v>48</v>
      </c>
      <c r="S43" s="101" t="s">
        <v>257</v>
      </c>
      <c r="T43" s="101"/>
      <c r="U43" s="101"/>
      <c r="V43" s="101"/>
      <c r="W43" s="101"/>
      <c r="X43" s="101" t="s">
        <v>257</v>
      </c>
      <c r="Y43" s="101"/>
      <c r="Z43" s="101"/>
      <c r="AA43" s="121" t="s">
        <v>256</v>
      </c>
      <c r="AB43" s="122"/>
    </row>
    <row r="44" spans="1:28" s="105" customFormat="1" ht="13.5" customHeight="1">
      <c r="A44" s="192" t="s">
        <v>11</v>
      </c>
      <c r="B44" s="193" t="s">
        <v>328</v>
      </c>
      <c r="C44" s="192" t="s">
        <v>329</v>
      </c>
      <c r="D44" s="194">
        <f t="shared" si="0"/>
        <v>9611</v>
      </c>
      <c r="E44" s="194">
        <f t="shared" si="1"/>
        <v>1962</v>
      </c>
      <c r="F44" s="195">
        <f t="shared" si="2"/>
        <v>20.414108833628134</v>
      </c>
      <c r="G44" s="194">
        <v>1962</v>
      </c>
      <c r="H44" s="194">
        <v>0</v>
      </c>
      <c r="I44" s="194">
        <f t="shared" si="3"/>
        <v>7649</v>
      </c>
      <c r="J44" s="195">
        <f t="shared" si="4"/>
        <v>79.585891166371866</v>
      </c>
      <c r="K44" s="194">
        <v>5582</v>
      </c>
      <c r="L44" s="195">
        <f t="shared" si="5"/>
        <v>58.079284153574029</v>
      </c>
      <c r="M44" s="194">
        <v>0</v>
      </c>
      <c r="N44" s="195">
        <f t="shared" si="6"/>
        <v>0</v>
      </c>
      <c r="O44" s="194">
        <v>2067</v>
      </c>
      <c r="P44" s="194">
        <v>2046</v>
      </c>
      <c r="Q44" s="195">
        <f t="shared" si="7"/>
        <v>21.506607012797836</v>
      </c>
      <c r="R44" s="103">
        <v>42</v>
      </c>
      <c r="S44" s="101" t="s">
        <v>257</v>
      </c>
      <c r="T44" s="101"/>
      <c r="U44" s="101"/>
      <c r="V44" s="101"/>
      <c r="W44" s="101"/>
      <c r="X44" s="101" t="s">
        <v>257</v>
      </c>
      <c r="Y44" s="101"/>
      <c r="Z44" s="101"/>
      <c r="AA44" s="121" t="s">
        <v>256</v>
      </c>
      <c r="AB44" s="122"/>
    </row>
    <row r="45" spans="1:28" s="105" customFormat="1" ht="13.5" customHeight="1">
      <c r="A45" s="192" t="s">
        <v>11</v>
      </c>
      <c r="B45" s="193" t="s">
        <v>330</v>
      </c>
      <c r="C45" s="192" t="s">
        <v>331</v>
      </c>
      <c r="D45" s="194">
        <f t="shared" si="0"/>
        <v>3968</v>
      </c>
      <c r="E45" s="194">
        <f t="shared" si="1"/>
        <v>667</v>
      </c>
      <c r="F45" s="195">
        <f t="shared" si="2"/>
        <v>16.809475806451612</v>
      </c>
      <c r="G45" s="194">
        <v>667</v>
      </c>
      <c r="H45" s="194">
        <v>0</v>
      </c>
      <c r="I45" s="194">
        <f t="shared" si="3"/>
        <v>3301</v>
      </c>
      <c r="J45" s="195">
        <f t="shared" si="4"/>
        <v>83.190524193548384</v>
      </c>
      <c r="K45" s="194">
        <v>2587</v>
      </c>
      <c r="L45" s="195">
        <f t="shared" si="5"/>
        <v>65.196572580645167</v>
      </c>
      <c r="M45" s="194">
        <v>0</v>
      </c>
      <c r="N45" s="195">
        <f t="shared" si="6"/>
        <v>0</v>
      </c>
      <c r="O45" s="194">
        <v>714</v>
      </c>
      <c r="P45" s="194">
        <v>533</v>
      </c>
      <c r="Q45" s="195">
        <f t="shared" si="7"/>
        <v>17.993951612903224</v>
      </c>
      <c r="R45" s="103">
        <v>9</v>
      </c>
      <c r="S45" s="101" t="s">
        <v>257</v>
      </c>
      <c r="T45" s="101"/>
      <c r="U45" s="101"/>
      <c r="V45" s="101"/>
      <c r="W45" s="101"/>
      <c r="X45" s="101" t="s">
        <v>257</v>
      </c>
      <c r="Y45" s="101"/>
      <c r="Z45" s="101"/>
      <c r="AA45" s="121" t="s">
        <v>256</v>
      </c>
      <c r="AB45" s="122"/>
    </row>
    <row r="46" spans="1:28" s="105" customFormat="1" ht="13.5" customHeight="1">
      <c r="A46" s="192" t="s">
        <v>11</v>
      </c>
      <c r="B46" s="193" t="s">
        <v>332</v>
      </c>
      <c r="C46" s="192" t="s">
        <v>333</v>
      </c>
      <c r="D46" s="194">
        <f t="shared" si="0"/>
        <v>2230</v>
      </c>
      <c r="E46" s="194">
        <f t="shared" si="1"/>
        <v>427</v>
      </c>
      <c r="F46" s="195">
        <f t="shared" si="2"/>
        <v>19.147982062780269</v>
      </c>
      <c r="G46" s="194">
        <v>337</v>
      </c>
      <c r="H46" s="194">
        <v>90</v>
      </c>
      <c r="I46" s="194">
        <f t="shared" si="3"/>
        <v>1803</v>
      </c>
      <c r="J46" s="195">
        <f t="shared" si="4"/>
        <v>80.852017937219728</v>
      </c>
      <c r="K46" s="194">
        <v>1541</v>
      </c>
      <c r="L46" s="195">
        <f t="shared" si="5"/>
        <v>69.103139013452918</v>
      </c>
      <c r="M46" s="194">
        <v>0</v>
      </c>
      <c r="N46" s="195">
        <f t="shared" si="6"/>
        <v>0</v>
      </c>
      <c r="O46" s="194">
        <v>262</v>
      </c>
      <c r="P46" s="194">
        <v>262</v>
      </c>
      <c r="Q46" s="195">
        <f t="shared" si="7"/>
        <v>11.748878923766815</v>
      </c>
      <c r="R46" s="103">
        <v>9</v>
      </c>
      <c r="S46" s="101" t="s">
        <v>257</v>
      </c>
      <c r="T46" s="101"/>
      <c r="U46" s="101"/>
      <c r="V46" s="101"/>
      <c r="W46" s="101"/>
      <c r="X46" s="101" t="s">
        <v>257</v>
      </c>
      <c r="Y46" s="101"/>
      <c r="Z46" s="101"/>
      <c r="AA46" s="121" t="s">
        <v>256</v>
      </c>
      <c r="AB46" s="122"/>
    </row>
    <row r="47" spans="1:28" s="105" customFormat="1" ht="13.5" customHeight="1">
      <c r="A47" s="192" t="s">
        <v>11</v>
      </c>
      <c r="B47" s="193" t="s">
        <v>334</v>
      </c>
      <c r="C47" s="192" t="s">
        <v>335</v>
      </c>
      <c r="D47" s="194">
        <f t="shared" si="0"/>
        <v>4454</v>
      </c>
      <c r="E47" s="194">
        <f t="shared" si="1"/>
        <v>1130</v>
      </c>
      <c r="F47" s="195">
        <f t="shared" si="2"/>
        <v>25.370453524921423</v>
      </c>
      <c r="G47" s="194">
        <v>1130</v>
      </c>
      <c r="H47" s="194">
        <v>0</v>
      </c>
      <c r="I47" s="194">
        <f t="shared" si="3"/>
        <v>3324</v>
      </c>
      <c r="J47" s="195">
        <f t="shared" si="4"/>
        <v>74.629546475078584</v>
      </c>
      <c r="K47" s="194">
        <v>0</v>
      </c>
      <c r="L47" s="195">
        <f t="shared" si="5"/>
        <v>0</v>
      </c>
      <c r="M47" s="194">
        <v>0</v>
      </c>
      <c r="N47" s="195">
        <f t="shared" si="6"/>
        <v>0</v>
      </c>
      <c r="O47" s="194">
        <v>3324</v>
      </c>
      <c r="P47" s="194">
        <v>3019</v>
      </c>
      <c r="Q47" s="195">
        <f t="shared" si="7"/>
        <v>74.629546475078584</v>
      </c>
      <c r="R47" s="103">
        <v>15</v>
      </c>
      <c r="S47" s="101" t="s">
        <v>257</v>
      </c>
      <c r="T47" s="101"/>
      <c r="U47" s="101"/>
      <c r="V47" s="101"/>
      <c r="W47" s="101"/>
      <c r="X47" s="101" t="s">
        <v>257</v>
      </c>
      <c r="Y47" s="101"/>
      <c r="Z47" s="101"/>
      <c r="AA47" s="121" t="s">
        <v>256</v>
      </c>
      <c r="AB47" s="122"/>
    </row>
    <row r="48" spans="1:28" s="105" customFormat="1" ht="13.5" customHeight="1">
      <c r="A48" s="192" t="s">
        <v>11</v>
      </c>
      <c r="B48" s="193" t="s">
        <v>336</v>
      </c>
      <c r="C48" s="192" t="s">
        <v>337</v>
      </c>
      <c r="D48" s="194">
        <f t="shared" si="0"/>
        <v>1087</v>
      </c>
      <c r="E48" s="194">
        <f t="shared" si="1"/>
        <v>170</v>
      </c>
      <c r="F48" s="195">
        <f t="shared" si="2"/>
        <v>15.639374425023</v>
      </c>
      <c r="G48" s="194">
        <v>165</v>
      </c>
      <c r="H48" s="194">
        <v>5</v>
      </c>
      <c r="I48" s="194">
        <f t="shared" si="3"/>
        <v>917</v>
      </c>
      <c r="J48" s="195">
        <f t="shared" si="4"/>
        <v>84.360625574976993</v>
      </c>
      <c r="K48" s="194">
        <v>0</v>
      </c>
      <c r="L48" s="195">
        <f t="shared" si="5"/>
        <v>0</v>
      </c>
      <c r="M48" s="194">
        <v>0</v>
      </c>
      <c r="N48" s="195">
        <f t="shared" si="6"/>
        <v>0</v>
      </c>
      <c r="O48" s="194">
        <v>917</v>
      </c>
      <c r="P48" s="194">
        <v>6</v>
      </c>
      <c r="Q48" s="195">
        <f t="shared" si="7"/>
        <v>84.360625574976993</v>
      </c>
      <c r="R48" s="103">
        <v>0</v>
      </c>
      <c r="S48" s="101" t="s">
        <v>257</v>
      </c>
      <c r="T48" s="101"/>
      <c r="U48" s="101"/>
      <c r="V48" s="101"/>
      <c r="W48" s="101"/>
      <c r="X48" s="101" t="s">
        <v>257</v>
      </c>
      <c r="Y48" s="101"/>
      <c r="Z48" s="101"/>
      <c r="AA48" s="121" t="s">
        <v>256</v>
      </c>
      <c r="AB48" s="122"/>
    </row>
    <row r="49" spans="1:28" s="105" customFormat="1" ht="13.5" customHeight="1">
      <c r="A49" s="192" t="s">
        <v>11</v>
      </c>
      <c r="B49" s="193" t="s">
        <v>338</v>
      </c>
      <c r="C49" s="192" t="s">
        <v>339</v>
      </c>
      <c r="D49" s="194">
        <f t="shared" si="0"/>
        <v>3522</v>
      </c>
      <c r="E49" s="194">
        <f t="shared" si="1"/>
        <v>562</v>
      </c>
      <c r="F49" s="195">
        <f t="shared" si="2"/>
        <v>15.956842703009656</v>
      </c>
      <c r="G49" s="194">
        <v>562</v>
      </c>
      <c r="H49" s="194">
        <v>0</v>
      </c>
      <c r="I49" s="194">
        <f t="shared" si="3"/>
        <v>2960</v>
      </c>
      <c r="J49" s="195">
        <f t="shared" si="4"/>
        <v>84.043157296990344</v>
      </c>
      <c r="K49" s="194">
        <v>0</v>
      </c>
      <c r="L49" s="195">
        <f t="shared" si="5"/>
        <v>0</v>
      </c>
      <c r="M49" s="194">
        <v>0</v>
      </c>
      <c r="N49" s="195">
        <f t="shared" si="6"/>
        <v>0</v>
      </c>
      <c r="O49" s="194">
        <v>2960</v>
      </c>
      <c r="P49" s="194">
        <v>2532</v>
      </c>
      <c r="Q49" s="195">
        <f t="shared" si="7"/>
        <v>84.043157296990344</v>
      </c>
      <c r="R49" s="103">
        <v>6</v>
      </c>
      <c r="S49" s="101" t="s">
        <v>257</v>
      </c>
      <c r="T49" s="101"/>
      <c r="U49" s="101"/>
      <c r="V49" s="101"/>
      <c r="W49" s="101" t="s">
        <v>257</v>
      </c>
      <c r="X49" s="101"/>
      <c r="Y49" s="101"/>
      <c r="Z49" s="101"/>
      <c r="AA49" s="121" t="s">
        <v>256</v>
      </c>
      <c r="AB49" s="122"/>
    </row>
    <row r="50" spans="1:28" s="105" customFormat="1" ht="13.5" customHeight="1">
      <c r="A50" s="192" t="s">
        <v>11</v>
      </c>
      <c r="B50" s="193" t="s">
        <v>340</v>
      </c>
      <c r="C50" s="192" t="s">
        <v>341</v>
      </c>
      <c r="D50" s="194">
        <f t="shared" si="0"/>
        <v>3724</v>
      </c>
      <c r="E50" s="194">
        <f t="shared" si="1"/>
        <v>1538</v>
      </c>
      <c r="F50" s="195">
        <f t="shared" si="2"/>
        <v>41.299677765843178</v>
      </c>
      <c r="G50" s="194">
        <v>1369</v>
      </c>
      <c r="H50" s="194">
        <v>169</v>
      </c>
      <c r="I50" s="194">
        <f t="shared" si="3"/>
        <v>2186</v>
      </c>
      <c r="J50" s="195">
        <f t="shared" si="4"/>
        <v>58.700322234156822</v>
      </c>
      <c r="K50" s="194">
        <v>0</v>
      </c>
      <c r="L50" s="195">
        <f t="shared" si="5"/>
        <v>0</v>
      </c>
      <c r="M50" s="194">
        <v>0</v>
      </c>
      <c r="N50" s="195">
        <f t="shared" si="6"/>
        <v>0</v>
      </c>
      <c r="O50" s="194">
        <v>2186</v>
      </c>
      <c r="P50" s="194">
        <v>2103</v>
      </c>
      <c r="Q50" s="195">
        <f t="shared" si="7"/>
        <v>58.700322234156822</v>
      </c>
      <c r="R50" s="103">
        <v>3</v>
      </c>
      <c r="S50" s="101"/>
      <c r="T50" s="101"/>
      <c r="U50" s="101"/>
      <c r="V50" s="101" t="s">
        <v>257</v>
      </c>
      <c r="W50" s="101"/>
      <c r="X50" s="101"/>
      <c r="Y50" s="101"/>
      <c r="Z50" s="101" t="s">
        <v>257</v>
      </c>
      <c r="AA50" s="121" t="s">
        <v>256</v>
      </c>
      <c r="AB50" s="122"/>
    </row>
    <row r="51" spans="1:28" s="105" customFormat="1" ht="13.5" customHeight="1">
      <c r="A51" s="192" t="s">
        <v>11</v>
      </c>
      <c r="B51" s="193" t="s">
        <v>342</v>
      </c>
      <c r="C51" s="192" t="s">
        <v>343</v>
      </c>
      <c r="D51" s="194">
        <f t="shared" si="0"/>
        <v>15624</v>
      </c>
      <c r="E51" s="194">
        <f t="shared" si="1"/>
        <v>2015</v>
      </c>
      <c r="F51" s="195">
        <f t="shared" si="2"/>
        <v>12.896825396825399</v>
      </c>
      <c r="G51" s="194">
        <v>2015</v>
      </c>
      <c r="H51" s="194">
        <v>0</v>
      </c>
      <c r="I51" s="194">
        <f t="shared" si="3"/>
        <v>13609</v>
      </c>
      <c r="J51" s="195">
        <f t="shared" si="4"/>
        <v>87.103174603174608</v>
      </c>
      <c r="K51" s="194">
        <v>10851</v>
      </c>
      <c r="L51" s="195">
        <f t="shared" si="5"/>
        <v>69.450844854070652</v>
      </c>
      <c r="M51" s="194">
        <v>0</v>
      </c>
      <c r="N51" s="195">
        <f t="shared" si="6"/>
        <v>0</v>
      </c>
      <c r="O51" s="194">
        <v>2758</v>
      </c>
      <c r="P51" s="194">
        <v>1706</v>
      </c>
      <c r="Q51" s="195">
        <f t="shared" si="7"/>
        <v>17.652329749103941</v>
      </c>
      <c r="R51" s="103">
        <v>189</v>
      </c>
      <c r="S51" s="101" t="s">
        <v>257</v>
      </c>
      <c r="T51" s="101"/>
      <c r="U51" s="101"/>
      <c r="V51" s="101"/>
      <c r="W51" s="101"/>
      <c r="X51" s="101" t="s">
        <v>257</v>
      </c>
      <c r="Y51" s="101"/>
      <c r="Z51" s="101"/>
      <c r="AA51" s="121" t="s">
        <v>256</v>
      </c>
      <c r="AB51" s="122"/>
    </row>
    <row r="52" spans="1:28" s="105" customFormat="1" ht="13.5" customHeight="1">
      <c r="A52" s="101" t="s">
        <v>11</v>
      </c>
      <c r="B52" s="102" t="s">
        <v>344</v>
      </c>
      <c r="C52" s="101" t="s">
        <v>345</v>
      </c>
      <c r="D52" s="103">
        <f t="shared" si="0"/>
        <v>7223</v>
      </c>
      <c r="E52" s="103">
        <f t="shared" si="1"/>
        <v>877</v>
      </c>
      <c r="F52" s="104">
        <f t="shared" si="2"/>
        <v>12.141769347916378</v>
      </c>
      <c r="G52" s="103">
        <v>877</v>
      </c>
      <c r="H52" s="103">
        <v>0</v>
      </c>
      <c r="I52" s="103">
        <f t="shared" si="3"/>
        <v>6346</v>
      </c>
      <c r="J52" s="104">
        <f t="shared" si="4"/>
        <v>87.85823065208362</v>
      </c>
      <c r="K52" s="103">
        <v>5078</v>
      </c>
      <c r="L52" s="104">
        <f t="shared" si="5"/>
        <v>70.303198117125845</v>
      </c>
      <c r="M52" s="103">
        <v>0</v>
      </c>
      <c r="N52" s="104">
        <f t="shared" si="6"/>
        <v>0</v>
      </c>
      <c r="O52" s="103">
        <v>1268</v>
      </c>
      <c r="P52" s="103">
        <v>1075</v>
      </c>
      <c r="Q52" s="104">
        <f t="shared" si="7"/>
        <v>17.555032534957775</v>
      </c>
      <c r="R52" s="103">
        <v>65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21" t="s">
        <v>256</v>
      </c>
      <c r="AB52" s="122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22"/>
      <c r="AB53" s="122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22"/>
      <c r="AB54" s="122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22"/>
      <c r="AB55" s="122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22"/>
      <c r="AB56" s="122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22"/>
      <c r="AB57" s="122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22"/>
      <c r="AB58" s="122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22"/>
      <c r="AB59" s="122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22"/>
      <c r="AB60" s="122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22"/>
      <c r="AB61" s="122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22"/>
      <c r="AB62" s="122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22"/>
      <c r="AB63" s="122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22"/>
      <c r="AB64" s="122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22"/>
      <c r="AB65" s="122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22"/>
      <c r="AB66" s="122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22"/>
      <c r="AB67" s="122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22"/>
      <c r="AB68" s="122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22"/>
      <c r="AB69" s="122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22"/>
      <c r="AB70" s="122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22"/>
      <c r="AB71" s="122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22"/>
      <c r="AB72" s="122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22"/>
      <c r="AB73" s="122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22"/>
      <c r="AB74" s="122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22"/>
      <c r="AB75" s="122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22"/>
      <c r="AB76" s="122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22"/>
      <c r="AB77" s="122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22"/>
      <c r="AB78" s="122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22"/>
      <c r="AB79" s="122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22"/>
      <c r="AB80" s="122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22"/>
      <c r="AB81" s="122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22"/>
      <c r="AB82" s="122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22"/>
      <c r="AB83" s="122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22"/>
      <c r="AB84" s="122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22"/>
      <c r="AB85" s="122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22"/>
      <c r="AB86" s="122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22"/>
      <c r="AB87" s="122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22"/>
      <c r="AB88" s="122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22"/>
      <c r="AB89" s="122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22"/>
      <c r="AB90" s="122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22"/>
      <c r="AB91" s="122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22"/>
      <c r="AB92" s="122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22"/>
      <c r="AB93" s="122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22"/>
      <c r="AB94" s="122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22"/>
      <c r="AB95" s="122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22"/>
      <c r="AB96" s="122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22"/>
      <c r="AB97" s="122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22"/>
      <c r="AB98" s="122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22"/>
      <c r="AB99" s="122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22"/>
      <c r="AB100" s="122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22"/>
      <c r="AB101" s="122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22"/>
      <c r="AB102" s="122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22"/>
      <c r="AB103" s="122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22"/>
      <c r="AB104" s="122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22"/>
      <c r="AB105" s="122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22"/>
      <c r="AB106" s="122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22"/>
      <c r="AB107" s="122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22"/>
      <c r="AB108" s="122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22"/>
      <c r="AB109" s="122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22"/>
      <c r="AB110" s="122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22"/>
      <c r="AB111" s="122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22"/>
      <c r="AB112" s="122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22"/>
      <c r="AB113" s="122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22"/>
      <c r="AB114" s="122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22"/>
      <c r="AB115" s="122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22"/>
      <c r="AB116" s="122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22"/>
      <c r="AB117" s="122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22"/>
      <c r="AB118" s="122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22"/>
      <c r="AB119" s="122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22"/>
      <c r="AB120" s="122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22"/>
      <c r="AB121" s="122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22"/>
      <c r="AB122" s="122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22"/>
      <c r="AB123" s="122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22"/>
      <c r="AB124" s="122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22"/>
      <c r="AB125" s="122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22"/>
      <c r="AB126" s="122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22"/>
      <c r="AB127" s="122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22"/>
      <c r="AB128" s="122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22"/>
      <c r="AB129" s="122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22"/>
      <c r="AB130" s="122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22"/>
      <c r="AB131" s="122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22"/>
      <c r="AB132" s="122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22"/>
      <c r="AB133" s="122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22"/>
      <c r="AB134" s="122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22"/>
      <c r="AB135" s="122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22"/>
      <c r="AB136" s="122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22"/>
      <c r="AB137" s="122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22"/>
      <c r="AB138" s="122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22"/>
      <c r="AB139" s="122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22"/>
      <c r="AB140" s="122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22"/>
      <c r="AB141" s="122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22"/>
      <c r="AB142" s="122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22"/>
      <c r="AB143" s="122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22"/>
      <c r="AB144" s="122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22"/>
      <c r="AB145" s="122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22"/>
      <c r="AB146" s="122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22"/>
      <c r="AB147" s="122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22"/>
      <c r="AB148" s="122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22"/>
      <c r="AB149" s="122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22"/>
      <c r="AB150" s="122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22"/>
      <c r="AB151" s="122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22"/>
      <c r="AB152" s="122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22"/>
      <c r="AB153" s="122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22"/>
      <c r="AB154" s="122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22"/>
      <c r="AB155" s="122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22"/>
      <c r="AB156" s="122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22"/>
      <c r="AB157" s="122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22"/>
      <c r="AB158" s="122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22"/>
      <c r="AB159" s="122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22"/>
      <c r="AB160" s="122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22"/>
      <c r="AB161" s="122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22"/>
      <c r="AB162" s="122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22"/>
      <c r="AB163" s="122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22"/>
      <c r="AB164" s="122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22"/>
      <c r="AB165" s="122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22"/>
      <c r="AB166" s="122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22"/>
      <c r="AB167" s="122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22"/>
      <c r="AB168" s="122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22"/>
      <c r="AB169" s="122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22"/>
      <c r="AB170" s="122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22"/>
      <c r="AB171" s="122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22"/>
      <c r="AB172" s="122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22"/>
      <c r="AB173" s="122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22"/>
      <c r="AB174" s="122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22"/>
      <c r="AB175" s="122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22"/>
      <c r="AB176" s="122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22"/>
      <c r="AB177" s="122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22"/>
      <c r="AB178" s="122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22"/>
      <c r="AB179" s="122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22"/>
      <c r="AB180" s="122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22"/>
      <c r="AB181" s="122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22"/>
      <c r="AB182" s="122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22"/>
      <c r="AB183" s="122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22"/>
      <c r="AB184" s="122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22"/>
      <c r="AB185" s="122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22"/>
      <c r="AB186" s="122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22"/>
      <c r="AB187" s="122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22"/>
      <c r="AB188" s="122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22"/>
      <c r="AB189" s="122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22"/>
      <c r="AB190" s="122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22"/>
      <c r="AB191" s="122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22"/>
      <c r="AB192" s="122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22"/>
      <c r="AB193" s="122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22"/>
      <c r="AB194" s="122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22"/>
      <c r="AB195" s="122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22"/>
      <c r="AB196" s="122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22"/>
      <c r="AB197" s="122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22"/>
      <c r="AB198" s="122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22"/>
      <c r="AB199" s="122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22"/>
      <c r="AB200" s="122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22"/>
      <c r="AB201" s="122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22"/>
      <c r="AB202" s="122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22"/>
      <c r="AB203" s="122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22"/>
      <c r="AB204" s="122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22"/>
      <c r="AB205" s="122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22"/>
      <c r="AB206" s="122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22"/>
      <c r="AB207" s="122"/>
    </row>
  </sheetData>
  <sortState ref="A8:AA52">
    <sortCondition ref="A8:A52"/>
    <sortCondition ref="B8:B52"/>
    <sortCondition ref="C8:C5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34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52" t="s">
        <v>193</v>
      </c>
      <c r="B2" s="149" t="s">
        <v>194</v>
      </c>
      <c r="C2" s="153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1" t="s">
        <v>219</v>
      </c>
      <c r="AG2" s="142"/>
      <c r="AH2" s="142"/>
      <c r="AI2" s="143"/>
      <c r="AJ2" s="141" t="s">
        <v>220</v>
      </c>
      <c r="AK2" s="142"/>
      <c r="AL2" s="142"/>
      <c r="AM2" s="142"/>
      <c r="AN2" s="142"/>
      <c r="AO2" s="142"/>
      <c r="AP2" s="142"/>
      <c r="AQ2" s="142"/>
      <c r="AR2" s="142"/>
      <c r="AS2" s="143"/>
      <c r="AT2" s="151" t="s">
        <v>221</v>
      </c>
      <c r="AU2" s="149"/>
      <c r="AV2" s="149"/>
      <c r="AW2" s="149"/>
      <c r="AX2" s="149"/>
      <c r="AY2" s="149"/>
      <c r="AZ2" s="141" t="s">
        <v>222</v>
      </c>
      <c r="BA2" s="142"/>
      <c r="BB2" s="142"/>
      <c r="BC2" s="143"/>
    </row>
    <row r="3" spans="1:55" s="100" customFormat="1" ht="13.5" customHeight="1">
      <c r="A3" s="150"/>
      <c r="B3" s="150"/>
      <c r="C3" s="150"/>
      <c r="D3" s="91" t="s">
        <v>200</v>
      </c>
      <c r="E3" s="144" t="s">
        <v>223</v>
      </c>
      <c r="F3" s="142"/>
      <c r="G3" s="143"/>
      <c r="H3" s="145" t="s">
        <v>224</v>
      </c>
      <c r="I3" s="146"/>
      <c r="J3" s="147"/>
      <c r="K3" s="144" t="s">
        <v>225</v>
      </c>
      <c r="L3" s="146"/>
      <c r="M3" s="147"/>
      <c r="N3" s="91" t="s">
        <v>200</v>
      </c>
      <c r="O3" s="144" t="s">
        <v>226</v>
      </c>
      <c r="P3" s="154"/>
      <c r="Q3" s="154"/>
      <c r="R3" s="154"/>
      <c r="S3" s="154"/>
      <c r="T3" s="154"/>
      <c r="U3" s="155"/>
      <c r="V3" s="144" t="s">
        <v>227</v>
      </c>
      <c r="W3" s="154"/>
      <c r="X3" s="154"/>
      <c r="Y3" s="154"/>
      <c r="Z3" s="154"/>
      <c r="AA3" s="154"/>
      <c r="AB3" s="155"/>
      <c r="AC3" s="92" t="s">
        <v>228</v>
      </c>
      <c r="AD3" s="88"/>
      <c r="AE3" s="89"/>
      <c r="AF3" s="148" t="s">
        <v>200</v>
      </c>
      <c r="AG3" s="149" t="s">
        <v>229</v>
      </c>
      <c r="AH3" s="149" t="s">
        <v>230</v>
      </c>
      <c r="AI3" s="149" t="s">
        <v>231</v>
      </c>
      <c r="AJ3" s="150" t="s">
        <v>200</v>
      </c>
      <c r="AK3" s="149" t="s">
        <v>232</v>
      </c>
      <c r="AL3" s="149" t="s">
        <v>233</v>
      </c>
      <c r="AM3" s="149" t="s">
        <v>234</v>
      </c>
      <c r="AN3" s="149" t="s">
        <v>230</v>
      </c>
      <c r="AO3" s="149" t="s">
        <v>231</v>
      </c>
      <c r="AP3" s="149" t="s">
        <v>235</v>
      </c>
      <c r="AQ3" s="149" t="s">
        <v>236</v>
      </c>
      <c r="AR3" s="149" t="s">
        <v>237</v>
      </c>
      <c r="AS3" s="149" t="s">
        <v>238</v>
      </c>
      <c r="AT3" s="148" t="s">
        <v>200</v>
      </c>
      <c r="AU3" s="149" t="s">
        <v>232</v>
      </c>
      <c r="AV3" s="149" t="s">
        <v>233</v>
      </c>
      <c r="AW3" s="149" t="s">
        <v>234</v>
      </c>
      <c r="AX3" s="149" t="s">
        <v>230</v>
      </c>
      <c r="AY3" s="149" t="s">
        <v>231</v>
      </c>
      <c r="AZ3" s="148" t="s">
        <v>200</v>
      </c>
      <c r="BA3" s="149" t="s">
        <v>229</v>
      </c>
      <c r="BB3" s="149" t="s">
        <v>230</v>
      </c>
      <c r="BC3" s="149" t="s">
        <v>231</v>
      </c>
    </row>
    <row r="4" spans="1:55" s="100" customFormat="1" ht="18.75" customHeight="1">
      <c r="A4" s="150"/>
      <c r="B4" s="150"/>
      <c r="C4" s="150"/>
      <c r="D4" s="91"/>
      <c r="E4" s="91" t="s">
        <v>200</v>
      </c>
      <c r="F4" s="158" t="s">
        <v>239</v>
      </c>
      <c r="G4" s="158" t="s">
        <v>240</v>
      </c>
      <c r="H4" s="91" t="s">
        <v>200</v>
      </c>
      <c r="I4" s="158" t="s">
        <v>239</v>
      </c>
      <c r="J4" s="158" t="s">
        <v>240</v>
      </c>
      <c r="K4" s="91" t="s">
        <v>200</v>
      </c>
      <c r="L4" s="158" t="s">
        <v>239</v>
      </c>
      <c r="M4" s="158" t="s">
        <v>240</v>
      </c>
      <c r="N4" s="91"/>
      <c r="O4" s="91" t="s">
        <v>200</v>
      </c>
      <c r="P4" s="158" t="s">
        <v>229</v>
      </c>
      <c r="Q4" s="156" t="s">
        <v>230</v>
      </c>
      <c r="R4" s="156" t="s">
        <v>231</v>
      </c>
      <c r="S4" s="158" t="s">
        <v>241</v>
      </c>
      <c r="T4" s="158" t="s">
        <v>242</v>
      </c>
      <c r="U4" s="158" t="s">
        <v>243</v>
      </c>
      <c r="V4" s="91" t="s">
        <v>200</v>
      </c>
      <c r="W4" s="158" t="s">
        <v>229</v>
      </c>
      <c r="X4" s="156" t="s">
        <v>230</v>
      </c>
      <c r="Y4" s="156" t="s">
        <v>231</v>
      </c>
      <c r="Z4" s="158" t="s">
        <v>241</v>
      </c>
      <c r="AA4" s="158" t="s">
        <v>242</v>
      </c>
      <c r="AB4" s="158" t="s">
        <v>243</v>
      </c>
      <c r="AC4" s="91" t="s">
        <v>200</v>
      </c>
      <c r="AD4" s="158" t="s">
        <v>239</v>
      </c>
      <c r="AE4" s="158" t="s">
        <v>240</v>
      </c>
      <c r="AF4" s="148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48"/>
      <c r="AU4" s="150"/>
      <c r="AV4" s="150"/>
      <c r="AW4" s="150"/>
      <c r="AX4" s="150"/>
      <c r="AY4" s="150"/>
      <c r="AZ4" s="148"/>
      <c r="BA4" s="150"/>
      <c r="BB4" s="150"/>
      <c r="BC4" s="150"/>
    </row>
    <row r="5" spans="1:55" s="52" customFormat="1" ht="22.5" customHeight="1">
      <c r="A5" s="150"/>
      <c r="B5" s="150"/>
      <c r="C5" s="150"/>
      <c r="D5" s="93"/>
      <c r="E5" s="93"/>
      <c r="F5" s="159"/>
      <c r="G5" s="159"/>
      <c r="H5" s="93"/>
      <c r="I5" s="159"/>
      <c r="J5" s="159"/>
      <c r="K5" s="93"/>
      <c r="L5" s="159"/>
      <c r="M5" s="159"/>
      <c r="N5" s="93"/>
      <c r="O5" s="93"/>
      <c r="P5" s="159"/>
      <c r="Q5" s="157"/>
      <c r="R5" s="157"/>
      <c r="S5" s="159"/>
      <c r="T5" s="159"/>
      <c r="U5" s="159"/>
      <c r="V5" s="93"/>
      <c r="W5" s="159"/>
      <c r="X5" s="157"/>
      <c r="Y5" s="157"/>
      <c r="Z5" s="159"/>
      <c r="AA5" s="159"/>
      <c r="AB5" s="159"/>
      <c r="AC5" s="93"/>
      <c r="AD5" s="159"/>
      <c r="AE5" s="159"/>
      <c r="AF5" s="90"/>
      <c r="AG5" s="90"/>
      <c r="AH5" s="90"/>
      <c r="AI5" s="90"/>
      <c r="AJ5" s="90"/>
      <c r="AK5" s="90"/>
      <c r="AL5" s="150"/>
      <c r="AM5" s="90"/>
      <c r="AN5" s="90"/>
      <c r="AO5" s="90"/>
      <c r="AP5" s="90"/>
      <c r="AQ5" s="90"/>
      <c r="AR5" s="90"/>
      <c r="AS5" s="90"/>
      <c r="AT5" s="90"/>
      <c r="AU5" s="90"/>
      <c r="AV5" s="150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50"/>
      <c r="B6" s="150"/>
      <c r="C6" s="150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熊本県</v>
      </c>
      <c r="B7" s="107" t="str">
        <f>水洗化人口等!B7</f>
        <v>43000</v>
      </c>
      <c r="C7" s="106" t="s">
        <v>200</v>
      </c>
      <c r="D7" s="108">
        <f t="shared" ref="D7:D52" si="0">SUM(E7,+H7,+K7)</f>
        <v>456175</v>
      </c>
      <c r="E7" s="108">
        <f t="shared" ref="E7:E52" si="1">SUM(F7:G7)</f>
        <v>0</v>
      </c>
      <c r="F7" s="108">
        <f>SUM(F$8:F$207)</f>
        <v>0</v>
      </c>
      <c r="G7" s="108">
        <f>SUM(G$8:G$207)</f>
        <v>0</v>
      </c>
      <c r="H7" s="108">
        <f t="shared" ref="H7:H52" si="2">SUM(I7:J7)</f>
        <v>19957</v>
      </c>
      <c r="I7" s="108">
        <f>SUM(I$8:I$207)</f>
        <v>17587</v>
      </c>
      <c r="J7" s="108">
        <f>SUM(J$8:J$207)</f>
        <v>2370</v>
      </c>
      <c r="K7" s="108">
        <f t="shared" ref="K7:K52" si="3">SUM(L7:M7)</f>
        <v>436218</v>
      </c>
      <c r="L7" s="108">
        <f>SUM(L$8:L$207)</f>
        <v>108393</v>
      </c>
      <c r="M7" s="108">
        <f>SUM(M$8:M$207)</f>
        <v>327825</v>
      </c>
      <c r="N7" s="108">
        <f t="shared" ref="N7:N52" si="4">SUM(O7,+V7,+AC7)</f>
        <v>456957</v>
      </c>
      <c r="O7" s="108">
        <f t="shared" ref="O7:O52" si="5">SUM(P7:U7)</f>
        <v>125980</v>
      </c>
      <c r="P7" s="108">
        <f t="shared" ref="P7:U7" si="6">SUM(P$8:P$207)</f>
        <v>101694</v>
      </c>
      <c r="Q7" s="108">
        <f t="shared" si="6"/>
        <v>254</v>
      </c>
      <c r="R7" s="108">
        <f t="shared" si="6"/>
        <v>0</v>
      </c>
      <c r="S7" s="108">
        <f t="shared" si="6"/>
        <v>24018</v>
      </c>
      <c r="T7" s="108">
        <f t="shared" si="6"/>
        <v>0</v>
      </c>
      <c r="U7" s="108">
        <f t="shared" si="6"/>
        <v>14</v>
      </c>
      <c r="V7" s="108">
        <f t="shared" ref="V7:V52" si="7">SUM(W7:AB7)</f>
        <v>330195</v>
      </c>
      <c r="W7" s="108">
        <f t="shared" ref="W7:AB7" si="8">SUM(W$8:W$207)</f>
        <v>246497</v>
      </c>
      <c r="X7" s="108">
        <f t="shared" si="8"/>
        <v>3281</v>
      </c>
      <c r="Y7" s="108">
        <f t="shared" si="8"/>
        <v>0</v>
      </c>
      <c r="Z7" s="108">
        <f t="shared" si="8"/>
        <v>80417</v>
      </c>
      <c r="AA7" s="108">
        <f t="shared" si="8"/>
        <v>0</v>
      </c>
      <c r="AB7" s="108">
        <f t="shared" si="8"/>
        <v>0</v>
      </c>
      <c r="AC7" s="108">
        <f t="shared" ref="AC7:AC52" si="9">SUM(AD7:AE7)</f>
        <v>782</v>
      </c>
      <c r="AD7" s="108">
        <f>SUM(AD$8:AD$207)</f>
        <v>782</v>
      </c>
      <c r="AE7" s="108">
        <f>SUM(AE$8:AE$207)</f>
        <v>0</v>
      </c>
      <c r="AF7" s="108">
        <f t="shared" ref="AF7:AF52" si="10">SUM(AG7:AI7)</f>
        <v>11285</v>
      </c>
      <c r="AG7" s="108">
        <f>SUM(AG$8:AG$207)</f>
        <v>11276</v>
      </c>
      <c r="AH7" s="108">
        <f>SUM(AH$8:AH$207)</f>
        <v>9</v>
      </c>
      <c r="AI7" s="108">
        <f>SUM(AI$8:AI$207)</f>
        <v>0</v>
      </c>
      <c r="AJ7" s="108">
        <f t="shared" ref="AJ7:AJ52" si="11">SUM(AK7:AS7)</f>
        <v>36515</v>
      </c>
      <c r="AK7" s="108">
        <f t="shared" ref="AK7:AS7" si="12">SUM(AK$8:AK$207)</f>
        <v>8484</v>
      </c>
      <c r="AL7" s="108">
        <f t="shared" si="12"/>
        <v>16848</v>
      </c>
      <c r="AM7" s="108">
        <f t="shared" si="12"/>
        <v>1478</v>
      </c>
      <c r="AN7" s="108">
        <f t="shared" si="12"/>
        <v>0</v>
      </c>
      <c r="AO7" s="108">
        <f t="shared" si="12"/>
        <v>0</v>
      </c>
      <c r="AP7" s="108">
        <f t="shared" si="12"/>
        <v>7174</v>
      </c>
      <c r="AQ7" s="108">
        <f t="shared" si="12"/>
        <v>1017</v>
      </c>
      <c r="AR7" s="108">
        <f t="shared" si="12"/>
        <v>17</v>
      </c>
      <c r="AS7" s="108">
        <f t="shared" si="12"/>
        <v>1497</v>
      </c>
      <c r="AT7" s="108">
        <f t="shared" ref="AT7:AT52" si="13">SUM(AU7:AY7)</f>
        <v>263</v>
      </c>
      <c r="AU7" s="108">
        <f>SUM(AU$8:AU$207)</f>
        <v>93</v>
      </c>
      <c r="AV7" s="108">
        <f>SUM(AV$8:AV$207)</f>
        <v>0</v>
      </c>
      <c r="AW7" s="108">
        <f>SUM(AW$8:AW$207)</f>
        <v>170</v>
      </c>
      <c r="AX7" s="108">
        <f>SUM(AX$8:AX$207)</f>
        <v>0</v>
      </c>
      <c r="AY7" s="108">
        <f>SUM(AY$8:AY$207)</f>
        <v>0</v>
      </c>
      <c r="AZ7" s="108">
        <f t="shared" ref="AZ7:AZ52" si="14">SUM(BA7:BC7)</f>
        <v>1613</v>
      </c>
      <c r="BA7" s="108">
        <f>SUM(BA$8:BA$207)</f>
        <v>1613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11</v>
      </c>
      <c r="B8" s="113" t="s">
        <v>254</v>
      </c>
      <c r="C8" s="101" t="s">
        <v>255</v>
      </c>
      <c r="D8" s="103">
        <f t="shared" si="0"/>
        <v>62679</v>
      </c>
      <c r="E8" s="103">
        <f t="shared" si="1"/>
        <v>0</v>
      </c>
      <c r="F8" s="103">
        <v>0</v>
      </c>
      <c r="G8" s="103">
        <v>0</v>
      </c>
      <c r="H8" s="103">
        <f t="shared" si="2"/>
        <v>0</v>
      </c>
      <c r="I8" s="103">
        <v>0</v>
      </c>
      <c r="J8" s="103">
        <v>0</v>
      </c>
      <c r="K8" s="103">
        <f t="shared" si="3"/>
        <v>62679</v>
      </c>
      <c r="L8" s="103">
        <v>12687</v>
      </c>
      <c r="M8" s="103">
        <v>49992</v>
      </c>
      <c r="N8" s="103">
        <f t="shared" si="4"/>
        <v>62724</v>
      </c>
      <c r="O8" s="103">
        <f t="shared" si="5"/>
        <v>12687</v>
      </c>
      <c r="P8" s="103">
        <v>3227</v>
      </c>
      <c r="Q8" s="103">
        <v>0</v>
      </c>
      <c r="R8" s="103">
        <v>0</v>
      </c>
      <c r="S8" s="103">
        <v>9460</v>
      </c>
      <c r="T8" s="103">
        <v>0</v>
      </c>
      <c r="U8" s="103">
        <v>0</v>
      </c>
      <c r="V8" s="103">
        <f t="shared" si="7"/>
        <v>49992</v>
      </c>
      <c r="W8" s="103">
        <v>13942</v>
      </c>
      <c r="X8" s="103">
        <v>0</v>
      </c>
      <c r="Y8" s="103">
        <v>0</v>
      </c>
      <c r="Z8" s="103">
        <v>36050</v>
      </c>
      <c r="AA8" s="103">
        <v>0</v>
      </c>
      <c r="AB8" s="103">
        <v>0</v>
      </c>
      <c r="AC8" s="103">
        <f t="shared" si="9"/>
        <v>45</v>
      </c>
      <c r="AD8" s="103">
        <v>45</v>
      </c>
      <c r="AE8" s="103">
        <v>0</v>
      </c>
      <c r="AF8" s="103">
        <f t="shared" si="10"/>
        <v>635</v>
      </c>
      <c r="AG8" s="103">
        <v>635</v>
      </c>
      <c r="AH8" s="103">
        <v>0</v>
      </c>
      <c r="AI8" s="103">
        <v>0</v>
      </c>
      <c r="AJ8" s="103">
        <f t="shared" si="11"/>
        <v>635</v>
      </c>
      <c r="AK8" s="103">
        <v>0</v>
      </c>
      <c r="AL8" s="103">
        <v>0</v>
      </c>
      <c r="AM8" s="103">
        <v>635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 t="shared" si="13"/>
        <v>84</v>
      </c>
      <c r="AU8" s="103">
        <v>0</v>
      </c>
      <c r="AV8" s="103">
        <v>0</v>
      </c>
      <c r="AW8" s="103">
        <v>84</v>
      </c>
      <c r="AX8" s="103">
        <v>0</v>
      </c>
      <c r="AY8" s="103">
        <v>0</v>
      </c>
      <c r="AZ8" s="103">
        <f t="shared" si="14"/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11</v>
      </c>
      <c r="B9" s="113" t="s">
        <v>258</v>
      </c>
      <c r="C9" s="101" t="s">
        <v>259</v>
      </c>
      <c r="D9" s="103">
        <f t="shared" si="0"/>
        <v>36593</v>
      </c>
      <c r="E9" s="103">
        <f t="shared" si="1"/>
        <v>0</v>
      </c>
      <c r="F9" s="103">
        <v>0</v>
      </c>
      <c r="G9" s="103">
        <v>0</v>
      </c>
      <c r="H9" s="103">
        <f t="shared" si="2"/>
        <v>0</v>
      </c>
      <c r="I9" s="103">
        <v>0</v>
      </c>
      <c r="J9" s="103">
        <v>0</v>
      </c>
      <c r="K9" s="103">
        <f t="shared" si="3"/>
        <v>36593</v>
      </c>
      <c r="L9" s="103">
        <v>6796</v>
      </c>
      <c r="M9" s="103">
        <v>29797</v>
      </c>
      <c r="N9" s="103">
        <f t="shared" si="4"/>
        <v>36593</v>
      </c>
      <c r="O9" s="103">
        <f t="shared" si="5"/>
        <v>6796</v>
      </c>
      <c r="P9" s="103">
        <v>6796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 t="shared" si="7"/>
        <v>29797</v>
      </c>
      <c r="W9" s="103">
        <v>29797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 t="shared" si="9"/>
        <v>0</v>
      </c>
      <c r="AD9" s="103">
        <v>0</v>
      </c>
      <c r="AE9" s="103">
        <v>0</v>
      </c>
      <c r="AF9" s="103">
        <f t="shared" si="10"/>
        <v>1425</v>
      </c>
      <c r="AG9" s="103">
        <v>1425</v>
      </c>
      <c r="AH9" s="103">
        <v>0</v>
      </c>
      <c r="AI9" s="103">
        <v>0</v>
      </c>
      <c r="AJ9" s="103">
        <f t="shared" si="11"/>
        <v>1425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1425</v>
      </c>
      <c r="AT9" s="103">
        <f t="shared" si="13"/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 t="shared" si="14"/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11</v>
      </c>
      <c r="B10" s="113" t="s">
        <v>260</v>
      </c>
      <c r="C10" s="101" t="s">
        <v>261</v>
      </c>
      <c r="D10" s="103">
        <f t="shared" si="0"/>
        <v>8595</v>
      </c>
      <c r="E10" s="103">
        <f t="shared" si="1"/>
        <v>0</v>
      </c>
      <c r="F10" s="103">
        <v>0</v>
      </c>
      <c r="G10" s="103">
        <v>0</v>
      </c>
      <c r="H10" s="103">
        <f t="shared" si="2"/>
        <v>0</v>
      </c>
      <c r="I10" s="103">
        <v>0</v>
      </c>
      <c r="J10" s="103">
        <v>0</v>
      </c>
      <c r="K10" s="103">
        <f t="shared" si="3"/>
        <v>8595</v>
      </c>
      <c r="L10" s="103">
        <v>3047</v>
      </c>
      <c r="M10" s="103">
        <v>5548</v>
      </c>
      <c r="N10" s="103">
        <f t="shared" si="4"/>
        <v>8595</v>
      </c>
      <c r="O10" s="103">
        <f t="shared" si="5"/>
        <v>3047</v>
      </c>
      <c r="P10" s="103">
        <v>3047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 t="shared" si="7"/>
        <v>5548</v>
      </c>
      <c r="W10" s="103">
        <v>5548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 t="shared" si="9"/>
        <v>0</v>
      </c>
      <c r="AD10" s="103">
        <v>0</v>
      </c>
      <c r="AE10" s="103">
        <v>0</v>
      </c>
      <c r="AF10" s="103">
        <f t="shared" si="10"/>
        <v>5</v>
      </c>
      <c r="AG10" s="103">
        <v>5</v>
      </c>
      <c r="AH10" s="103">
        <v>0</v>
      </c>
      <c r="AI10" s="103">
        <v>0</v>
      </c>
      <c r="AJ10" s="103">
        <f t="shared" si="11"/>
        <v>5</v>
      </c>
      <c r="AK10" s="103">
        <v>0</v>
      </c>
      <c r="AL10" s="103">
        <v>0</v>
      </c>
      <c r="AM10" s="103">
        <v>5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 t="shared" si="13"/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 t="shared" si="14"/>
        <v>47</v>
      </c>
      <c r="BA10" s="103">
        <v>47</v>
      </c>
      <c r="BB10" s="103">
        <v>0</v>
      </c>
      <c r="BC10" s="103">
        <v>0</v>
      </c>
    </row>
    <row r="11" spans="1:55" s="105" customFormat="1" ht="13.5" customHeight="1">
      <c r="A11" s="115" t="s">
        <v>11</v>
      </c>
      <c r="B11" s="113" t="s">
        <v>262</v>
      </c>
      <c r="C11" s="101" t="s">
        <v>263</v>
      </c>
      <c r="D11" s="103">
        <f t="shared" si="0"/>
        <v>22208</v>
      </c>
      <c r="E11" s="103">
        <f t="shared" si="1"/>
        <v>0</v>
      </c>
      <c r="F11" s="103">
        <v>0</v>
      </c>
      <c r="G11" s="103">
        <v>0</v>
      </c>
      <c r="H11" s="103">
        <f t="shared" si="2"/>
        <v>15961</v>
      </c>
      <c r="I11" s="103">
        <v>15961</v>
      </c>
      <c r="J11" s="103">
        <v>0</v>
      </c>
      <c r="K11" s="103">
        <f t="shared" si="3"/>
        <v>6247</v>
      </c>
      <c r="L11" s="103">
        <v>0</v>
      </c>
      <c r="M11" s="103">
        <v>6247</v>
      </c>
      <c r="N11" s="103">
        <f t="shared" si="4"/>
        <v>22208</v>
      </c>
      <c r="O11" s="103">
        <f t="shared" si="5"/>
        <v>15961</v>
      </c>
      <c r="P11" s="103">
        <v>15961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 t="shared" si="7"/>
        <v>6247</v>
      </c>
      <c r="W11" s="103">
        <v>0</v>
      </c>
      <c r="X11" s="103">
        <v>0</v>
      </c>
      <c r="Y11" s="103">
        <v>0</v>
      </c>
      <c r="Z11" s="103">
        <v>6247</v>
      </c>
      <c r="AA11" s="103">
        <v>0</v>
      </c>
      <c r="AB11" s="103">
        <v>0</v>
      </c>
      <c r="AC11" s="103">
        <f t="shared" si="9"/>
        <v>0</v>
      </c>
      <c r="AD11" s="103">
        <v>0</v>
      </c>
      <c r="AE11" s="103">
        <v>0</v>
      </c>
      <c r="AF11" s="103">
        <f t="shared" si="10"/>
        <v>25</v>
      </c>
      <c r="AG11" s="103">
        <v>25</v>
      </c>
      <c r="AH11" s="103">
        <v>0</v>
      </c>
      <c r="AI11" s="103">
        <v>0</v>
      </c>
      <c r="AJ11" s="103">
        <f t="shared" si="11"/>
        <v>25</v>
      </c>
      <c r="AK11" s="103">
        <v>25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 t="shared" si="13"/>
        <v>25</v>
      </c>
      <c r="AU11" s="103">
        <v>25</v>
      </c>
      <c r="AV11" s="103">
        <v>0</v>
      </c>
      <c r="AW11" s="103">
        <v>0</v>
      </c>
      <c r="AX11" s="103">
        <v>0</v>
      </c>
      <c r="AY11" s="103">
        <v>0</v>
      </c>
      <c r="AZ11" s="103">
        <f t="shared" si="14"/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11</v>
      </c>
      <c r="B12" s="113" t="s">
        <v>264</v>
      </c>
      <c r="C12" s="101" t="s">
        <v>265</v>
      </c>
      <c r="D12" s="103">
        <f t="shared" si="0"/>
        <v>13026</v>
      </c>
      <c r="E12" s="103">
        <f t="shared" si="1"/>
        <v>0</v>
      </c>
      <c r="F12" s="103">
        <v>0</v>
      </c>
      <c r="G12" s="103">
        <v>0</v>
      </c>
      <c r="H12" s="103">
        <f t="shared" si="2"/>
        <v>0</v>
      </c>
      <c r="I12" s="103">
        <v>0</v>
      </c>
      <c r="J12" s="103">
        <v>0</v>
      </c>
      <c r="K12" s="103">
        <f t="shared" si="3"/>
        <v>13026</v>
      </c>
      <c r="L12" s="103">
        <v>5185</v>
      </c>
      <c r="M12" s="103">
        <v>7841</v>
      </c>
      <c r="N12" s="103">
        <f t="shared" si="4"/>
        <v>13026</v>
      </c>
      <c r="O12" s="103">
        <f t="shared" si="5"/>
        <v>5185</v>
      </c>
      <c r="P12" s="103">
        <v>5185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 t="shared" si="7"/>
        <v>7841</v>
      </c>
      <c r="W12" s="103">
        <v>7841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 t="shared" si="9"/>
        <v>0</v>
      </c>
      <c r="AD12" s="103">
        <v>0</v>
      </c>
      <c r="AE12" s="103">
        <v>0</v>
      </c>
      <c r="AF12" s="103">
        <f t="shared" si="10"/>
        <v>0</v>
      </c>
      <c r="AG12" s="103">
        <v>0</v>
      </c>
      <c r="AH12" s="103">
        <v>0</v>
      </c>
      <c r="AI12" s="103">
        <v>0</v>
      </c>
      <c r="AJ12" s="103">
        <f t="shared" si="11"/>
        <v>13026</v>
      </c>
      <c r="AK12" s="103">
        <v>0</v>
      </c>
      <c r="AL12" s="103">
        <v>13026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 t="shared" si="13"/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 t="shared" si="14"/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11</v>
      </c>
      <c r="B13" s="113" t="s">
        <v>266</v>
      </c>
      <c r="C13" s="101" t="s">
        <v>267</v>
      </c>
      <c r="D13" s="103">
        <f t="shared" si="0"/>
        <v>26742</v>
      </c>
      <c r="E13" s="103">
        <f t="shared" si="1"/>
        <v>0</v>
      </c>
      <c r="F13" s="103">
        <v>0</v>
      </c>
      <c r="G13" s="103">
        <v>0</v>
      </c>
      <c r="H13" s="103">
        <f t="shared" si="2"/>
        <v>0</v>
      </c>
      <c r="I13" s="103">
        <v>0</v>
      </c>
      <c r="J13" s="103">
        <v>0</v>
      </c>
      <c r="K13" s="103">
        <f t="shared" si="3"/>
        <v>26742</v>
      </c>
      <c r="L13" s="103">
        <v>6258</v>
      </c>
      <c r="M13" s="103">
        <v>20484</v>
      </c>
      <c r="N13" s="103">
        <f t="shared" si="4"/>
        <v>26805</v>
      </c>
      <c r="O13" s="103">
        <f t="shared" si="5"/>
        <v>6258</v>
      </c>
      <c r="P13" s="103">
        <v>2562</v>
      </c>
      <c r="Q13" s="103">
        <v>0</v>
      </c>
      <c r="R13" s="103">
        <v>0</v>
      </c>
      <c r="S13" s="103">
        <v>3696</v>
      </c>
      <c r="T13" s="103">
        <v>0</v>
      </c>
      <c r="U13" s="103">
        <v>0</v>
      </c>
      <c r="V13" s="103">
        <f t="shared" si="7"/>
        <v>20484</v>
      </c>
      <c r="W13" s="103">
        <v>8343</v>
      </c>
      <c r="X13" s="103">
        <v>0</v>
      </c>
      <c r="Y13" s="103">
        <v>0</v>
      </c>
      <c r="Z13" s="103">
        <v>12141</v>
      </c>
      <c r="AA13" s="103">
        <v>0</v>
      </c>
      <c r="AB13" s="103">
        <v>0</v>
      </c>
      <c r="AC13" s="103">
        <f t="shared" si="9"/>
        <v>63</v>
      </c>
      <c r="AD13" s="103">
        <v>63</v>
      </c>
      <c r="AE13" s="103">
        <v>0</v>
      </c>
      <c r="AF13" s="103">
        <f t="shared" si="10"/>
        <v>31</v>
      </c>
      <c r="AG13" s="103">
        <v>31</v>
      </c>
      <c r="AH13" s="103">
        <v>0</v>
      </c>
      <c r="AI13" s="103">
        <v>0</v>
      </c>
      <c r="AJ13" s="103">
        <f t="shared" si="11"/>
        <v>31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31</v>
      </c>
      <c r="AR13" s="103">
        <v>0</v>
      </c>
      <c r="AS13" s="103">
        <v>0</v>
      </c>
      <c r="AT13" s="103">
        <f t="shared" si="13"/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 t="shared" si="14"/>
        <v>31</v>
      </c>
      <c r="BA13" s="103">
        <v>31</v>
      </c>
      <c r="BB13" s="103">
        <v>0</v>
      </c>
      <c r="BC13" s="103">
        <v>0</v>
      </c>
    </row>
    <row r="14" spans="1:55" s="105" customFormat="1" ht="13.5" customHeight="1">
      <c r="A14" s="115" t="s">
        <v>11</v>
      </c>
      <c r="B14" s="113" t="s">
        <v>268</v>
      </c>
      <c r="C14" s="101" t="s">
        <v>269</v>
      </c>
      <c r="D14" s="103">
        <f t="shared" si="0"/>
        <v>15334</v>
      </c>
      <c r="E14" s="103">
        <f t="shared" si="1"/>
        <v>0</v>
      </c>
      <c r="F14" s="103">
        <v>0</v>
      </c>
      <c r="G14" s="103">
        <v>0</v>
      </c>
      <c r="H14" s="103">
        <f t="shared" si="2"/>
        <v>0</v>
      </c>
      <c r="I14" s="103">
        <v>0</v>
      </c>
      <c r="J14" s="103">
        <v>0</v>
      </c>
      <c r="K14" s="103">
        <f t="shared" si="3"/>
        <v>15334</v>
      </c>
      <c r="L14" s="103">
        <v>2515</v>
      </c>
      <c r="M14" s="103">
        <v>12819</v>
      </c>
      <c r="N14" s="103">
        <f t="shared" si="4"/>
        <v>15339</v>
      </c>
      <c r="O14" s="103">
        <f t="shared" si="5"/>
        <v>2515</v>
      </c>
      <c r="P14" s="103">
        <v>2261</v>
      </c>
      <c r="Q14" s="103">
        <v>254</v>
      </c>
      <c r="R14" s="103">
        <v>0</v>
      </c>
      <c r="S14" s="103">
        <v>0</v>
      </c>
      <c r="T14" s="103">
        <v>0</v>
      </c>
      <c r="U14" s="103">
        <v>0</v>
      </c>
      <c r="V14" s="103">
        <f t="shared" si="7"/>
        <v>12819</v>
      </c>
      <c r="W14" s="103">
        <v>11908</v>
      </c>
      <c r="X14" s="103">
        <v>911</v>
      </c>
      <c r="Y14" s="103">
        <v>0</v>
      </c>
      <c r="Z14" s="103">
        <v>0</v>
      </c>
      <c r="AA14" s="103">
        <v>0</v>
      </c>
      <c r="AB14" s="103">
        <v>0</v>
      </c>
      <c r="AC14" s="103">
        <f t="shared" si="9"/>
        <v>5</v>
      </c>
      <c r="AD14" s="103">
        <v>5</v>
      </c>
      <c r="AE14" s="103">
        <v>0</v>
      </c>
      <c r="AF14" s="103">
        <f t="shared" si="10"/>
        <v>7460</v>
      </c>
      <c r="AG14" s="103">
        <v>7460</v>
      </c>
      <c r="AH14" s="103">
        <v>0</v>
      </c>
      <c r="AI14" s="103">
        <v>0</v>
      </c>
      <c r="AJ14" s="103">
        <f t="shared" si="11"/>
        <v>7460</v>
      </c>
      <c r="AK14" s="103">
        <v>0</v>
      </c>
      <c r="AL14" s="103">
        <v>0</v>
      </c>
      <c r="AM14" s="103">
        <v>286</v>
      </c>
      <c r="AN14" s="103">
        <v>0</v>
      </c>
      <c r="AO14" s="103">
        <v>0</v>
      </c>
      <c r="AP14" s="103">
        <v>7174</v>
      </c>
      <c r="AQ14" s="103">
        <v>0</v>
      </c>
      <c r="AR14" s="103">
        <v>0</v>
      </c>
      <c r="AS14" s="103">
        <v>0</v>
      </c>
      <c r="AT14" s="103">
        <f t="shared" si="13"/>
        <v>38</v>
      </c>
      <c r="AU14" s="103">
        <v>0</v>
      </c>
      <c r="AV14" s="103">
        <v>0</v>
      </c>
      <c r="AW14" s="103">
        <v>38</v>
      </c>
      <c r="AX14" s="103">
        <v>0</v>
      </c>
      <c r="AY14" s="103">
        <v>0</v>
      </c>
      <c r="AZ14" s="103">
        <f t="shared" si="14"/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11</v>
      </c>
      <c r="B15" s="113" t="s">
        <v>270</v>
      </c>
      <c r="C15" s="101" t="s">
        <v>271</v>
      </c>
      <c r="D15" s="103">
        <f t="shared" si="0"/>
        <v>17662</v>
      </c>
      <c r="E15" s="103">
        <f t="shared" si="1"/>
        <v>0</v>
      </c>
      <c r="F15" s="103">
        <v>0</v>
      </c>
      <c r="G15" s="103">
        <v>0</v>
      </c>
      <c r="H15" s="103">
        <f t="shared" si="2"/>
        <v>0</v>
      </c>
      <c r="I15" s="103">
        <v>0</v>
      </c>
      <c r="J15" s="103">
        <v>0</v>
      </c>
      <c r="K15" s="103">
        <f t="shared" si="3"/>
        <v>17662</v>
      </c>
      <c r="L15" s="103">
        <v>3547</v>
      </c>
      <c r="M15" s="103">
        <v>14115</v>
      </c>
      <c r="N15" s="103">
        <f t="shared" si="4"/>
        <v>17908</v>
      </c>
      <c r="O15" s="103">
        <f t="shared" si="5"/>
        <v>3547</v>
      </c>
      <c r="P15" s="103">
        <v>3547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 t="shared" si="7"/>
        <v>14115</v>
      </c>
      <c r="W15" s="103">
        <v>14115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 t="shared" si="9"/>
        <v>246</v>
      </c>
      <c r="AD15" s="103">
        <v>246</v>
      </c>
      <c r="AE15" s="103">
        <v>0</v>
      </c>
      <c r="AF15" s="103">
        <f t="shared" si="10"/>
        <v>222</v>
      </c>
      <c r="AG15" s="103">
        <v>222</v>
      </c>
      <c r="AH15" s="103">
        <v>0</v>
      </c>
      <c r="AI15" s="103">
        <v>0</v>
      </c>
      <c r="AJ15" s="103">
        <f t="shared" si="11"/>
        <v>222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222</v>
      </c>
      <c r="AR15" s="103">
        <v>0</v>
      </c>
      <c r="AS15" s="103">
        <v>0</v>
      </c>
      <c r="AT15" s="103">
        <f t="shared" si="13"/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 t="shared" si="14"/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11</v>
      </c>
      <c r="B16" s="113" t="s">
        <v>272</v>
      </c>
      <c r="C16" s="101" t="s">
        <v>273</v>
      </c>
      <c r="D16" s="103">
        <f t="shared" si="0"/>
        <v>6720</v>
      </c>
      <c r="E16" s="103">
        <f t="shared" si="1"/>
        <v>0</v>
      </c>
      <c r="F16" s="103">
        <v>0</v>
      </c>
      <c r="G16" s="103">
        <v>0</v>
      </c>
      <c r="H16" s="103">
        <f t="shared" si="2"/>
        <v>0</v>
      </c>
      <c r="I16" s="103">
        <v>0</v>
      </c>
      <c r="J16" s="103">
        <v>0</v>
      </c>
      <c r="K16" s="103">
        <f t="shared" si="3"/>
        <v>6720</v>
      </c>
      <c r="L16" s="103">
        <v>1214</v>
      </c>
      <c r="M16" s="103">
        <v>5506</v>
      </c>
      <c r="N16" s="103">
        <f t="shared" si="4"/>
        <v>6720</v>
      </c>
      <c r="O16" s="103">
        <f t="shared" si="5"/>
        <v>1214</v>
      </c>
      <c r="P16" s="103">
        <v>1214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 t="shared" si="7"/>
        <v>5506</v>
      </c>
      <c r="W16" s="103">
        <v>5506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 t="shared" si="9"/>
        <v>0</v>
      </c>
      <c r="AD16" s="103">
        <v>0</v>
      </c>
      <c r="AE16" s="103">
        <v>0</v>
      </c>
      <c r="AF16" s="103">
        <f t="shared" si="10"/>
        <v>39</v>
      </c>
      <c r="AG16" s="103">
        <v>39</v>
      </c>
      <c r="AH16" s="103">
        <v>0</v>
      </c>
      <c r="AI16" s="103">
        <v>0</v>
      </c>
      <c r="AJ16" s="103">
        <f t="shared" si="11"/>
        <v>39</v>
      </c>
      <c r="AK16" s="103">
        <v>0</v>
      </c>
      <c r="AL16" s="103">
        <v>0</v>
      </c>
      <c r="AM16" s="103">
        <v>6</v>
      </c>
      <c r="AN16" s="103">
        <v>0</v>
      </c>
      <c r="AO16" s="103">
        <v>0</v>
      </c>
      <c r="AP16" s="103">
        <v>0</v>
      </c>
      <c r="AQ16" s="103">
        <v>33</v>
      </c>
      <c r="AR16" s="103">
        <v>0</v>
      </c>
      <c r="AS16" s="103">
        <v>0</v>
      </c>
      <c r="AT16" s="103">
        <f t="shared" si="13"/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 t="shared" si="14"/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11</v>
      </c>
      <c r="B17" s="113" t="s">
        <v>274</v>
      </c>
      <c r="C17" s="101" t="s">
        <v>275</v>
      </c>
      <c r="D17" s="103">
        <f t="shared" si="0"/>
        <v>21420</v>
      </c>
      <c r="E17" s="103">
        <f t="shared" si="1"/>
        <v>0</v>
      </c>
      <c r="F17" s="103">
        <v>0</v>
      </c>
      <c r="G17" s="103">
        <v>0</v>
      </c>
      <c r="H17" s="103">
        <f t="shared" si="2"/>
        <v>0</v>
      </c>
      <c r="I17" s="103">
        <v>0</v>
      </c>
      <c r="J17" s="103">
        <v>0</v>
      </c>
      <c r="K17" s="103">
        <f t="shared" si="3"/>
        <v>21420</v>
      </c>
      <c r="L17" s="103">
        <v>7999</v>
      </c>
      <c r="M17" s="103">
        <v>13421</v>
      </c>
      <c r="N17" s="103">
        <f t="shared" si="4"/>
        <v>21423</v>
      </c>
      <c r="O17" s="103">
        <f t="shared" si="5"/>
        <v>7999</v>
      </c>
      <c r="P17" s="103">
        <v>7999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 t="shared" si="7"/>
        <v>13421</v>
      </c>
      <c r="W17" s="103">
        <v>13421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 t="shared" si="9"/>
        <v>3</v>
      </c>
      <c r="AD17" s="103">
        <v>3</v>
      </c>
      <c r="AE17" s="103">
        <v>0</v>
      </c>
      <c r="AF17" s="103">
        <f t="shared" si="10"/>
        <v>17</v>
      </c>
      <c r="AG17" s="103">
        <v>17</v>
      </c>
      <c r="AH17" s="103">
        <v>0</v>
      </c>
      <c r="AI17" s="103">
        <v>0</v>
      </c>
      <c r="AJ17" s="103">
        <f t="shared" si="11"/>
        <v>17</v>
      </c>
      <c r="AK17" s="103">
        <v>0</v>
      </c>
      <c r="AL17" s="103">
        <v>0</v>
      </c>
      <c r="AM17" s="103">
        <v>17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 t="shared" si="13"/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 t="shared" si="14"/>
        <v>196</v>
      </c>
      <c r="BA17" s="103">
        <v>196</v>
      </c>
      <c r="BB17" s="103">
        <v>0</v>
      </c>
      <c r="BC17" s="103">
        <v>0</v>
      </c>
    </row>
    <row r="18" spans="1:55" s="105" customFormat="1" ht="13.5" customHeight="1">
      <c r="A18" s="115" t="s">
        <v>11</v>
      </c>
      <c r="B18" s="113" t="s">
        <v>276</v>
      </c>
      <c r="C18" s="101" t="s">
        <v>277</v>
      </c>
      <c r="D18" s="103">
        <f t="shared" si="0"/>
        <v>24940</v>
      </c>
      <c r="E18" s="103">
        <f t="shared" si="1"/>
        <v>0</v>
      </c>
      <c r="F18" s="103">
        <v>0</v>
      </c>
      <c r="G18" s="103">
        <v>0</v>
      </c>
      <c r="H18" s="103">
        <f t="shared" si="2"/>
        <v>0</v>
      </c>
      <c r="I18" s="103">
        <v>0</v>
      </c>
      <c r="J18" s="103">
        <v>0</v>
      </c>
      <c r="K18" s="103">
        <f t="shared" si="3"/>
        <v>24940</v>
      </c>
      <c r="L18" s="103">
        <v>5790</v>
      </c>
      <c r="M18" s="103">
        <v>19150</v>
      </c>
      <c r="N18" s="103">
        <f t="shared" si="4"/>
        <v>24991</v>
      </c>
      <c r="O18" s="103">
        <f t="shared" si="5"/>
        <v>5790</v>
      </c>
      <c r="P18" s="103">
        <v>5790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 t="shared" si="7"/>
        <v>19150</v>
      </c>
      <c r="W18" s="103">
        <v>19150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 t="shared" si="9"/>
        <v>51</v>
      </c>
      <c r="AD18" s="103">
        <v>51</v>
      </c>
      <c r="AE18" s="103">
        <v>0</v>
      </c>
      <c r="AF18" s="103">
        <f t="shared" si="10"/>
        <v>112</v>
      </c>
      <c r="AG18" s="103">
        <v>112</v>
      </c>
      <c r="AH18" s="103">
        <v>0</v>
      </c>
      <c r="AI18" s="103">
        <v>0</v>
      </c>
      <c r="AJ18" s="103">
        <f t="shared" si="11"/>
        <v>112</v>
      </c>
      <c r="AK18" s="103">
        <v>0</v>
      </c>
      <c r="AL18" s="103">
        <v>0</v>
      </c>
      <c r="AM18" s="103">
        <v>22</v>
      </c>
      <c r="AN18" s="103">
        <v>0</v>
      </c>
      <c r="AO18" s="103">
        <v>0</v>
      </c>
      <c r="AP18" s="103">
        <v>0</v>
      </c>
      <c r="AQ18" s="103">
        <v>90</v>
      </c>
      <c r="AR18" s="103">
        <v>0</v>
      </c>
      <c r="AS18" s="103">
        <v>0</v>
      </c>
      <c r="AT18" s="103">
        <f t="shared" si="13"/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 t="shared" si="14"/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11</v>
      </c>
      <c r="B19" s="113" t="s">
        <v>278</v>
      </c>
      <c r="C19" s="101" t="s">
        <v>279</v>
      </c>
      <c r="D19" s="103">
        <f t="shared" si="0"/>
        <v>13267</v>
      </c>
      <c r="E19" s="103">
        <f t="shared" si="1"/>
        <v>0</v>
      </c>
      <c r="F19" s="103">
        <v>0</v>
      </c>
      <c r="G19" s="103">
        <v>0</v>
      </c>
      <c r="H19" s="103">
        <f t="shared" si="2"/>
        <v>0</v>
      </c>
      <c r="I19" s="103">
        <v>0</v>
      </c>
      <c r="J19" s="103">
        <v>0</v>
      </c>
      <c r="K19" s="103">
        <f t="shared" si="3"/>
        <v>13267</v>
      </c>
      <c r="L19" s="103">
        <v>2677</v>
      </c>
      <c r="M19" s="103">
        <v>10590</v>
      </c>
      <c r="N19" s="103">
        <f t="shared" si="4"/>
        <v>13267</v>
      </c>
      <c r="O19" s="103">
        <f t="shared" si="5"/>
        <v>2677</v>
      </c>
      <c r="P19" s="103">
        <v>2677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 t="shared" si="7"/>
        <v>10590</v>
      </c>
      <c r="W19" s="103">
        <v>10590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 t="shared" si="9"/>
        <v>0</v>
      </c>
      <c r="AD19" s="103">
        <v>0</v>
      </c>
      <c r="AE19" s="103">
        <v>0</v>
      </c>
      <c r="AF19" s="103">
        <f t="shared" si="10"/>
        <v>112</v>
      </c>
      <c r="AG19" s="103">
        <v>112</v>
      </c>
      <c r="AH19" s="103">
        <v>0</v>
      </c>
      <c r="AI19" s="103">
        <v>0</v>
      </c>
      <c r="AJ19" s="103">
        <f t="shared" si="11"/>
        <v>120</v>
      </c>
      <c r="AK19" s="103">
        <v>11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109</v>
      </c>
      <c r="AR19" s="103">
        <v>0</v>
      </c>
      <c r="AS19" s="103">
        <v>0</v>
      </c>
      <c r="AT19" s="103">
        <f t="shared" si="13"/>
        <v>3</v>
      </c>
      <c r="AU19" s="103">
        <v>3</v>
      </c>
      <c r="AV19" s="103">
        <v>0</v>
      </c>
      <c r="AW19" s="103">
        <v>0</v>
      </c>
      <c r="AX19" s="103">
        <v>0</v>
      </c>
      <c r="AY19" s="103">
        <v>0</v>
      </c>
      <c r="AZ19" s="103">
        <f t="shared" si="14"/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11</v>
      </c>
      <c r="B20" s="113" t="s">
        <v>280</v>
      </c>
      <c r="C20" s="101" t="s">
        <v>281</v>
      </c>
      <c r="D20" s="103">
        <f t="shared" si="0"/>
        <v>45133</v>
      </c>
      <c r="E20" s="103">
        <f t="shared" si="1"/>
        <v>0</v>
      </c>
      <c r="F20" s="103">
        <v>0</v>
      </c>
      <c r="G20" s="103">
        <v>0</v>
      </c>
      <c r="H20" s="103">
        <f t="shared" si="2"/>
        <v>0</v>
      </c>
      <c r="I20" s="103">
        <v>0</v>
      </c>
      <c r="J20" s="103">
        <v>0</v>
      </c>
      <c r="K20" s="103">
        <f t="shared" si="3"/>
        <v>45133</v>
      </c>
      <c r="L20" s="103">
        <v>13621</v>
      </c>
      <c r="M20" s="103">
        <v>31512</v>
      </c>
      <c r="N20" s="103">
        <f t="shared" si="4"/>
        <v>45133</v>
      </c>
      <c r="O20" s="103">
        <f t="shared" si="5"/>
        <v>13621</v>
      </c>
      <c r="P20" s="103">
        <v>3112</v>
      </c>
      <c r="Q20" s="103">
        <v>0</v>
      </c>
      <c r="R20" s="103">
        <v>0</v>
      </c>
      <c r="S20" s="103">
        <v>10509</v>
      </c>
      <c r="T20" s="103">
        <v>0</v>
      </c>
      <c r="U20" s="103">
        <v>0</v>
      </c>
      <c r="V20" s="103">
        <f t="shared" si="7"/>
        <v>31512</v>
      </c>
      <c r="W20" s="103">
        <v>6991</v>
      </c>
      <c r="X20" s="103">
        <v>0</v>
      </c>
      <c r="Y20" s="103">
        <v>0</v>
      </c>
      <c r="Z20" s="103">
        <v>24521</v>
      </c>
      <c r="AA20" s="103">
        <v>0</v>
      </c>
      <c r="AB20" s="103">
        <v>0</v>
      </c>
      <c r="AC20" s="103">
        <f t="shared" si="9"/>
        <v>0</v>
      </c>
      <c r="AD20" s="103">
        <v>0</v>
      </c>
      <c r="AE20" s="103">
        <v>0</v>
      </c>
      <c r="AF20" s="103">
        <f t="shared" si="10"/>
        <v>81</v>
      </c>
      <c r="AG20" s="103">
        <v>81</v>
      </c>
      <c r="AH20" s="103">
        <v>0</v>
      </c>
      <c r="AI20" s="103">
        <v>0</v>
      </c>
      <c r="AJ20" s="103">
        <f t="shared" si="11"/>
        <v>81</v>
      </c>
      <c r="AK20" s="103">
        <v>0</v>
      </c>
      <c r="AL20" s="103">
        <v>0</v>
      </c>
      <c r="AM20" s="103">
        <v>72</v>
      </c>
      <c r="AN20" s="103">
        <v>0</v>
      </c>
      <c r="AO20" s="103">
        <v>0</v>
      </c>
      <c r="AP20" s="103">
        <v>0</v>
      </c>
      <c r="AQ20" s="103">
        <v>0</v>
      </c>
      <c r="AR20" s="103">
        <v>9</v>
      </c>
      <c r="AS20" s="103">
        <v>0</v>
      </c>
      <c r="AT20" s="103">
        <f t="shared" si="13"/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 t="shared" si="14"/>
        <v>888</v>
      </c>
      <c r="BA20" s="103">
        <v>888</v>
      </c>
      <c r="BB20" s="103">
        <v>0</v>
      </c>
      <c r="BC20" s="103">
        <v>0</v>
      </c>
    </row>
    <row r="21" spans="1:55" s="105" customFormat="1" ht="13.5" customHeight="1">
      <c r="A21" s="115" t="s">
        <v>11</v>
      </c>
      <c r="B21" s="113" t="s">
        <v>282</v>
      </c>
      <c r="C21" s="101" t="s">
        <v>283</v>
      </c>
      <c r="D21" s="103">
        <f t="shared" si="0"/>
        <v>2381</v>
      </c>
      <c r="E21" s="103">
        <f t="shared" si="1"/>
        <v>0</v>
      </c>
      <c r="F21" s="103">
        <v>0</v>
      </c>
      <c r="G21" s="103">
        <v>0</v>
      </c>
      <c r="H21" s="103">
        <f t="shared" si="2"/>
        <v>0</v>
      </c>
      <c r="I21" s="103">
        <v>0</v>
      </c>
      <c r="J21" s="103">
        <v>0</v>
      </c>
      <c r="K21" s="103">
        <f t="shared" si="3"/>
        <v>2381</v>
      </c>
      <c r="L21" s="103">
        <v>919</v>
      </c>
      <c r="M21" s="103">
        <v>1462</v>
      </c>
      <c r="N21" s="103">
        <f t="shared" si="4"/>
        <v>2381</v>
      </c>
      <c r="O21" s="103">
        <f t="shared" si="5"/>
        <v>919</v>
      </c>
      <c r="P21" s="103">
        <v>919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 t="shared" si="7"/>
        <v>1462</v>
      </c>
      <c r="W21" s="103">
        <v>1462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 t="shared" si="9"/>
        <v>0</v>
      </c>
      <c r="AD21" s="103">
        <v>0</v>
      </c>
      <c r="AE21" s="103">
        <v>0</v>
      </c>
      <c r="AF21" s="103">
        <f t="shared" si="10"/>
        <v>8</v>
      </c>
      <c r="AG21" s="103">
        <v>8</v>
      </c>
      <c r="AH21" s="103">
        <v>0</v>
      </c>
      <c r="AI21" s="103">
        <v>0</v>
      </c>
      <c r="AJ21" s="103">
        <f t="shared" si="11"/>
        <v>8</v>
      </c>
      <c r="AK21" s="103">
        <v>0</v>
      </c>
      <c r="AL21" s="103">
        <v>0</v>
      </c>
      <c r="AM21" s="103">
        <v>2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6</v>
      </c>
      <c r="AT21" s="103">
        <f t="shared" si="13"/>
        <v>1</v>
      </c>
      <c r="AU21" s="103">
        <v>0</v>
      </c>
      <c r="AV21" s="103">
        <v>0</v>
      </c>
      <c r="AW21" s="103">
        <v>1</v>
      </c>
      <c r="AX21" s="103">
        <v>0</v>
      </c>
      <c r="AY21" s="103">
        <v>0</v>
      </c>
      <c r="AZ21" s="103">
        <f t="shared" si="14"/>
        <v>12</v>
      </c>
      <c r="BA21" s="103">
        <v>12</v>
      </c>
      <c r="BB21" s="103">
        <v>0</v>
      </c>
      <c r="BC21" s="103">
        <v>0</v>
      </c>
    </row>
    <row r="22" spans="1:55" s="105" customFormat="1" ht="13.5" customHeight="1">
      <c r="A22" s="115" t="s">
        <v>11</v>
      </c>
      <c r="B22" s="113" t="s">
        <v>284</v>
      </c>
      <c r="C22" s="101" t="s">
        <v>285</v>
      </c>
      <c r="D22" s="103">
        <f t="shared" si="0"/>
        <v>9045</v>
      </c>
      <c r="E22" s="103">
        <f t="shared" si="1"/>
        <v>0</v>
      </c>
      <c r="F22" s="103">
        <v>0</v>
      </c>
      <c r="G22" s="103">
        <v>0</v>
      </c>
      <c r="H22" s="103">
        <f t="shared" si="2"/>
        <v>0</v>
      </c>
      <c r="I22" s="103">
        <v>0</v>
      </c>
      <c r="J22" s="103">
        <v>0</v>
      </c>
      <c r="K22" s="103">
        <f t="shared" si="3"/>
        <v>9045</v>
      </c>
      <c r="L22" s="103">
        <v>1494</v>
      </c>
      <c r="M22" s="103">
        <v>7551</v>
      </c>
      <c r="N22" s="103">
        <f t="shared" si="4"/>
        <v>9045</v>
      </c>
      <c r="O22" s="103">
        <f t="shared" si="5"/>
        <v>1494</v>
      </c>
      <c r="P22" s="103">
        <v>1494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 t="shared" si="7"/>
        <v>7551</v>
      </c>
      <c r="W22" s="103">
        <v>7551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 t="shared" si="9"/>
        <v>0</v>
      </c>
      <c r="AD22" s="103">
        <v>0</v>
      </c>
      <c r="AE22" s="103">
        <v>0</v>
      </c>
      <c r="AF22" s="103">
        <f t="shared" si="10"/>
        <v>63</v>
      </c>
      <c r="AG22" s="103">
        <v>63</v>
      </c>
      <c r="AH22" s="103">
        <v>0</v>
      </c>
      <c r="AI22" s="103">
        <v>0</v>
      </c>
      <c r="AJ22" s="103">
        <f t="shared" si="11"/>
        <v>63</v>
      </c>
      <c r="AK22" s="103">
        <v>0</v>
      </c>
      <c r="AL22" s="103">
        <v>0</v>
      </c>
      <c r="AM22" s="103">
        <v>8</v>
      </c>
      <c r="AN22" s="103">
        <v>0</v>
      </c>
      <c r="AO22" s="103">
        <v>0</v>
      </c>
      <c r="AP22" s="103">
        <v>0</v>
      </c>
      <c r="AQ22" s="103">
        <v>55</v>
      </c>
      <c r="AR22" s="103">
        <v>0</v>
      </c>
      <c r="AS22" s="103">
        <v>0</v>
      </c>
      <c r="AT22" s="103">
        <f t="shared" si="13"/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 t="shared" si="14"/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11</v>
      </c>
      <c r="B23" s="113" t="s">
        <v>286</v>
      </c>
      <c r="C23" s="101" t="s">
        <v>287</v>
      </c>
      <c r="D23" s="103">
        <f t="shared" si="0"/>
        <v>3904</v>
      </c>
      <c r="E23" s="103">
        <f t="shared" si="1"/>
        <v>0</v>
      </c>
      <c r="F23" s="103">
        <v>0</v>
      </c>
      <c r="G23" s="103">
        <v>0</v>
      </c>
      <c r="H23" s="103">
        <f t="shared" si="2"/>
        <v>0</v>
      </c>
      <c r="I23" s="103">
        <v>0</v>
      </c>
      <c r="J23" s="103">
        <v>0</v>
      </c>
      <c r="K23" s="103">
        <f t="shared" si="3"/>
        <v>3904</v>
      </c>
      <c r="L23" s="103">
        <v>676</v>
      </c>
      <c r="M23" s="103">
        <v>3228</v>
      </c>
      <c r="N23" s="103">
        <f t="shared" si="4"/>
        <v>3917</v>
      </c>
      <c r="O23" s="103">
        <f t="shared" si="5"/>
        <v>676</v>
      </c>
      <c r="P23" s="103">
        <v>676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 t="shared" si="7"/>
        <v>3228</v>
      </c>
      <c r="W23" s="103">
        <v>3228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 t="shared" si="9"/>
        <v>13</v>
      </c>
      <c r="AD23" s="103">
        <v>13</v>
      </c>
      <c r="AE23" s="103">
        <v>0</v>
      </c>
      <c r="AF23" s="103">
        <f t="shared" si="10"/>
        <v>13</v>
      </c>
      <c r="AG23" s="103">
        <v>13</v>
      </c>
      <c r="AH23" s="103">
        <v>0</v>
      </c>
      <c r="AI23" s="103">
        <v>0</v>
      </c>
      <c r="AJ23" s="103">
        <f t="shared" si="11"/>
        <v>13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13</v>
      </c>
      <c r="AR23" s="103">
        <v>0</v>
      </c>
      <c r="AS23" s="103">
        <v>0</v>
      </c>
      <c r="AT23" s="103">
        <f t="shared" si="13"/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 t="shared" si="14"/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11</v>
      </c>
      <c r="B24" s="113" t="s">
        <v>288</v>
      </c>
      <c r="C24" s="101" t="s">
        <v>289</v>
      </c>
      <c r="D24" s="103">
        <f t="shared" si="0"/>
        <v>8281</v>
      </c>
      <c r="E24" s="103">
        <f t="shared" si="1"/>
        <v>0</v>
      </c>
      <c r="F24" s="103">
        <v>0</v>
      </c>
      <c r="G24" s="103">
        <v>0</v>
      </c>
      <c r="H24" s="103">
        <f t="shared" si="2"/>
        <v>0</v>
      </c>
      <c r="I24" s="103">
        <v>0</v>
      </c>
      <c r="J24" s="103">
        <v>0</v>
      </c>
      <c r="K24" s="103">
        <f t="shared" si="3"/>
        <v>8281</v>
      </c>
      <c r="L24" s="103">
        <v>3797</v>
      </c>
      <c r="M24" s="103">
        <v>4484</v>
      </c>
      <c r="N24" s="103">
        <f t="shared" si="4"/>
        <v>8302</v>
      </c>
      <c r="O24" s="103">
        <f t="shared" si="5"/>
        <v>3797</v>
      </c>
      <c r="P24" s="103">
        <v>3797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 t="shared" si="7"/>
        <v>4484</v>
      </c>
      <c r="W24" s="103">
        <v>4484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 t="shared" si="9"/>
        <v>21</v>
      </c>
      <c r="AD24" s="103">
        <v>21</v>
      </c>
      <c r="AE24" s="103">
        <v>0</v>
      </c>
      <c r="AF24" s="103">
        <f t="shared" si="10"/>
        <v>56</v>
      </c>
      <c r="AG24" s="103">
        <v>56</v>
      </c>
      <c r="AH24" s="103">
        <v>0</v>
      </c>
      <c r="AI24" s="103">
        <v>0</v>
      </c>
      <c r="AJ24" s="103">
        <f t="shared" si="11"/>
        <v>56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56</v>
      </c>
      <c r="AR24" s="103">
        <v>0</v>
      </c>
      <c r="AS24" s="103">
        <v>0</v>
      </c>
      <c r="AT24" s="103">
        <f t="shared" si="13"/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 t="shared" si="14"/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11</v>
      </c>
      <c r="B25" s="113" t="s">
        <v>290</v>
      </c>
      <c r="C25" s="101" t="s">
        <v>291</v>
      </c>
      <c r="D25" s="103">
        <f t="shared" si="0"/>
        <v>3400</v>
      </c>
      <c r="E25" s="103">
        <f t="shared" si="1"/>
        <v>0</v>
      </c>
      <c r="F25" s="103">
        <v>0</v>
      </c>
      <c r="G25" s="103">
        <v>0</v>
      </c>
      <c r="H25" s="103">
        <f t="shared" si="2"/>
        <v>1614</v>
      </c>
      <c r="I25" s="103">
        <v>1614</v>
      </c>
      <c r="J25" s="103">
        <v>0</v>
      </c>
      <c r="K25" s="103">
        <f t="shared" si="3"/>
        <v>1786</v>
      </c>
      <c r="L25" s="103">
        <v>0</v>
      </c>
      <c r="M25" s="103">
        <v>1786</v>
      </c>
      <c r="N25" s="103">
        <f t="shared" si="4"/>
        <v>3404</v>
      </c>
      <c r="O25" s="103">
        <f t="shared" si="5"/>
        <v>1614</v>
      </c>
      <c r="P25" s="103">
        <v>1614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 t="shared" si="7"/>
        <v>1786</v>
      </c>
      <c r="W25" s="103">
        <v>1786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 t="shared" si="9"/>
        <v>4</v>
      </c>
      <c r="AD25" s="103">
        <v>4</v>
      </c>
      <c r="AE25" s="103">
        <v>0</v>
      </c>
      <c r="AF25" s="103">
        <f t="shared" si="10"/>
        <v>10</v>
      </c>
      <c r="AG25" s="103">
        <v>10</v>
      </c>
      <c r="AH25" s="103">
        <v>0</v>
      </c>
      <c r="AI25" s="103">
        <v>0</v>
      </c>
      <c r="AJ25" s="103">
        <f t="shared" si="11"/>
        <v>10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10</v>
      </c>
      <c r="AR25" s="103">
        <v>0</v>
      </c>
      <c r="AS25" s="103">
        <v>0</v>
      </c>
      <c r="AT25" s="103">
        <f t="shared" si="13"/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 t="shared" si="14"/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11</v>
      </c>
      <c r="B26" s="113" t="s">
        <v>292</v>
      </c>
      <c r="C26" s="101" t="s">
        <v>293</v>
      </c>
      <c r="D26" s="103">
        <f t="shared" si="0"/>
        <v>6868</v>
      </c>
      <c r="E26" s="103">
        <f t="shared" si="1"/>
        <v>0</v>
      </c>
      <c r="F26" s="103">
        <v>0</v>
      </c>
      <c r="G26" s="103">
        <v>0</v>
      </c>
      <c r="H26" s="103">
        <f t="shared" si="2"/>
        <v>0</v>
      </c>
      <c r="I26" s="103">
        <v>0</v>
      </c>
      <c r="J26" s="103">
        <v>0</v>
      </c>
      <c r="K26" s="103">
        <f t="shared" si="3"/>
        <v>6868</v>
      </c>
      <c r="L26" s="103">
        <v>1556</v>
      </c>
      <c r="M26" s="103">
        <v>5312</v>
      </c>
      <c r="N26" s="103">
        <f t="shared" si="4"/>
        <v>6879</v>
      </c>
      <c r="O26" s="103">
        <f t="shared" si="5"/>
        <v>1556</v>
      </c>
      <c r="P26" s="103">
        <v>1556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 t="shared" si="7"/>
        <v>5312</v>
      </c>
      <c r="W26" s="103">
        <v>5312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 t="shared" si="9"/>
        <v>11</v>
      </c>
      <c r="AD26" s="103">
        <v>11</v>
      </c>
      <c r="AE26" s="103">
        <v>0</v>
      </c>
      <c r="AF26" s="103">
        <f t="shared" si="10"/>
        <v>47</v>
      </c>
      <c r="AG26" s="103">
        <v>47</v>
      </c>
      <c r="AH26" s="103">
        <v>0</v>
      </c>
      <c r="AI26" s="103">
        <v>0</v>
      </c>
      <c r="AJ26" s="103">
        <f t="shared" si="11"/>
        <v>6868</v>
      </c>
      <c r="AK26" s="103">
        <v>6868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 t="shared" si="13"/>
        <v>47</v>
      </c>
      <c r="AU26" s="103">
        <v>47</v>
      </c>
      <c r="AV26" s="103">
        <v>0</v>
      </c>
      <c r="AW26" s="103">
        <v>0</v>
      </c>
      <c r="AX26" s="103">
        <v>0</v>
      </c>
      <c r="AY26" s="103">
        <v>0</v>
      </c>
      <c r="AZ26" s="103">
        <f t="shared" si="14"/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11</v>
      </c>
      <c r="B27" s="113" t="s">
        <v>294</v>
      </c>
      <c r="C27" s="101" t="s">
        <v>295</v>
      </c>
      <c r="D27" s="103">
        <f t="shared" si="0"/>
        <v>5607</v>
      </c>
      <c r="E27" s="103">
        <f t="shared" si="1"/>
        <v>0</v>
      </c>
      <c r="F27" s="103">
        <v>0</v>
      </c>
      <c r="G27" s="103">
        <v>0</v>
      </c>
      <c r="H27" s="103">
        <f t="shared" si="2"/>
        <v>0</v>
      </c>
      <c r="I27" s="103">
        <v>0</v>
      </c>
      <c r="J27" s="103">
        <v>0</v>
      </c>
      <c r="K27" s="103">
        <f t="shared" si="3"/>
        <v>5607</v>
      </c>
      <c r="L27" s="103">
        <v>1303</v>
      </c>
      <c r="M27" s="103">
        <v>4304</v>
      </c>
      <c r="N27" s="103">
        <f t="shared" si="4"/>
        <v>5646</v>
      </c>
      <c r="O27" s="103">
        <f t="shared" si="5"/>
        <v>1303</v>
      </c>
      <c r="P27" s="103">
        <v>1303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 t="shared" si="7"/>
        <v>4304</v>
      </c>
      <c r="W27" s="103">
        <v>4304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 t="shared" si="9"/>
        <v>39</v>
      </c>
      <c r="AD27" s="103">
        <v>39</v>
      </c>
      <c r="AE27" s="103">
        <v>0</v>
      </c>
      <c r="AF27" s="103">
        <f t="shared" si="10"/>
        <v>21</v>
      </c>
      <c r="AG27" s="103">
        <v>21</v>
      </c>
      <c r="AH27" s="103">
        <v>0</v>
      </c>
      <c r="AI27" s="103">
        <v>0</v>
      </c>
      <c r="AJ27" s="103">
        <f t="shared" si="11"/>
        <v>21</v>
      </c>
      <c r="AK27" s="103">
        <v>0</v>
      </c>
      <c r="AL27" s="103">
        <v>0</v>
      </c>
      <c r="AM27" s="103">
        <v>6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15</v>
      </c>
      <c r="AT27" s="103">
        <f t="shared" si="13"/>
        <v>1</v>
      </c>
      <c r="AU27" s="103">
        <v>0</v>
      </c>
      <c r="AV27" s="103">
        <v>0</v>
      </c>
      <c r="AW27" s="103">
        <v>1</v>
      </c>
      <c r="AX27" s="103">
        <v>0</v>
      </c>
      <c r="AY27" s="103">
        <v>0</v>
      </c>
      <c r="AZ27" s="103">
        <f t="shared" si="14"/>
        <v>29</v>
      </c>
      <c r="BA27" s="103">
        <v>29</v>
      </c>
      <c r="BB27" s="103">
        <v>0</v>
      </c>
      <c r="BC27" s="103">
        <v>0</v>
      </c>
    </row>
    <row r="28" spans="1:55" s="105" customFormat="1" ht="13.5" customHeight="1">
      <c r="A28" s="115" t="s">
        <v>11</v>
      </c>
      <c r="B28" s="113" t="s">
        <v>296</v>
      </c>
      <c r="C28" s="101" t="s">
        <v>297</v>
      </c>
      <c r="D28" s="103">
        <f t="shared" si="0"/>
        <v>1493</v>
      </c>
      <c r="E28" s="103">
        <f t="shared" si="1"/>
        <v>0</v>
      </c>
      <c r="F28" s="103">
        <v>0</v>
      </c>
      <c r="G28" s="103">
        <v>0</v>
      </c>
      <c r="H28" s="103">
        <f t="shared" si="2"/>
        <v>0</v>
      </c>
      <c r="I28" s="103">
        <v>0</v>
      </c>
      <c r="J28" s="103">
        <v>0</v>
      </c>
      <c r="K28" s="103">
        <f t="shared" si="3"/>
        <v>1493</v>
      </c>
      <c r="L28" s="103">
        <v>581</v>
      </c>
      <c r="M28" s="103">
        <v>912</v>
      </c>
      <c r="N28" s="103">
        <f t="shared" si="4"/>
        <v>1515</v>
      </c>
      <c r="O28" s="103">
        <f t="shared" si="5"/>
        <v>581</v>
      </c>
      <c r="P28" s="103">
        <v>581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 t="shared" si="7"/>
        <v>912</v>
      </c>
      <c r="W28" s="103">
        <v>912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 t="shared" si="9"/>
        <v>22</v>
      </c>
      <c r="AD28" s="103">
        <v>22</v>
      </c>
      <c r="AE28" s="103">
        <v>0</v>
      </c>
      <c r="AF28" s="103">
        <f t="shared" si="10"/>
        <v>6</v>
      </c>
      <c r="AG28" s="103">
        <v>6</v>
      </c>
      <c r="AH28" s="103">
        <v>0</v>
      </c>
      <c r="AI28" s="103">
        <v>0</v>
      </c>
      <c r="AJ28" s="103">
        <f t="shared" si="11"/>
        <v>6</v>
      </c>
      <c r="AK28" s="103">
        <v>0</v>
      </c>
      <c r="AL28" s="103">
        <v>0</v>
      </c>
      <c r="AM28" s="103">
        <v>2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4</v>
      </c>
      <c r="AT28" s="103">
        <f t="shared" si="13"/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 t="shared" si="14"/>
        <v>8</v>
      </c>
      <c r="BA28" s="103">
        <v>8</v>
      </c>
      <c r="BB28" s="103">
        <v>0</v>
      </c>
      <c r="BC28" s="103">
        <v>0</v>
      </c>
    </row>
    <row r="29" spans="1:55" s="105" customFormat="1" ht="13.5" customHeight="1">
      <c r="A29" s="115" t="s">
        <v>11</v>
      </c>
      <c r="B29" s="113" t="s">
        <v>298</v>
      </c>
      <c r="C29" s="101" t="s">
        <v>299</v>
      </c>
      <c r="D29" s="103">
        <f t="shared" si="0"/>
        <v>2109</v>
      </c>
      <c r="E29" s="103">
        <f t="shared" si="1"/>
        <v>0</v>
      </c>
      <c r="F29" s="103">
        <v>0</v>
      </c>
      <c r="G29" s="103">
        <v>0</v>
      </c>
      <c r="H29" s="103">
        <f t="shared" si="2"/>
        <v>0</v>
      </c>
      <c r="I29" s="103">
        <v>0</v>
      </c>
      <c r="J29" s="103">
        <v>0</v>
      </c>
      <c r="K29" s="103">
        <f t="shared" si="3"/>
        <v>2109</v>
      </c>
      <c r="L29" s="103">
        <v>499</v>
      </c>
      <c r="M29" s="103">
        <v>1610</v>
      </c>
      <c r="N29" s="103">
        <f t="shared" si="4"/>
        <v>2109</v>
      </c>
      <c r="O29" s="103">
        <f t="shared" si="5"/>
        <v>499</v>
      </c>
      <c r="P29" s="103">
        <v>499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 t="shared" si="7"/>
        <v>1610</v>
      </c>
      <c r="W29" s="103">
        <v>1610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 t="shared" si="9"/>
        <v>0</v>
      </c>
      <c r="AD29" s="103">
        <v>0</v>
      </c>
      <c r="AE29" s="103">
        <v>0</v>
      </c>
      <c r="AF29" s="103">
        <f t="shared" si="10"/>
        <v>71</v>
      </c>
      <c r="AG29" s="103">
        <v>71</v>
      </c>
      <c r="AH29" s="103">
        <v>0</v>
      </c>
      <c r="AI29" s="103">
        <v>0</v>
      </c>
      <c r="AJ29" s="103">
        <f t="shared" si="11"/>
        <v>71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67</v>
      </c>
      <c r="AR29" s="103">
        <v>0</v>
      </c>
      <c r="AS29" s="103">
        <v>4</v>
      </c>
      <c r="AT29" s="103">
        <f t="shared" si="13"/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 t="shared" si="14"/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11</v>
      </c>
      <c r="B30" s="113" t="s">
        <v>300</v>
      </c>
      <c r="C30" s="101" t="s">
        <v>301</v>
      </c>
      <c r="D30" s="103">
        <f t="shared" si="0"/>
        <v>3480</v>
      </c>
      <c r="E30" s="103">
        <f t="shared" si="1"/>
        <v>0</v>
      </c>
      <c r="F30" s="103">
        <v>0</v>
      </c>
      <c r="G30" s="103">
        <v>0</v>
      </c>
      <c r="H30" s="103">
        <f t="shared" si="2"/>
        <v>0</v>
      </c>
      <c r="I30" s="103">
        <v>0</v>
      </c>
      <c r="J30" s="103">
        <v>0</v>
      </c>
      <c r="K30" s="103">
        <f t="shared" si="3"/>
        <v>3480</v>
      </c>
      <c r="L30" s="103">
        <v>1253</v>
      </c>
      <c r="M30" s="103">
        <v>2227</v>
      </c>
      <c r="N30" s="103">
        <f t="shared" si="4"/>
        <v>3480</v>
      </c>
      <c r="O30" s="103">
        <f t="shared" si="5"/>
        <v>1253</v>
      </c>
      <c r="P30" s="103">
        <v>1253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 t="shared" si="7"/>
        <v>2227</v>
      </c>
      <c r="W30" s="103">
        <v>2227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 t="shared" si="9"/>
        <v>0</v>
      </c>
      <c r="AD30" s="103">
        <v>0</v>
      </c>
      <c r="AE30" s="103">
        <v>0</v>
      </c>
      <c r="AF30" s="103">
        <f t="shared" si="10"/>
        <v>188</v>
      </c>
      <c r="AG30" s="103">
        <v>188</v>
      </c>
      <c r="AH30" s="103">
        <v>0</v>
      </c>
      <c r="AI30" s="103">
        <v>0</v>
      </c>
      <c r="AJ30" s="103">
        <f t="shared" si="11"/>
        <v>188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177</v>
      </c>
      <c r="AR30" s="103">
        <v>0</v>
      </c>
      <c r="AS30" s="103">
        <v>11</v>
      </c>
      <c r="AT30" s="103">
        <f t="shared" si="13"/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 t="shared" si="14"/>
        <v>188</v>
      </c>
      <c r="BA30" s="103">
        <v>188</v>
      </c>
      <c r="BB30" s="103">
        <v>0</v>
      </c>
      <c r="BC30" s="103">
        <v>0</v>
      </c>
    </row>
    <row r="31" spans="1:55" s="105" customFormat="1" ht="13.5" customHeight="1">
      <c r="A31" s="115" t="s">
        <v>11</v>
      </c>
      <c r="B31" s="113" t="s">
        <v>302</v>
      </c>
      <c r="C31" s="101" t="s">
        <v>303</v>
      </c>
      <c r="D31" s="103">
        <f t="shared" si="0"/>
        <v>607</v>
      </c>
      <c r="E31" s="103">
        <f t="shared" si="1"/>
        <v>0</v>
      </c>
      <c r="F31" s="103">
        <v>0</v>
      </c>
      <c r="G31" s="103">
        <v>0</v>
      </c>
      <c r="H31" s="103">
        <f t="shared" si="2"/>
        <v>0</v>
      </c>
      <c r="I31" s="103">
        <v>0</v>
      </c>
      <c r="J31" s="103">
        <v>0</v>
      </c>
      <c r="K31" s="103">
        <f t="shared" si="3"/>
        <v>607</v>
      </c>
      <c r="L31" s="103">
        <v>130</v>
      </c>
      <c r="M31" s="103">
        <v>477</v>
      </c>
      <c r="N31" s="103">
        <f t="shared" si="4"/>
        <v>607</v>
      </c>
      <c r="O31" s="103">
        <f t="shared" si="5"/>
        <v>130</v>
      </c>
      <c r="P31" s="103">
        <v>129</v>
      </c>
      <c r="Q31" s="103">
        <v>0</v>
      </c>
      <c r="R31" s="103">
        <v>0</v>
      </c>
      <c r="S31" s="103">
        <v>0</v>
      </c>
      <c r="T31" s="103">
        <v>0</v>
      </c>
      <c r="U31" s="103">
        <v>1</v>
      </c>
      <c r="V31" s="103">
        <f t="shared" si="7"/>
        <v>477</v>
      </c>
      <c r="W31" s="103">
        <v>477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 t="shared" si="9"/>
        <v>0</v>
      </c>
      <c r="AD31" s="103">
        <v>0</v>
      </c>
      <c r="AE31" s="103">
        <v>0</v>
      </c>
      <c r="AF31" s="103">
        <f t="shared" si="10"/>
        <v>5</v>
      </c>
      <c r="AG31" s="103">
        <v>5</v>
      </c>
      <c r="AH31" s="103">
        <v>0</v>
      </c>
      <c r="AI31" s="103">
        <v>0</v>
      </c>
      <c r="AJ31" s="103">
        <f t="shared" si="11"/>
        <v>5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5</v>
      </c>
      <c r="AR31" s="103">
        <v>0</v>
      </c>
      <c r="AS31" s="103">
        <v>0</v>
      </c>
      <c r="AT31" s="103">
        <f t="shared" si="13"/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 t="shared" si="14"/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11</v>
      </c>
      <c r="B32" s="113" t="s">
        <v>304</v>
      </c>
      <c r="C32" s="101" t="s">
        <v>305</v>
      </c>
      <c r="D32" s="103">
        <f t="shared" si="0"/>
        <v>3829</v>
      </c>
      <c r="E32" s="103">
        <f t="shared" si="1"/>
        <v>0</v>
      </c>
      <c r="F32" s="103">
        <v>0</v>
      </c>
      <c r="G32" s="103">
        <v>0</v>
      </c>
      <c r="H32" s="103">
        <f t="shared" si="2"/>
        <v>0</v>
      </c>
      <c r="I32" s="103">
        <v>0</v>
      </c>
      <c r="J32" s="103">
        <v>0</v>
      </c>
      <c r="K32" s="103">
        <f t="shared" si="3"/>
        <v>3829</v>
      </c>
      <c r="L32" s="103">
        <v>1272</v>
      </c>
      <c r="M32" s="103">
        <v>2557</v>
      </c>
      <c r="N32" s="103">
        <f t="shared" si="4"/>
        <v>3829</v>
      </c>
      <c r="O32" s="103">
        <f t="shared" si="5"/>
        <v>1272</v>
      </c>
      <c r="P32" s="103">
        <v>1259</v>
      </c>
      <c r="Q32" s="103">
        <v>0</v>
      </c>
      <c r="R32" s="103">
        <v>0</v>
      </c>
      <c r="S32" s="103">
        <v>0</v>
      </c>
      <c r="T32" s="103">
        <v>0</v>
      </c>
      <c r="U32" s="103">
        <v>13</v>
      </c>
      <c r="V32" s="103">
        <f t="shared" si="7"/>
        <v>2557</v>
      </c>
      <c r="W32" s="103">
        <v>2557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 t="shared" si="9"/>
        <v>0</v>
      </c>
      <c r="AD32" s="103">
        <v>0</v>
      </c>
      <c r="AE32" s="103">
        <v>0</v>
      </c>
      <c r="AF32" s="103">
        <f t="shared" si="10"/>
        <v>14</v>
      </c>
      <c r="AG32" s="103">
        <v>14</v>
      </c>
      <c r="AH32" s="103">
        <v>0</v>
      </c>
      <c r="AI32" s="103">
        <v>0</v>
      </c>
      <c r="AJ32" s="103">
        <f t="shared" si="11"/>
        <v>3832</v>
      </c>
      <c r="AK32" s="103">
        <v>3</v>
      </c>
      <c r="AL32" s="103">
        <v>3816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13</v>
      </c>
      <c r="AT32" s="103">
        <f t="shared" si="13"/>
        <v>1</v>
      </c>
      <c r="AU32" s="103">
        <v>1</v>
      </c>
      <c r="AV32" s="103">
        <v>0</v>
      </c>
      <c r="AW32" s="103">
        <v>0</v>
      </c>
      <c r="AX32" s="103">
        <v>0</v>
      </c>
      <c r="AY32" s="103">
        <v>0</v>
      </c>
      <c r="AZ32" s="103">
        <f t="shared" si="14"/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11</v>
      </c>
      <c r="B33" s="113" t="s">
        <v>306</v>
      </c>
      <c r="C33" s="101" t="s">
        <v>307</v>
      </c>
      <c r="D33" s="103">
        <f t="shared" si="0"/>
        <v>3261</v>
      </c>
      <c r="E33" s="103">
        <f t="shared" si="1"/>
        <v>0</v>
      </c>
      <c r="F33" s="103">
        <v>0</v>
      </c>
      <c r="G33" s="103">
        <v>0</v>
      </c>
      <c r="H33" s="103">
        <f t="shared" si="2"/>
        <v>0</v>
      </c>
      <c r="I33" s="103">
        <v>0</v>
      </c>
      <c r="J33" s="103">
        <v>0</v>
      </c>
      <c r="K33" s="103">
        <f t="shared" si="3"/>
        <v>3261</v>
      </c>
      <c r="L33" s="103">
        <v>554</v>
      </c>
      <c r="M33" s="103">
        <v>2707</v>
      </c>
      <c r="N33" s="103">
        <f t="shared" si="4"/>
        <v>3261</v>
      </c>
      <c r="O33" s="103">
        <f t="shared" si="5"/>
        <v>554</v>
      </c>
      <c r="P33" s="103">
        <v>554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 t="shared" si="7"/>
        <v>2707</v>
      </c>
      <c r="W33" s="103">
        <v>2707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 t="shared" si="9"/>
        <v>0</v>
      </c>
      <c r="AD33" s="103">
        <v>0</v>
      </c>
      <c r="AE33" s="103">
        <v>0</v>
      </c>
      <c r="AF33" s="103">
        <f t="shared" si="10"/>
        <v>2</v>
      </c>
      <c r="AG33" s="103">
        <v>2</v>
      </c>
      <c r="AH33" s="103">
        <v>0</v>
      </c>
      <c r="AI33" s="103">
        <v>0</v>
      </c>
      <c r="AJ33" s="103">
        <f t="shared" si="11"/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 t="shared" si="13"/>
        <v>2</v>
      </c>
      <c r="AU33" s="103">
        <v>2</v>
      </c>
      <c r="AV33" s="103">
        <v>0</v>
      </c>
      <c r="AW33" s="103">
        <v>0</v>
      </c>
      <c r="AX33" s="103">
        <v>0</v>
      </c>
      <c r="AY33" s="103">
        <v>0</v>
      </c>
      <c r="AZ33" s="103">
        <f t="shared" si="14"/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11</v>
      </c>
      <c r="B34" s="113" t="s">
        <v>308</v>
      </c>
      <c r="C34" s="101" t="s">
        <v>309</v>
      </c>
      <c r="D34" s="103">
        <f t="shared" si="0"/>
        <v>7353</v>
      </c>
      <c r="E34" s="103">
        <f t="shared" si="1"/>
        <v>0</v>
      </c>
      <c r="F34" s="103">
        <v>0</v>
      </c>
      <c r="G34" s="103">
        <v>0</v>
      </c>
      <c r="H34" s="103">
        <f t="shared" si="2"/>
        <v>12</v>
      </c>
      <c r="I34" s="103">
        <v>12</v>
      </c>
      <c r="J34" s="103">
        <v>0</v>
      </c>
      <c r="K34" s="103">
        <f t="shared" si="3"/>
        <v>7341</v>
      </c>
      <c r="L34" s="103">
        <v>1205</v>
      </c>
      <c r="M34" s="103">
        <v>6136</v>
      </c>
      <c r="N34" s="103">
        <f t="shared" si="4"/>
        <v>7353</v>
      </c>
      <c r="O34" s="103">
        <f t="shared" si="5"/>
        <v>1217</v>
      </c>
      <c r="P34" s="103">
        <v>1217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 t="shared" si="7"/>
        <v>6136</v>
      </c>
      <c r="W34" s="103">
        <v>6136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 t="shared" si="9"/>
        <v>0</v>
      </c>
      <c r="AD34" s="103">
        <v>0</v>
      </c>
      <c r="AE34" s="103">
        <v>0</v>
      </c>
      <c r="AF34" s="103">
        <f t="shared" si="10"/>
        <v>68</v>
      </c>
      <c r="AG34" s="103">
        <v>68</v>
      </c>
      <c r="AH34" s="103">
        <v>0</v>
      </c>
      <c r="AI34" s="103">
        <v>0</v>
      </c>
      <c r="AJ34" s="103">
        <f t="shared" si="11"/>
        <v>62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60</v>
      </c>
      <c r="AR34" s="103">
        <v>2</v>
      </c>
      <c r="AS34" s="103">
        <v>0</v>
      </c>
      <c r="AT34" s="103">
        <f t="shared" si="13"/>
        <v>6</v>
      </c>
      <c r="AU34" s="103">
        <v>6</v>
      </c>
      <c r="AV34" s="103">
        <v>0</v>
      </c>
      <c r="AW34" s="103">
        <v>0</v>
      </c>
      <c r="AX34" s="103">
        <v>0</v>
      </c>
      <c r="AY34" s="103">
        <v>0</v>
      </c>
      <c r="AZ34" s="103">
        <f t="shared" si="14"/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11</v>
      </c>
      <c r="B35" s="113" t="s">
        <v>310</v>
      </c>
      <c r="C35" s="101" t="s">
        <v>311</v>
      </c>
      <c r="D35" s="103">
        <f t="shared" si="0"/>
        <v>6879</v>
      </c>
      <c r="E35" s="103">
        <f t="shared" si="1"/>
        <v>0</v>
      </c>
      <c r="F35" s="103">
        <v>0</v>
      </c>
      <c r="G35" s="103">
        <v>0</v>
      </c>
      <c r="H35" s="103">
        <f t="shared" si="2"/>
        <v>0</v>
      </c>
      <c r="I35" s="103">
        <v>0</v>
      </c>
      <c r="J35" s="103">
        <v>0</v>
      </c>
      <c r="K35" s="103">
        <f t="shared" si="3"/>
        <v>6879</v>
      </c>
      <c r="L35" s="103">
        <v>2866</v>
      </c>
      <c r="M35" s="103">
        <v>4013</v>
      </c>
      <c r="N35" s="103">
        <f t="shared" si="4"/>
        <v>6879</v>
      </c>
      <c r="O35" s="103">
        <f t="shared" si="5"/>
        <v>2866</v>
      </c>
      <c r="P35" s="103">
        <v>2866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 t="shared" si="7"/>
        <v>4013</v>
      </c>
      <c r="W35" s="103">
        <v>4013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 t="shared" si="9"/>
        <v>0</v>
      </c>
      <c r="AD35" s="103">
        <v>0</v>
      </c>
      <c r="AE35" s="103">
        <v>0</v>
      </c>
      <c r="AF35" s="103">
        <f t="shared" si="10"/>
        <v>60</v>
      </c>
      <c r="AG35" s="103">
        <v>60</v>
      </c>
      <c r="AH35" s="103">
        <v>0</v>
      </c>
      <c r="AI35" s="103">
        <v>0</v>
      </c>
      <c r="AJ35" s="103">
        <f t="shared" si="11"/>
        <v>60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52</v>
      </c>
      <c r="AR35" s="103">
        <v>0</v>
      </c>
      <c r="AS35" s="103">
        <v>8</v>
      </c>
      <c r="AT35" s="103">
        <f t="shared" si="13"/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 t="shared" si="14"/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11</v>
      </c>
      <c r="B36" s="113" t="s">
        <v>312</v>
      </c>
      <c r="C36" s="101" t="s">
        <v>313</v>
      </c>
      <c r="D36" s="103">
        <f t="shared" si="0"/>
        <v>2793</v>
      </c>
      <c r="E36" s="103">
        <f t="shared" si="1"/>
        <v>0</v>
      </c>
      <c r="F36" s="103">
        <v>0</v>
      </c>
      <c r="G36" s="103">
        <v>0</v>
      </c>
      <c r="H36" s="103">
        <f t="shared" si="2"/>
        <v>0</v>
      </c>
      <c r="I36" s="103">
        <v>0</v>
      </c>
      <c r="J36" s="103">
        <v>0</v>
      </c>
      <c r="K36" s="103">
        <f t="shared" si="3"/>
        <v>2793</v>
      </c>
      <c r="L36" s="103">
        <v>746</v>
      </c>
      <c r="M36" s="103">
        <v>2047</v>
      </c>
      <c r="N36" s="103">
        <f t="shared" si="4"/>
        <v>2793</v>
      </c>
      <c r="O36" s="103">
        <f t="shared" si="5"/>
        <v>746</v>
      </c>
      <c r="P36" s="103">
        <v>746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 t="shared" si="7"/>
        <v>2047</v>
      </c>
      <c r="W36" s="103">
        <v>2047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 t="shared" si="9"/>
        <v>0</v>
      </c>
      <c r="AD36" s="103">
        <v>0</v>
      </c>
      <c r="AE36" s="103">
        <v>0</v>
      </c>
      <c r="AF36" s="103">
        <f t="shared" si="10"/>
        <v>3</v>
      </c>
      <c r="AG36" s="103">
        <v>3</v>
      </c>
      <c r="AH36" s="103">
        <v>0</v>
      </c>
      <c r="AI36" s="103">
        <v>0</v>
      </c>
      <c r="AJ36" s="103">
        <f t="shared" si="11"/>
        <v>3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3</v>
      </c>
      <c r="AT36" s="103">
        <f t="shared" si="13"/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 t="shared" si="14"/>
        <v>21</v>
      </c>
      <c r="BA36" s="103">
        <v>21</v>
      </c>
      <c r="BB36" s="103">
        <v>0</v>
      </c>
      <c r="BC36" s="103">
        <v>0</v>
      </c>
    </row>
    <row r="37" spans="1:55" s="105" customFormat="1" ht="13.5" customHeight="1">
      <c r="A37" s="115" t="s">
        <v>11</v>
      </c>
      <c r="B37" s="113" t="s">
        <v>314</v>
      </c>
      <c r="C37" s="101" t="s">
        <v>315</v>
      </c>
      <c r="D37" s="103">
        <f t="shared" si="0"/>
        <v>4054</v>
      </c>
      <c r="E37" s="103">
        <f t="shared" si="1"/>
        <v>0</v>
      </c>
      <c r="F37" s="103">
        <v>0</v>
      </c>
      <c r="G37" s="103">
        <v>0</v>
      </c>
      <c r="H37" s="103">
        <f t="shared" si="2"/>
        <v>0</v>
      </c>
      <c r="I37" s="103">
        <v>0</v>
      </c>
      <c r="J37" s="103">
        <v>0</v>
      </c>
      <c r="K37" s="103">
        <f t="shared" si="3"/>
        <v>4054</v>
      </c>
      <c r="L37" s="103">
        <v>1058</v>
      </c>
      <c r="M37" s="103">
        <v>2996</v>
      </c>
      <c r="N37" s="103">
        <f t="shared" si="4"/>
        <v>4054</v>
      </c>
      <c r="O37" s="103">
        <f t="shared" si="5"/>
        <v>1058</v>
      </c>
      <c r="P37" s="103">
        <v>1058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 t="shared" si="7"/>
        <v>2996</v>
      </c>
      <c r="W37" s="103">
        <v>2996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 t="shared" si="9"/>
        <v>0</v>
      </c>
      <c r="AD37" s="103">
        <v>0</v>
      </c>
      <c r="AE37" s="103">
        <v>0</v>
      </c>
      <c r="AF37" s="103">
        <f t="shared" si="10"/>
        <v>43</v>
      </c>
      <c r="AG37" s="103">
        <v>43</v>
      </c>
      <c r="AH37" s="103">
        <v>0</v>
      </c>
      <c r="AI37" s="103">
        <v>0</v>
      </c>
      <c r="AJ37" s="103">
        <f t="shared" si="11"/>
        <v>43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37</v>
      </c>
      <c r="AR37" s="103">
        <v>6</v>
      </c>
      <c r="AS37" s="103">
        <v>0</v>
      </c>
      <c r="AT37" s="103">
        <f t="shared" si="13"/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 t="shared" si="14"/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11</v>
      </c>
      <c r="B38" s="113" t="s">
        <v>316</v>
      </c>
      <c r="C38" s="101" t="s">
        <v>317</v>
      </c>
      <c r="D38" s="103">
        <f t="shared" si="0"/>
        <v>6199</v>
      </c>
      <c r="E38" s="103">
        <f t="shared" si="1"/>
        <v>0</v>
      </c>
      <c r="F38" s="103">
        <v>0</v>
      </c>
      <c r="G38" s="103">
        <v>0</v>
      </c>
      <c r="H38" s="103">
        <f t="shared" si="2"/>
        <v>0</v>
      </c>
      <c r="I38" s="103">
        <v>0</v>
      </c>
      <c r="J38" s="103">
        <v>0</v>
      </c>
      <c r="K38" s="103">
        <f t="shared" si="3"/>
        <v>6199</v>
      </c>
      <c r="L38" s="103">
        <v>1536</v>
      </c>
      <c r="M38" s="103">
        <v>4663</v>
      </c>
      <c r="N38" s="103">
        <f t="shared" si="4"/>
        <v>6199</v>
      </c>
      <c r="O38" s="103">
        <f t="shared" si="5"/>
        <v>1536</v>
      </c>
      <c r="P38" s="103">
        <v>1536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 t="shared" si="7"/>
        <v>4663</v>
      </c>
      <c r="W38" s="103">
        <v>4663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 t="shared" si="9"/>
        <v>0</v>
      </c>
      <c r="AD38" s="103">
        <v>0</v>
      </c>
      <c r="AE38" s="103">
        <v>0</v>
      </c>
      <c r="AF38" s="103">
        <f t="shared" si="10"/>
        <v>8</v>
      </c>
      <c r="AG38" s="103">
        <v>8</v>
      </c>
      <c r="AH38" s="103">
        <v>0</v>
      </c>
      <c r="AI38" s="103">
        <v>0</v>
      </c>
      <c r="AJ38" s="103">
        <f t="shared" si="11"/>
        <v>8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8</v>
      </c>
      <c r="AT38" s="103">
        <f t="shared" si="13"/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 t="shared" si="14"/>
        <v>47</v>
      </c>
      <c r="BA38" s="103">
        <v>47</v>
      </c>
      <c r="BB38" s="103">
        <v>0</v>
      </c>
      <c r="BC38" s="103">
        <v>0</v>
      </c>
    </row>
    <row r="39" spans="1:55" s="105" customFormat="1" ht="13.5" customHeight="1">
      <c r="A39" s="115" t="s">
        <v>11</v>
      </c>
      <c r="B39" s="113" t="s">
        <v>318</v>
      </c>
      <c r="C39" s="101" t="s">
        <v>319</v>
      </c>
      <c r="D39" s="103">
        <f t="shared" si="0"/>
        <v>15687</v>
      </c>
      <c r="E39" s="103">
        <f t="shared" si="1"/>
        <v>0</v>
      </c>
      <c r="F39" s="103">
        <v>0</v>
      </c>
      <c r="G39" s="103">
        <v>0</v>
      </c>
      <c r="H39" s="103">
        <f t="shared" si="2"/>
        <v>0</v>
      </c>
      <c r="I39" s="103">
        <v>0</v>
      </c>
      <c r="J39" s="103">
        <v>0</v>
      </c>
      <c r="K39" s="103">
        <f t="shared" si="3"/>
        <v>15687</v>
      </c>
      <c r="L39" s="103">
        <v>3829</v>
      </c>
      <c r="M39" s="103">
        <v>11858</v>
      </c>
      <c r="N39" s="103">
        <f t="shared" si="4"/>
        <v>15687</v>
      </c>
      <c r="O39" s="103">
        <f t="shared" si="5"/>
        <v>3829</v>
      </c>
      <c r="P39" s="103">
        <v>3829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 t="shared" si="7"/>
        <v>11858</v>
      </c>
      <c r="W39" s="103">
        <v>11858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 t="shared" si="9"/>
        <v>0</v>
      </c>
      <c r="AD39" s="103">
        <v>0</v>
      </c>
      <c r="AE39" s="103">
        <v>0</v>
      </c>
      <c r="AF39" s="103">
        <f t="shared" si="10"/>
        <v>328</v>
      </c>
      <c r="AG39" s="103">
        <v>328</v>
      </c>
      <c r="AH39" s="103">
        <v>0</v>
      </c>
      <c r="AI39" s="103">
        <v>0</v>
      </c>
      <c r="AJ39" s="103">
        <f t="shared" si="11"/>
        <v>328</v>
      </c>
      <c r="AK39" s="103">
        <v>0</v>
      </c>
      <c r="AL39" s="103">
        <v>0</v>
      </c>
      <c r="AM39" s="103">
        <v>328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 t="shared" si="13"/>
        <v>46</v>
      </c>
      <c r="AU39" s="103">
        <v>0</v>
      </c>
      <c r="AV39" s="103">
        <v>0</v>
      </c>
      <c r="AW39" s="103">
        <v>46</v>
      </c>
      <c r="AX39" s="103">
        <v>0</v>
      </c>
      <c r="AY39" s="103">
        <v>0</v>
      </c>
      <c r="AZ39" s="103">
        <f t="shared" si="14"/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11</v>
      </c>
      <c r="B40" s="113" t="s">
        <v>320</v>
      </c>
      <c r="C40" s="101" t="s">
        <v>321</v>
      </c>
      <c r="D40" s="103">
        <f t="shared" si="0"/>
        <v>1949</v>
      </c>
      <c r="E40" s="103">
        <f t="shared" si="1"/>
        <v>0</v>
      </c>
      <c r="F40" s="103">
        <v>0</v>
      </c>
      <c r="G40" s="103">
        <v>0</v>
      </c>
      <c r="H40" s="103">
        <f t="shared" si="2"/>
        <v>0</v>
      </c>
      <c r="I40" s="103">
        <v>0</v>
      </c>
      <c r="J40" s="103">
        <v>0</v>
      </c>
      <c r="K40" s="103">
        <f t="shared" si="3"/>
        <v>1949</v>
      </c>
      <c r="L40" s="103">
        <v>894</v>
      </c>
      <c r="M40" s="103">
        <v>1055</v>
      </c>
      <c r="N40" s="103">
        <f t="shared" si="4"/>
        <v>1949</v>
      </c>
      <c r="O40" s="103">
        <f t="shared" si="5"/>
        <v>894</v>
      </c>
      <c r="P40" s="103">
        <v>894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 t="shared" si="7"/>
        <v>1055</v>
      </c>
      <c r="W40" s="103">
        <v>1055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 t="shared" si="9"/>
        <v>0</v>
      </c>
      <c r="AD40" s="103">
        <v>0</v>
      </c>
      <c r="AE40" s="103">
        <v>0</v>
      </c>
      <c r="AF40" s="103">
        <f t="shared" si="10"/>
        <v>84</v>
      </c>
      <c r="AG40" s="103">
        <v>84</v>
      </c>
      <c r="AH40" s="103">
        <v>0</v>
      </c>
      <c r="AI40" s="103">
        <v>0</v>
      </c>
      <c r="AJ40" s="103">
        <f t="shared" si="11"/>
        <v>84</v>
      </c>
      <c r="AK40" s="103">
        <v>0</v>
      </c>
      <c r="AL40" s="103">
        <v>0</v>
      </c>
      <c r="AM40" s="103">
        <v>84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 t="shared" si="13"/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 t="shared" si="14"/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11</v>
      </c>
      <c r="B41" s="113" t="s">
        <v>322</v>
      </c>
      <c r="C41" s="101" t="s">
        <v>323</v>
      </c>
      <c r="D41" s="103">
        <f t="shared" si="0"/>
        <v>12572</v>
      </c>
      <c r="E41" s="103">
        <f t="shared" si="1"/>
        <v>0</v>
      </c>
      <c r="F41" s="103">
        <v>0</v>
      </c>
      <c r="G41" s="103">
        <v>0</v>
      </c>
      <c r="H41" s="103">
        <f t="shared" si="2"/>
        <v>2370</v>
      </c>
      <c r="I41" s="103">
        <v>0</v>
      </c>
      <c r="J41" s="103">
        <v>2370</v>
      </c>
      <c r="K41" s="103">
        <f t="shared" si="3"/>
        <v>10202</v>
      </c>
      <c r="L41" s="103">
        <v>1978</v>
      </c>
      <c r="M41" s="103">
        <v>8224</v>
      </c>
      <c r="N41" s="103">
        <f t="shared" si="4"/>
        <v>12572</v>
      </c>
      <c r="O41" s="103">
        <f t="shared" si="5"/>
        <v>1978</v>
      </c>
      <c r="P41" s="103">
        <v>1978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 t="shared" si="7"/>
        <v>10594</v>
      </c>
      <c r="W41" s="103">
        <v>8224</v>
      </c>
      <c r="X41" s="103">
        <v>2370</v>
      </c>
      <c r="Y41" s="103">
        <v>0</v>
      </c>
      <c r="Z41" s="103">
        <v>0</v>
      </c>
      <c r="AA41" s="103">
        <v>0</v>
      </c>
      <c r="AB41" s="103">
        <v>0</v>
      </c>
      <c r="AC41" s="103">
        <f t="shared" si="9"/>
        <v>0</v>
      </c>
      <c r="AD41" s="103">
        <v>0</v>
      </c>
      <c r="AE41" s="103">
        <v>0</v>
      </c>
      <c r="AF41" s="103">
        <f t="shared" si="10"/>
        <v>9</v>
      </c>
      <c r="AG41" s="103">
        <v>0</v>
      </c>
      <c r="AH41" s="103">
        <v>9</v>
      </c>
      <c r="AI41" s="103">
        <v>0</v>
      </c>
      <c r="AJ41" s="103">
        <f t="shared" si="11"/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 t="shared" si="13"/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 t="shared" si="14"/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11</v>
      </c>
      <c r="B42" s="113" t="s">
        <v>324</v>
      </c>
      <c r="C42" s="101" t="s">
        <v>325</v>
      </c>
      <c r="D42" s="103">
        <f t="shared" si="0"/>
        <v>4184</v>
      </c>
      <c r="E42" s="103">
        <f t="shared" si="1"/>
        <v>0</v>
      </c>
      <c r="F42" s="103">
        <v>0</v>
      </c>
      <c r="G42" s="103">
        <v>0</v>
      </c>
      <c r="H42" s="103">
        <f t="shared" si="2"/>
        <v>0</v>
      </c>
      <c r="I42" s="103">
        <v>0</v>
      </c>
      <c r="J42" s="103">
        <v>0</v>
      </c>
      <c r="K42" s="103">
        <f t="shared" si="3"/>
        <v>4184</v>
      </c>
      <c r="L42" s="103">
        <v>806</v>
      </c>
      <c r="M42" s="103">
        <v>3378</v>
      </c>
      <c r="N42" s="103">
        <f t="shared" si="4"/>
        <v>4184</v>
      </c>
      <c r="O42" s="103">
        <f t="shared" si="5"/>
        <v>806</v>
      </c>
      <c r="P42" s="103">
        <v>806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 t="shared" si="7"/>
        <v>3378</v>
      </c>
      <c r="W42" s="103">
        <v>3378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 t="shared" si="9"/>
        <v>0</v>
      </c>
      <c r="AD42" s="103">
        <v>0</v>
      </c>
      <c r="AE42" s="103">
        <v>0</v>
      </c>
      <c r="AF42" s="103">
        <f t="shared" si="10"/>
        <v>0</v>
      </c>
      <c r="AG42" s="103">
        <v>0</v>
      </c>
      <c r="AH42" s="103">
        <v>0</v>
      </c>
      <c r="AI42" s="103">
        <v>0</v>
      </c>
      <c r="AJ42" s="103">
        <f t="shared" si="11"/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 t="shared" si="13"/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 t="shared" si="14"/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11</v>
      </c>
      <c r="B43" s="113" t="s">
        <v>326</v>
      </c>
      <c r="C43" s="101" t="s">
        <v>327</v>
      </c>
      <c r="D43" s="103">
        <f t="shared" si="0"/>
        <v>7392</v>
      </c>
      <c r="E43" s="103">
        <f t="shared" si="1"/>
        <v>0</v>
      </c>
      <c r="F43" s="103">
        <v>0</v>
      </c>
      <c r="G43" s="103">
        <v>0</v>
      </c>
      <c r="H43" s="103">
        <f t="shared" si="2"/>
        <v>0</v>
      </c>
      <c r="I43" s="103">
        <v>0</v>
      </c>
      <c r="J43" s="103">
        <v>0</v>
      </c>
      <c r="K43" s="103">
        <f t="shared" si="3"/>
        <v>7392</v>
      </c>
      <c r="L43" s="103">
        <v>2373</v>
      </c>
      <c r="M43" s="103">
        <v>5019</v>
      </c>
      <c r="N43" s="103">
        <f t="shared" si="4"/>
        <v>7392</v>
      </c>
      <c r="O43" s="103">
        <f t="shared" si="5"/>
        <v>2373</v>
      </c>
      <c r="P43" s="103">
        <v>2373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 t="shared" si="7"/>
        <v>5019</v>
      </c>
      <c r="W43" s="103">
        <v>5019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 t="shared" si="9"/>
        <v>0</v>
      </c>
      <c r="AD43" s="103">
        <v>0</v>
      </c>
      <c r="AE43" s="103">
        <v>0</v>
      </c>
      <c r="AF43" s="103">
        <f t="shared" si="10"/>
        <v>3</v>
      </c>
      <c r="AG43" s="103">
        <v>3</v>
      </c>
      <c r="AH43" s="103">
        <v>0</v>
      </c>
      <c r="AI43" s="103">
        <v>0</v>
      </c>
      <c r="AJ43" s="103">
        <f t="shared" si="11"/>
        <v>3</v>
      </c>
      <c r="AK43" s="103">
        <v>0</v>
      </c>
      <c r="AL43" s="103">
        <v>0</v>
      </c>
      <c r="AM43" s="103">
        <v>3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 t="shared" si="13"/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 t="shared" si="14"/>
        <v>41</v>
      </c>
      <c r="BA43" s="103">
        <v>41</v>
      </c>
      <c r="BB43" s="103">
        <v>0</v>
      </c>
      <c r="BC43" s="103">
        <v>0</v>
      </c>
    </row>
    <row r="44" spans="1:55" s="105" customFormat="1" ht="13.5" customHeight="1">
      <c r="A44" s="115" t="s">
        <v>11</v>
      </c>
      <c r="B44" s="113" t="s">
        <v>328</v>
      </c>
      <c r="C44" s="101" t="s">
        <v>329</v>
      </c>
      <c r="D44" s="103">
        <f t="shared" si="0"/>
        <v>4262</v>
      </c>
      <c r="E44" s="103">
        <f t="shared" si="1"/>
        <v>0</v>
      </c>
      <c r="F44" s="103">
        <v>0</v>
      </c>
      <c r="G44" s="103">
        <v>0</v>
      </c>
      <c r="H44" s="103">
        <f t="shared" si="2"/>
        <v>0</v>
      </c>
      <c r="I44" s="103">
        <v>0</v>
      </c>
      <c r="J44" s="103">
        <v>0</v>
      </c>
      <c r="K44" s="103">
        <f t="shared" si="3"/>
        <v>4262</v>
      </c>
      <c r="L44" s="103">
        <v>1439</v>
      </c>
      <c r="M44" s="103">
        <v>2823</v>
      </c>
      <c r="N44" s="103">
        <f t="shared" si="4"/>
        <v>4262</v>
      </c>
      <c r="O44" s="103">
        <f t="shared" si="5"/>
        <v>1439</v>
      </c>
      <c r="P44" s="103">
        <v>1439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 t="shared" si="7"/>
        <v>2823</v>
      </c>
      <c r="W44" s="103">
        <v>2823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 t="shared" si="9"/>
        <v>0</v>
      </c>
      <c r="AD44" s="103">
        <v>0</v>
      </c>
      <c r="AE44" s="103">
        <v>0</v>
      </c>
      <c r="AF44" s="103">
        <f t="shared" si="10"/>
        <v>2</v>
      </c>
      <c r="AG44" s="103">
        <v>2</v>
      </c>
      <c r="AH44" s="103">
        <v>0</v>
      </c>
      <c r="AI44" s="103">
        <v>0</v>
      </c>
      <c r="AJ44" s="103">
        <f t="shared" si="11"/>
        <v>24</v>
      </c>
      <c r="AK44" s="103">
        <v>24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 t="shared" si="13"/>
        <v>2</v>
      </c>
      <c r="AU44" s="103">
        <v>2</v>
      </c>
      <c r="AV44" s="103">
        <v>0</v>
      </c>
      <c r="AW44" s="103">
        <v>0</v>
      </c>
      <c r="AX44" s="103">
        <v>0</v>
      </c>
      <c r="AY44" s="103">
        <v>0</v>
      </c>
      <c r="AZ44" s="103">
        <f t="shared" si="14"/>
        <v>24</v>
      </c>
      <c r="BA44" s="103">
        <v>24</v>
      </c>
      <c r="BB44" s="103">
        <v>0</v>
      </c>
      <c r="BC44" s="103">
        <v>0</v>
      </c>
    </row>
    <row r="45" spans="1:55" s="105" customFormat="1" ht="13.5" customHeight="1">
      <c r="A45" s="115" t="s">
        <v>11</v>
      </c>
      <c r="B45" s="113" t="s">
        <v>330</v>
      </c>
      <c r="C45" s="101" t="s">
        <v>331</v>
      </c>
      <c r="D45" s="103">
        <f t="shared" si="0"/>
        <v>1120</v>
      </c>
      <c r="E45" s="103">
        <f t="shared" si="1"/>
        <v>0</v>
      </c>
      <c r="F45" s="103">
        <v>0</v>
      </c>
      <c r="G45" s="103">
        <v>0</v>
      </c>
      <c r="H45" s="103">
        <f t="shared" si="2"/>
        <v>0</v>
      </c>
      <c r="I45" s="103">
        <v>0</v>
      </c>
      <c r="J45" s="103">
        <v>0</v>
      </c>
      <c r="K45" s="103">
        <f t="shared" si="3"/>
        <v>1120</v>
      </c>
      <c r="L45" s="103">
        <v>405</v>
      </c>
      <c r="M45" s="103">
        <v>715</v>
      </c>
      <c r="N45" s="103">
        <f t="shared" si="4"/>
        <v>1159</v>
      </c>
      <c r="O45" s="103">
        <f t="shared" si="5"/>
        <v>405</v>
      </c>
      <c r="P45" s="103">
        <v>405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 t="shared" si="7"/>
        <v>715</v>
      </c>
      <c r="W45" s="103">
        <v>715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 t="shared" si="9"/>
        <v>39</v>
      </c>
      <c r="AD45" s="103">
        <v>39</v>
      </c>
      <c r="AE45" s="103">
        <v>0</v>
      </c>
      <c r="AF45" s="103">
        <f t="shared" si="10"/>
        <v>1</v>
      </c>
      <c r="AG45" s="103">
        <v>1</v>
      </c>
      <c r="AH45" s="103">
        <v>0</v>
      </c>
      <c r="AI45" s="103">
        <v>0</v>
      </c>
      <c r="AJ45" s="103">
        <f t="shared" si="11"/>
        <v>1</v>
      </c>
      <c r="AK45" s="103">
        <v>1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 t="shared" si="13"/>
        <v>1</v>
      </c>
      <c r="AU45" s="103">
        <v>1</v>
      </c>
      <c r="AV45" s="103">
        <v>0</v>
      </c>
      <c r="AW45" s="103">
        <v>0</v>
      </c>
      <c r="AX45" s="103">
        <v>0</v>
      </c>
      <c r="AY45" s="103">
        <v>0</v>
      </c>
      <c r="AZ45" s="103">
        <f t="shared" si="14"/>
        <v>6</v>
      </c>
      <c r="BA45" s="103">
        <v>6</v>
      </c>
      <c r="BB45" s="103">
        <v>0</v>
      </c>
      <c r="BC45" s="103">
        <v>0</v>
      </c>
    </row>
    <row r="46" spans="1:55" s="105" customFormat="1" ht="13.5" customHeight="1">
      <c r="A46" s="115" t="s">
        <v>11</v>
      </c>
      <c r="B46" s="113" t="s">
        <v>332</v>
      </c>
      <c r="C46" s="101" t="s">
        <v>333</v>
      </c>
      <c r="D46" s="103">
        <f t="shared" si="0"/>
        <v>839</v>
      </c>
      <c r="E46" s="103">
        <f t="shared" si="1"/>
        <v>0</v>
      </c>
      <c r="F46" s="103">
        <v>0</v>
      </c>
      <c r="G46" s="103">
        <v>0</v>
      </c>
      <c r="H46" s="103">
        <f t="shared" si="2"/>
        <v>0</v>
      </c>
      <c r="I46" s="103">
        <v>0</v>
      </c>
      <c r="J46" s="103">
        <v>0</v>
      </c>
      <c r="K46" s="103">
        <f t="shared" si="3"/>
        <v>839</v>
      </c>
      <c r="L46" s="103">
        <v>223</v>
      </c>
      <c r="M46" s="103">
        <v>616</v>
      </c>
      <c r="N46" s="103">
        <f t="shared" si="4"/>
        <v>849</v>
      </c>
      <c r="O46" s="103">
        <f t="shared" si="5"/>
        <v>223</v>
      </c>
      <c r="P46" s="103">
        <v>223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 t="shared" si="7"/>
        <v>616</v>
      </c>
      <c r="W46" s="103">
        <v>616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 t="shared" si="9"/>
        <v>10</v>
      </c>
      <c r="AD46" s="103">
        <v>10</v>
      </c>
      <c r="AE46" s="103">
        <v>0</v>
      </c>
      <c r="AF46" s="103">
        <f t="shared" si="10"/>
        <v>0</v>
      </c>
      <c r="AG46" s="103">
        <v>0</v>
      </c>
      <c r="AH46" s="103">
        <v>0</v>
      </c>
      <c r="AI46" s="103">
        <v>0</v>
      </c>
      <c r="AJ46" s="103">
        <f t="shared" si="11"/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 t="shared" si="13"/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 t="shared" si="14"/>
        <v>5</v>
      </c>
      <c r="BA46" s="103">
        <v>5</v>
      </c>
      <c r="BB46" s="103">
        <v>0</v>
      </c>
      <c r="BC46" s="103">
        <v>0</v>
      </c>
    </row>
    <row r="47" spans="1:55" s="105" customFormat="1" ht="13.5" customHeight="1">
      <c r="A47" s="115" t="s">
        <v>11</v>
      </c>
      <c r="B47" s="113" t="s">
        <v>334</v>
      </c>
      <c r="C47" s="101" t="s">
        <v>335</v>
      </c>
      <c r="D47" s="103">
        <f t="shared" si="0"/>
        <v>1552</v>
      </c>
      <c r="E47" s="103">
        <f t="shared" si="1"/>
        <v>0</v>
      </c>
      <c r="F47" s="103">
        <v>0</v>
      </c>
      <c r="G47" s="103">
        <v>0</v>
      </c>
      <c r="H47" s="103">
        <f t="shared" si="2"/>
        <v>0</v>
      </c>
      <c r="I47" s="103">
        <v>0</v>
      </c>
      <c r="J47" s="103">
        <v>0</v>
      </c>
      <c r="K47" s="103">
        <f t="shared" si="3"/>
        <v>1552</v>
      </c>
      <c r="L47" s="103">
        <v>696</v>
      </c>
      <c r="M47" s="103">
        <v>856</v>
      </c>
      <c r="N47" s="103">
        <f t="shared" si="4"/>
        <v>1552</v>
      </c>
      <c r="O47" s="103">
        <f t="shared" si="5"/>
        <v>696</v>
      </c>
      <c r="P47" s="103">
        <v>696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 t="shared" si="7"/>
        <v>856</v>
      </c>
      <c r="W47" s="103">
        <v>856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 t="shared" si="9"/>
        <v>0</v>
      </c>
      <c r="AD47" s="103">
        <v>0</v>
      </c>
      <c r="AE47" s="103">
        <v>0</v>
      </c>
      <c r="AF47" s="103">
        <f t="shared" si="10"/>
        <v>4</v>
      </c>
      <c r="AG47" s="103">
        <v>4</v>
      </c>
      <c r="AH47" s="103">
        <v>0</v>
      </c>
      <c r="AI47" s="103">
        <v>0</v>
      </c>
      <c r="AJ47" s="103">
        <f t="shared" si="11"/>
        <v>1552</v>
      </c>
      <c r="AK47" s="103">
        <v>1552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 t="shared" si="13"/>
        <v>4</v>
      </c>
      <c r="AU47" s="103">
        <v>4</v>
      </c>
      <c r="AV47" s="103">
        <v>0</v>
      </c>
      <c r="AW47" s="103">
        <v>0</v>
      </c>
      <c r="AX47" s="103">
        <v>0</v>
      </c>
      <c r="AY47" s="103">
        <v>0</v>
      </c>
      <c r="AZ47" s="103">
        <f t="shared" si="14"/>
        <v>20</v>
      </c>
      <c r="BA47" s="103">
        <v>20</v>
      </c>
      <c r="BB47" s="103">
        <v>0</v>
      </c>
      <c r="BC47" s="103">
        <v>0</v>
      </c>
    </row>
    <row r="48" spans="1:55" s="105" customFormat="1" ht="13.5" customHeight="1">
      <c r="A48" s="115" t="s">
        <v>11</v>
      </c>
      <c r="B48" s="113" t="s">
        <v>336</v>
      </c>
      <c r="C48" s="101" t="s">
        <v>337</v>
      </c>
      <c r="D48" s="103">
        <f t="shared" si="0"/>
        <v>1134</v>
      </c>
      <c r="E48" s="103">
        <f t="shared" si="1"/>
        <v>0</v>
      </c>
      <c r="F48" s="103">
        <v>0</v>
      </c>
      <c r="G48" s="103">
        <v>0</v>
      </c>
      <c r="H48" s="103">
        <f t="shared" si="2"/>
        <v>0</v>
      </c>
      <c r="I48" s="103">
        <v>0</v>
      </c>
      <c r="J48" s="103">
        <v>0</v>
      </c>
      <c r="K48" s="103">
        <f t="shared" si="3"/>
        <v>1134</v>
      </c>
      <c r="L48" s="103">
        <v>72</v>
      </c>
      <c r="M48" s="103">
        <v>1062</v>
      </c>
      <c r="N48" s="103">
        <f t="shared" si="4"/>
        <v>1234</v>
      </c>
      <c r="O48" s="103">
        <f t="shared" si="5"/>
        <v>72</v>
      </c>
      <c r="P48" s="103">
        <v>72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 t="shared" si="7"/>
        <v>1062</v>
      </c>
      <c r="W48" s="103">
        <v>1062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 t="shared" si="9"/>
        <v>100</v>
      </c>
      <c r="AD48" s="103">
        <v>100</v>
      </c>
      <c r="AE48" s="103">
        <v>0</v>
      </c>
      <c r="AF48" s="103">
        <f t="shared" si="10"/>
        <v>1</v>
      </c>
      <c r="AG48" s="103">
        <v>1</v>
      </c>
      <c r="AH48" s="103">
        <v>0</v>
      </c>
      <c r="AI48" s="103">
        <v>0</v>
      </c>
      <c r="AJ48" s="103">
        <f t="shared" si="11"/>
        <v>6</v>
      </c>
      <c r="AK48" s="103">
        <v>0</v>
      </c>
      <c r="AL48" s="103">
        <v>6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 t="shared" si="13"/>
        <v>1</v>
      </c>
      <c r="AU48" s="103">
        <v>1</v>
      </c>
      <c r="AV48" s="103">
        <v>0</v>
      </c>
      <c r="AW48" s="103">
        <v>0</v>
      </c>
      <c r="AX48" s="103">
        <v>0</v>
      </c>
      <c r="AY48" s="103">
        <v>0</v>
      </c>
      <c r="AZ48" s="103">
        <f t="shared" si="14"/>
        <v>6</v>
      </c>
      <c r="BA48" s="103">
        <v>6</v>
      </c>
      <c r="BB48" s="103">
        <v>0</v>
      </c>
      <c r="BC48" s="103">
        <v>0</v>
      </c>
    </row>
    <row r="49" spans="1:55" s="105" customFormat="1" ht="13.5" customHeight="1">
      <c r="A49" s="115" t="s">
        <v>11</v>
      </c>
      <c r="B49" s="113" t="s">
        <v>338</v>
      </c>
      <c r="C49" s="101" t="s">
        <v>339</v>
      </c>
      <c r="D49" s="103">
        <f t="shared" si="0"/>
        <v>1188</v>
      </c>
      <c r="E49" s="103">
        <f t="shared" si="1"/>
        <v>0</v>
      </c>
      <c r="F49" s="103">
        <v>0</v>
      </c>
      <c r="G49" s="103">
        <v>0</v>
      </c>
      <c r="H49" s="103">
        <f t="shared" si="2"/>
        <v>0</v>
      </c>
      <c r="I49" s="103">
        <v>0</v>
      </c>
      <c r="J49" s="103">
        <v>0</v>
      </c>
      <c r="K49" s="103">
        <f t="shared" si="3"/>
        <v>1188</v>
      </c>
      <c r="L49" s="103">
        <v>271</v>
      </c>
      <c r="M49" s="103">
        <v>917</v>
      </c>
      <c r="N49" s="103">
        <f t="shared" si="4"/>
        <v>1188</v>
      </c>
      <c r="O49" s="103">
        <f t="shared" si="5"/>
        <v>271</v>
      </c>
      <c r="P49" s="103">
        <v>271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 t="shared" si="7"/>
        <v>917</v>
      </c>
      <c r="W49" s="103">
        <v>917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 t="shared" si="9"/>
        <v>0</v>
      </c>
      <c r="AD49" s="103">
        <v>0</v>
      </c>
      <c r="AE49" s="103">
        <v>0</v>
      </c>
      <c r="AF49" s="103">
        <f t="shared" si="10"/>
        <v>1</v>
      </c>
      <c r="AG49" s="103">
        <v>1</v>
      </c>
      <c r="AH49" s="103">
        <v>0</v>
      </c>
      <c r="AI49" s="103">
        <v>0</v>
      </c>
      <c r="AJ49" s="103">
        <f t="shared" si="11"/>
        <v>1</v>
      </c>
      <c r="AK49" s="103">
        <v>0</v>
      </c>
      <c r="AL49" s="103">
        <v>0</v>
      </c>
      <c r="AM49" s="103">
        <v>1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 t="shared" si="13"/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 t="shared" si="14"/>
        <v>7</v>
      </c>
      <c r="BA49" s="103">
        <v>7</v>
      </c>
      <c r="BB49" s="103">
        <v>0</v>
      </c>
      <c r="BC49" s="103">
        <v>0</v>
      </c>
    </row>
    <row r="50" spans="1:55" s="105" customFormat="1" ht="13.5" customHeight="1">
      <c r="A50" s="115" t="s">
        <v>11</v>
      </c>
      <c r="B50" s="113" t="s">
        <v>340</v>
      </c>
      <c r="C50" s="101" t="s">
        <v>341</v>
      </c>
      <c r="D50" s="103">
        <f t="shared" si="0"/>
        <v>2816</v>
      </c>
      <c r="E50" s="103">
        <f t="shared" si="1"/>
        <v>0</v>
      </c>
      <c r="F50" s="103">
        <v>0</v>
      </c>
      <c r="G50" s="103">
        <v>0</v>
      </c>
      <c r="H50" s="103">
        <f t="shared" si="2"/>
        <v>0</v>
      </c>
      <c r="I50" s="103">
        <v>0</v>
      </c>
      <c r="J50" s="103">
        <v>0</v>
      </c>
      <c r="K50" s="103">
        <f t="shared" si="3"/>
        <v>2816</v>
      </c>
      <c r="L50" s="103">
        <v>976</v>
      </c>
      <c r="M50" s="103">
        <v>1840</v>
      </c>
      <c r="N50" s="103">
        <f t="shared" si="4"/>
        <v>2926</v>
      </c>
      <c r="O50" s="103">
        <f t="shared" si="5"/>
        <v>976</v>
      </c>
      <c r="P50" s="103">
        <v>976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 t="shared" si="7"/>
        <v>1840</v>
      </c>
      <c r="W50" s="103">
        <v>1840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 t="shared" si="9"/>
        <v>110</v>
      </c>
      <c r="AD50" s="103">
        <v>110</v>
      </c>
      <c r="AE50" s="103">
        <v>0</v>
      </c>
      <c r="AF50" s="103">
        <f t="shared" si="10"/>
        <v>1</v>
      </c>
      <c r="AG50" s="103">
        <v>1</v>
      </c>
      <c r="AH50" s="103">
        <v>0</v>
      </c>
      <c r="AI50" s="103">
        <v>0</v>
      </c>
      <c r="AJ50" s="103">
        <f t="shared" si="11"/>
        <v>1</v>
      </c>
      <c r="AK50" s="103">
        <v>0</v>
      </c>
      <c r="AL50" s="103">
        <v>0</v>
      </c>
      <c r="AM50" s="103">
        <v>1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 t="shared" si="13"/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 t="shared" si="14"/>
        <v>16</v>
      </c>
      <c r="BA50" s="103">
        <v>16</v>
      </c>
      <c r="BB50" s="103">
        <v>0</v>
      </c>
      <c r="BC50" s="103">
        <v>0</v>
      </c>
    </row>
    <row r="51" spans="1:55" s="105" customFormat="1" ht="13.5" customHeight="1">
      <c r="A51" s="115" t="s">
        <v>11</v>
      </c>
      <c r="B51" s="113" t="s">
        <v>342</v>
      </c>
      <c r="C51" s="101" t="s">
        <v>343</v>
      </c>
      <c r="D51" s="103">
        <f t="shared" si="0"/>
        <v>3807</v>
      </c>
      <c r="E51" s="103">
        <f t="shared" si="1"/>
        <v>0</v>
      </c>
      <c r="F51" s="103">
        <v>0</v>
      </c>
      <c r="G51" s="103">
        <v>0</v>
      </c>
      <c r="H51" s="103">
        <f t="shared" si="2"/>
        <v>0</v>
      </c>
      <c r="I51" s="103">
        <v>0</v>
      </c>
      <c r="J51" s="103">
        <v>0</v>
      </c>
      <c r="K51" s="103">
        <f t="shared" si="3"/>
        <v>3807</v>
      </c>
      <c r="L51" s="103">
        <v>1297</v>
      </c>
      <c r="M51" s="103">
        <v>2510</v>
      </c>
      <c r="N51" s="103">
        <f t="shared" si="4"/>
        <v>3807</v>
      </c>
      <c r="O51" s="103">
        <f t="shared" si="5"/>
        <v>1297</v>
      </c>
      <c r="P51" s="103">
        <v>1297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 t="shared" si="7"/>
        <v>2510</v>
      </c>
      <c r="W51" s="103">
        <v>2510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 t="shared" si="9"/>
        <v>0</v>
      </c>
      <c r="AD51" s="103">
        <v>0</v>
      </c>
      <c r="AE51" s="103">
        <v>0</v>
      </c>
      <c r="AF51" s="103">
        <f t="shared" si="10"/>
        <v>1</v>
      </c>
      <c r="AG51" s="103">
        <v>1</v>
      </c>
      <c r="AH51" s="103">
        <v>0</v>
      </c>
      <c r="AI51" s="103">
        <v>0</v>
      </c>
      <c r="AJ51" s="103">
        <f t="shared" si="11"/>
        <v>0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 t="shared" si="13"/>
        <v>1</v>
      </c>
      <c r="AU51" s="103">
        <v>1</v>
      </c>
      <c r="AV51" s="103">
        <v>0</v>
      </c>
      <c r="AW51" s="103">
        <v>0</v>
      </c>
      <c r="AX51" s="103">
        <v>0</v>
      </c>
      <c r="AY51" s="103">
        <v>0</v>
      </c>
      <c r="AZ51" s="103">
        <f t="shared" si="14"/>
        <v>21</v>
      </c>
      <c r="BA51" s="103">
        <v>21</v>
      </c>
      <c r="BB51" s="103">
        <v>0</v>
      </c>
      <c r="BC51" s="103">
        <v>0</v>
      </c>
    </row>
    <row r="52" spans="1:55" s="105" customFormat="1" ht="13.5" customHeight="1">
      <c r="A52" s="115" t="s">
        <v>11</v>
      </c>
      <c r="B52" s="113" t="s">
        <v>344</v>
      </c>
      <c r="C52" s="101" t="s">
        <v>345</v>
      </c>
      <c r="D52" s="103">
        <f t="shared" si="0"/>
        <v>1811</v>
      </c>
      <c r="E52" s="103">
        <f t="shared" si="1"/>
        <v>0</v>
      </c>
      <c r="F52" s="103">
        <v>0</v>
      </c>
      <c r="G52" s="103">
        <v>0</v>
      </c>
      <c r="H52" s="103">
        <f t="shared" si="2"/>
        <v>0</v>
      </c>
      <c r="I52" s="103">
        <v>0</v>
      </c>
      <c r="J52" s="103">
        <v>0</v>
      </c>
      <c r="K52" s="103">
        <f t="shared" si="3"/>
        <v>1811</v>
      </c>
      <c r="L52" s="103">
        <v>353</v>
      </c>
      <c r="M52" s="103">
        <v>1458</v>
      </c>
      <c r="N52" s="103">
        <f t="shared" si="4"/>
        <v>1811</v>
      </c>
      <c r="O52" s="103">
        <f t="shared" si="5"/>
        <v>353</v>
      </c>
      <c r="P52" s="103">
        <v>0</v>
      </c>
      <c r="Q52" s="103">
        <v>0</v>
      </c>
      <c r="R52" s="103">
        <v>0</v>
      </c>
      <c r="S52" s="103">
        <v>353</v>
      </c>
      <c r="T52" s="103">
        <v>0</v>
      </c>
      <c r="U52" s="103">
        <v>0</v>
      </c>
      <c r="V52" s="103">
        <f t="shared" si="7"/>
        <v>1458</v>
      </c>
      <c r="W52" s="103">
        <v>0</v>
      </c>
      <c r="X52" s="103">
        <v>0</v>
      </c>
      <c r="Y52" s="103">
        <v>0</v>
      </c>
      <c r="Z52" s="103">
        <v>1458</v>
      </c>
      <c r="AA52" s="103">
        <v>0</v>
      </c>
      <c r="AB52" s="103">
        <v>0</v>
      </c>
      <c r="AC52" s="103">
        <f t="shared" si="9"/>
        <v>0</v>
      </c>
      <c r="AD52" s="103">
        <v>0</v>
      </c>
      <c r="AE52" s="103">
        <v>0</v>
      </c>
      <c r="AF52" s="103">
        <f t="shared" si="10"/>
        <v>0</v>
      </c>
      <c r="AG52" s="103">
        <v>0</v>
      </c>
      <c r="AH52" s="103">
        <v>0</v>
      </c>
      <c r="AI52" s="103">
        <v>0</v>
      </c>
      <c r="AJ52" s="103">
        <f t="shared" si="11"/>
        <v>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 t="shared" si="13"/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 t="shared" si="14"/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52">
    <sortCondition ref="A8:A52"/>
    <sortCondition ref="B8:B52"/>
    <sortCondition ref="C8:C5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51" man="1"/>
    <brk id="31" min="1" max="51" man="1"/>
    <brk id="45" min="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topLeftCell="A7"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81" t="s">
        <v>65</v>
      </c>
      <c r="G6" s="182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83" t="s">
        <v>73</v>
      </c>
      <c r="C7" s="5" t="s">
        <v>74</v>
      </c>
      <c r="D7" s="18">
        <f ca="1">AD7</f>
        <v>0</v>
      </c>
      <c r="F7" s="189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43000</v>
      </c>
      <c r="AG7" s="11">
        <v>7</v>
      </c>
      <c r="AI7" s="45" t="s">
        <v>78</v>
      </c>
      <c r="AJ7" s="2" t="s">
        <v>52</v>
      </c>
    </row>
    <row r="8" spans="1:36" ht="16.5" customHeight="1">
      <c r="B8" s="184"/>
      <c r="C8" s="6" t="s">
        <v>56</v>
      </c>
      <c r="D8" s="23">
        <f ca="1">AD8</f>
        <v>0</v>
      </c>
      <c r="F8" s="190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43100</v>
      </c>
      <c r="AG8" s="11">
        <v>8</v>
      </c>
      <c r="AI8" s="45" t="s">
        <v>80</v>
      </c>
      <c r="AJ8" s="2" t="s">
        <v>51</v>
      </c>
    </row>
    <row r="9" spans="1:36" ht="16.5" customHeight="1">
      <c r="B9" s="185"/>
      <c r="C9" s="7" t="s">
        <v>81</v>
      </c>
      <c r="D9" s="24">
        <f ca="1">SUM(D7:D8)</f>
        <v>0</v>
      </c>
      <c r="F9" s="190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43202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86" t="s">
        <v>85</v>
      </c>
      <c r="C10" s="8" t="s">
        <v>82</v>
      </c>
      <c r="D10" s="23">
        <f ca="1">AD9</f>
        <v>0</v>
      </c>
      <c r="F10" s="190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43203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7"/>
      <c r="C11" s="6" t="s">
        <v>87</v>
      </c>
      <c r="D11" s="23">
        <f ca="1">AD10</f>
        <v>0</v>
      </c>
      <c r="F11" s="190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43204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7"/>
      <c r="C12" s="6" t="s">
        <v>90</v>
      </c>
      <c r="D12" s="23">
        <f ca="1">AD11</f>
        <v>0</v>
      </c>
      <c r="F12" s="190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43205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8"/>
      <c r="C13" s="7" t="s">
        <v>81</v>
      </c>
      <c r="D13" s="24">
        <f ca="1">SUM(D10:D12)</f>
        <v>0</v>
      </c>
      <c r="F13" s="191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43206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8" t="s">
        <v>98</v>
      </c>
      <c r="C14" s="169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43208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8" t="s">
        <v>55</v>
      </c>
      <c r="C15" s="169"/>
      <c r="D15" s="27">
        <f ca="1">AD13</f>
        <v>0</v>
      </c>
      <c r="F15" s="168" t="s">
        <v>54</v>
      </c>
      <c r="G15" s="169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43210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43211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43212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81" t="s">
        <v>109</v>
      </c>
      <c r="G18" s="182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43213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43214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43215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43216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8" t="s">
        <v>54</v>
      </c>
      <c r="G22" s="169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43348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43364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43367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7" t="s">
        <v>6</v>
      </c>
      <c r="G25" s="178"/>
      <c r="H25" s="178"/>
      <c r="I25" s="170" t="s">
        <v>135</v>
      </c>
      <c r="J25" s="172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43368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9"/>
      <c r="G26" s="180"/>
      <c r="H26" s="180"/>
      <c r="I26" s="171"/>
      <c r="J26" s="173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43369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63" t="s">
        <v>59</v>
      </c>
      <c r="G27" s="164"/>
      <c r="H27" s="165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43403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4" t="s">
        <v>143</v>
      </c>
      <c r="G28" s="175"/>
      <c r="H28" s="176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43404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63" t="s">
        <v>0</v>
      </c>
      <c r="G29" s="164"/>
      <c r="H29" s="165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43423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63" t="s">
        <v>58</v>
      </c>
      <c r="G30" s="164"/>
      <c r="H30" s="165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43424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63" t="s">
        <v>1</v>
      </c>
      <c r="G31" s="164"/>
      <c r="H31" s="165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43425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63" t="s">
        <v>2</v>
      </c>
      <c r="G32" s="164"/>
      <c r="H32" s="165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43428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63" t="s">
        <v>3</v>
      </c>
      <c r="G33" s="164"/>
      <c r="H33" s="165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43432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63" t="s">
        <v>4</v>
      </c>
      <c r="G34" s="164"/>
      <c r="H34" s="165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43433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63" t="s">
        <v>5</v>
      </c>
      <c r="G35" s="164"/>
      <c r="H35" s="165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43441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60" t="s">
        <v>54</v>
      </c>
      <c r="G36" s="161"/>
      <c r="H36" s="162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43442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43443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43444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43447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43468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43482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43484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43501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43505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43506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43507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43510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43511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43512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43513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43514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43531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細川 祥子</cp:lastModifiedBy>
  <cp:lastPrinted>2016-10-24T05:42:31Z</cp:lastPrinted>
  <dcterms:created xsi:type="dcterms:W3CDTF">2008-01-06T09:25:24Z</dcterms:created>
  <dcterms:modified xsi:type="dcterms:W3CDTF">2020-02-26T06:54:35Z</dcterms:modified>
</cp:coreProperties>
</file>