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2長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水洗化人口等!$A$6:$AA$27</definedName>
    <definedName name="_xlnm.Print_Area" localSheetId="2">し尿集計結果!$A$1:$M$36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12" i="2"/>
  <c r="N16" i="2"/>
  <c r="N19" i="2"/>
  <c r="N20" i="2"/>
  <c r="N24" i="2"/>
  <c r="N27" i="2"/>
  <c r="N2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D20" i="2" s="1"/>
  <c r="E21" i="2"/>
  <c r="E22" i="2"/>
  <c r="E23" i="2"/>
  <c r="E24" i="2"/>
  <c r="D24" i="2" s="1"/>
  <c r="E25" i="2"/>
  <c r="E26" i="2"/>
  <c r="E27" i="2"/>
  <c r="E28" i="2"/>
  <c r="D28" i="2" s="1"/>
  <c r="D11" i="2"/>
  <c r="D15" i="2"/>
  <c r="D19" i="2"/>
  <c r="D23" i="2"/>
  <c r="D27" i="2"/>
  <c r="Q15" i="1"/>
  <c r="Q23" i="1"/>
  <c r="N13" i="1"/>
  <c r="N21" i="1"/>
  <c r="L8" i="1"/>
  <c r="L16" i="1"/>
  <c r="L24" i="1"/>
  <c r="J8" i="1"/>
  <c r="J11" i="1"/>
  <c r="J15" i="1"/>
  <c r="J16" i="1"/>
  <c r="J19" i="1"/>
  <c r="J23" i="1"/>
  <c r="J24" i="1"/>
  <c r="J27" i="1"/>
  <c r="I8" i="1"/>
  <c r="I9" i="1"/>
  <c r="D9" i="1" s="1"/>
  <c r="I10" i="1"/>
  <c r="D10" i="1" s="1"/>
  <c r="I11" i="1"/>
  <c r="I12" i="1"/>
  <c r="I13" i="1"/>
  <c r="D13" i="1" s="1"/>
  <c r="I14" i="1"/>
  <c r="D14" i="1" s="1"/>
  <c r="I15" i="1"/>
  <c r="I16" i="1"/>
  <c r="I17" i="1"/>
  <c r="D17" i="1" s="1"/>
  <c r="I18" i="1"/>
  <c r="D18" i="1" s="1"/>
  <c r="I19" i="1"/>
  <c r="I20" i="1"/>
  <c r="I21" i="1"/>
  <c r="D21" i="1" s="1"/>
  <c r="I22" i="1"/>
  <c r="D22" i="1" s="1"/>
  <c r="I23" i="1"/>
  <c r="I24" i="1"/>
  <c r="I25" i="1"/>
  <c r="D25" i="1" s="1"/>
  <c r="I26" i="1"/>
  <c r="D26" i="1" s="1"/>
  <c r="I27" i="1"/>
  <c r="I28" i="1"/>
  <c r="F9" i="1"/>
  <c r="F10" i="1"/>
  <c r="F17" i="1"/>
  <c r="F18" i="1"/>
  <c r="F25" i="1"/>
  <c r="F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8" i="1"/>
  <c r="D11" i="1"/>
  <c r="D12" i="1"/>
  <c r="D15" i="1"/>
  <c r="D16" i="1"/>
  <c r="D19" i="1"/>
  <c r="D20" i="1"/>
  <c r="D23" i="1"/>
  <c r="D24" i="1"/>
  <c r="D27" i="1"/>
  <c r="D28" i="1"/>
  <c r="Q28" i="1" l="1"/>
  <c r="N28" i="1"/>
  <c r="F28" i="1"/>
  <c r="Q20" i="1"/>
  <c r="N20" i="1"/>
  <c r="F20" i="1"/>
  <c r="Q12" i="1"/>
  <c r="N12" i="1"/>
  <c r="F12" i="1"/>
  <c r="L26" i="1"/>
  <c r="J26" i="1"/>
  <c r="L22" i="1"/>
  <c r="J22" i="1"/>
  <c r="L18" i="1"/>
  <c r="J18" i="1"/>
  <c r="L14" i="1"/>
  <c r="J14" i="1"/>
  <c r="L10" i="1"/>
  <c r="J10" i="1"/>
  <c r="Q26" i="1"/>
  <c r="Q18" i="1"/>
  <c r="Q10" i="1"/>
  <c r="N27" i="1"/>
  <c r="F27" i="1"/>
  <c r="L27" i="1"/>
  <c r="N19" i="1"/>
  <c r="F19" i="1"/>
  <c r="L19" i="1"/>
  <c r="N11" i="1"/>
  <c r="F11" i="1"/>
  <c r="L11" i="1"/>
  <c r="J25" i="1"/>
  <c r="Q25" i="1"/>
  <c r="J21" i="1"/>
  <c r="Q21" i="1"/>
  <c r="J17" i="1"/>
  <c r="Q17" i="1"/>
  <c r="J13" i="1"/>
  <c r="Q13" i="1"/>
  <c r="J9" i="1"/>
  <c r="Q9" i="1"/>
  <c r="L21" i="1"/>
  <c r="L13" i="1"/>
  <c r="N26" i="1"/>
  <c r="N18" i="1"/>
  <c r="N10" i="1"/>
  <c r="N25" i="2"/>
  <c r="N21" i="2"/>
  <c r="N17" i="2"/>
  <c r="N13" i="2"/>
  <c r="N9" i="2"/>
  <c r="Q24" i="1"/>
  <c r="N24" i="1"/>
  <c r="F24" i="1"/>
  <c r="Q16" i="1"/>
  <c r="N16" i="1"/>
  <c r="F16" i="1"/>
  <c r="Q8" i="1"/>
  <c r="N8" i="1"/>
  <c r="F8" i="1"/>
  <c r="F22" i="1"/>
  <c r="F14" i="1"/>
  <c r="L28" i="1"/>
  <c r="L20" i="1"/>
  <c r="L12" i="1"/>
  <c r="N25" i="1"/>
  <c r="N17" i="1"/>
  <c r="N9" i="1"/>
  <c r="Q22" i="1"/>
  <c r="Q14" i="1"/>
  <c r="N23" i="1"/>
  <c r="F23" i="1"/>
  <c r="L23" i="1"/>
  <c r="N15" i="1"/>
  <c r="F15" i="1"/>
  <c r="L15" i="1"/>
  <c r="F21" i="1"/>
  <c r="F13" i="1"/>
  <c r="J28" i="1"/>
  <c r="J20" i="1"/>
  <c r="J12" i="1"/>
  <c r="L25" i="1"/>
  <c r="L17" i="1"/>
  <c r="L9" i="1"/>
  <c r="N22" i="1"/>
  <c r="N14" i="1"/>
  <c r="Q27" i="1"/>
  <c r="Q19" i="1"/>
  <c r="Q11" i="1"/>
  <c r="D26" i="2"/>
  <c r="D22" i="2"/>
  <c r="D18" i="2"/>
  <c r="D14" i="2"/>
  <c r="D10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<sst xmlns="http://schemas.openxmlformats.org/spreadsheetml/2006/main" count="673" uniqueCount="298">
  <si>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</si>
  <si>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</si>
  <si>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</si>
  <si>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</si>
  <si>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</si>
  <si>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</si>
  <si>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</si>
  <si>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</si>
  <si>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</si>
  <si>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</si>
  <si>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</si>
  <si>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</si>
  <si>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</si>
  <si>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</si>
  <si>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</si>
  <si>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</si>
  <si>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</si>
  <si>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</si>
  <si>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</si>
  <si>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</si>
  <si>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</si>
  <si>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</si>
  <si>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</si>
  <si>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</si>
  <si>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</si>
  <si>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</si>
  <si>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</si>
  <si>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</si>
  <si>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</si>
  <si>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</si>
  <si>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</si>
  <si>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</si>
  <si>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</si>
  <si>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</si>
  <si>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</si>
  <si>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</si>
  <si>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</si>
  <si>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</si>
  <si>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</si>
  <si>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</si>
  <si>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</si>
  <si>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</si>
  <si>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</si>
  <si>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</si>
  <si>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</si>
  <si>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</si>
  <si>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</si>
  <si>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</si>
  <si>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</si>
  <si>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</si>
  <si>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</si>
  <si>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</si>
  <si>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</si>
  <si>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</si>
  <si>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</si>
  <si>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</si>
  <si>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</si>
  <si>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</si>
  <si>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</si>
  <si>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</si>
  <si>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</si>
  <si>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</si>
  <si>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</si>
  <si>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</si>
  <si>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</si>
  <si>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</si>
  <si>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</si>
  <si>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</si>
  <si>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</si>
  <si>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</si>
  <si>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</si>
  <si>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</si>
  <si>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</si>
  <si>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</si>
  <si>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</si>
  <si>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</si>
  <si>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</si>
  <si>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</si>
  <si>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</si>
  <si>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</si>
  <si>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</si>
  <si>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</si>
  <si>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</si>
  <si>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</si>
  <si>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</si>
  <si>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</si>
  <si>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</si>
  <si>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</si>
  <si>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</si>
  <si>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</si>
  <si>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</si>
  <si>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</si>
  <si>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</si>
  <si>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</si>
  <si>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</si>
  <si>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</si>
  <si>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</si>
  <si>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</si>
  <si>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</si>
  <si>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</si>
  <si>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</si>
  <si>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</si>
  <si>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</si>
  <si>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</si>
  <si>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</si>
  <si>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</si>
  <si>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</si>
  <si>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</si>
  <si>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</si>
  <si>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</si>
  <si>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</si>
  <si>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</si>
  <si>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</si>
  <si>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</si>
  <si>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</si>
  <si>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</si>
  <si>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</si>
  <si>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</si>
  <si>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</si>
  <si>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</si>
  <si>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</si>
  <si>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</si>
  <si>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</si>
  <si>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</si>
  <si>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</si>
  <si>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</si>
  <si>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</si>
  <si>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</si>
  <si>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</si>
  <si>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</si>
  <si>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</si>
  <si>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</si>
  <si>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</si>
  <si>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</si>
  <si>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</si>
  <si>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</si>
  <si>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</si>
  <si>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</si>
  <si>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</si>
  <si>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</si>
  <si>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</si>
  <si>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</si>
  <si>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</si>
  <si>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</si>
  <si>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</si>
  <si>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</si>
  <si>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</si>
  <si>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</si>
  <si>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</si>
  <si>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</si>
  <si>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</si>
  <si>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</si>
  <si>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</si>
  <si>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</si>
  <si>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</si>
  <si>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</si>
  <si>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</si>
  <si>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</si>
  <si>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</si>
  <si>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</si>
  <si>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</si>
  <si>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</si>
  <si>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</si>
  <si>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</si>
  <si>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</si>
  <si>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</si>
  <si>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</si>
  <si>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</si>
  <si>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</si>
  <si>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</si>
  <si>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</si>
  <si>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</si>
  <si>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</si>
  <si>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</si>
  <si>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</si>
  <si>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</si>
  <si>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</si>
  <si>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</si>
  <si>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</si>
  <si>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</si>
  <si>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</si>
  <si>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</si>
  <si>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</si>
  <si>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</si>
  <si>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</si>
  <si>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</si>
  <si>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</si>
  <si>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</si>
  <si>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</si>
  <si>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</si>
  <si>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</si>
  <si>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</si>
  <si>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</si>
  <si>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</si>
  <si>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</si>
  <si>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</si>
  <si>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</si>
  <si>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</si>
  <si>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</si>
  <si>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</si>
  <si>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</si>
  <si>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</si>
  <si>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</si>
  <si>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</si>
  <si>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</si>
  <si>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</si>
  <si>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</si>
  <si>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</si>
  <si>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</si>
  <si>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</si>
  <si>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</si>
  <si>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</si>
  <si>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</si>
  <si>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</si>
  <si>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</si>
  <si>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</si>
  <si>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</si>
  <si>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</si>
  <si>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</si>
  <si>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</si>
  <si>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</si>
  <si>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</si>
  <si>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</si>
  <si>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</si>
  <si>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</si>
  <si>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</si>
  <si>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</si>
  <si>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</si>
  <si>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</si>
  <si>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</si>
  <si>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</si>
  <si>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</si>
  <si>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</si>
  <si>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</si>
  <si>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</si>
  <si>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</si>
  <si>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</si>
  <si>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</si>
  <si>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</si>
  <si>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</si>
  <si>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</si>
  <si>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</si>
  <si>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</si>
  <si>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</si>
  <si>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</si>
  <si>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</si>
  <si>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</si>
  <si>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</si>
  <si>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</si>
  <si>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</si>
  <si>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</si>
  <si>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42000</t>
  </si>
  <si>
    <t>水洗化人口等（平成30年度実績）</t>
    <phoneticPr fontId="3"/>
  </si>
  <si>
    <t>し尿処理の状況（平成30年度実績）</t>
    <phoneticPr fontId="3"/>
  </si>
  <si>
    <t>42201</t>
  </si>
  <si>
    <t>長崎市</t>
  </si>
  <si>
    <t/>
  </si>
  <si>
    <t>○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</si>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</sst>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12</v>
      </c>
      <c r="B7" s="116" t="s">
        <v>251</v>
      </c>
      <c r="C7" s="109" t="s">
        <v>200</v>
      </c>
      <c r="D7" s="110">
        <f>+SUM(E7,+I7)</f>
        <v>1365865</v>
      </c>
      <c r="E7" s="110">
        <f>+SUM(G7,+H7)</f>
        <v>293882</v>
      </c>
      <c r="F7" s="111">
        <f>IF(D7&gt;0,E7/D7*100,"-")</f>
        <v>21.516182053131168</v>
      </c>
      <c r="G7" s="108">
        <f>SUM(G$8:G$207)</f>
        <v>293462</v>
      </c>
      <c r="H7" s="108">
        <f>SUM(H$8:H$207)</f>
        <v>420</v>
      </c>
      <c r="I7" s="110">
        <f>+SUM(K7,+M7,+O7)</f>
        <v>1071983</v>
      </c>
      <c r="J7" s="111">
        <f>IF(D7&gt;0,I7/D7*100,"-")</f>
        <v>78.483817946868839</v>
      </c>
      <c r="K7" s="108">
        <f>SUM(K$8:K$207)</f>
        <v>798405</v>
      </c>
      <c r="L7" s="111">
        <f>IF(D7&gt;0,K7/D7*100,"-")</f>
        <v>58.454166407368227</v>
      </c>
      <c r="M7" s="108">
        <f>SUM(M$8:M$207)</f>
        <v>5107</v>
      </c>
      <c r="N7" s="111">
        <f>IF(D7&gt;0,M7/D7*100,"-")</f>
        <v>0.37390225241879688</v>
      </c>
      <c r="O7" s="108">
        <f>SUM(O$8:O$207)</f>
        <v>268471</v>
      </c>
      <c r="P7" s="108">
        <f>SUM(P$8:P$207)</f>
        <v>228993</v>
      </c>
      <c r="Q7" s="111">
        <f>IF(D7&gt;0,O7/D7*100,"-")</f>
        <v>19.655749287081811</v>
      </c>
      <c r="R7" s="108">
        <f>SUM(R$8:R$207)</f>
        <v>9914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12</v>
      </c>
      <c r="B8" s="102" t="s">
        <v>254</v>
      </c>
      <c r="C8" s="101" t="s">
        <v>255</v>
      </c>
      <c r="D8" s="103">
        <f>+SUM(E8,+I8)</f>
        <v>422379</v>
      </c>
      <c r="E8" s="103">
        <f>+SUM(G8,+H8)</f>
        <v>21577</v>
      </c>
      <c r="F8" s="104">
        <f>IF(D8&gt;0,E8/D8*100,"-")</f>
        <v>5.1084452588788745</v>
      </c>
      <c r="G8" s="103">
        <v>21577</v>
      </c>
      <c r="H8" s="103">
        <v>0</v>
      </c>
      <c r="I8" s="103">
        <f>+SUM(K8,+M8,+O8)</f>
        <v>400802</v>
      </c>
      <c r="J8" s="104">
        <f>IF(D8&gt;0,I8/D8*100,"-")</f>
        <v>94.891554741121126</v>
      </c>
      <c r="K8" s="103">
        <v>385448</v>
      </c>
      <c r="L8" s="104">
        <f>IF(D8&gt;0,K8/D8*100,"-")</f>
        <v>91.256430835813333</v>
      </c>
      <c r="M8" s="103">
        <v>0</v>
      </c>
      <c r="N8" s="104">
        <f>IF(D8&gt;0,M8/D8*100,"-")</f>
        <v>0</v>
      </c>
      <c r="O8" s="103">
        <v>15354</v>
      </c>
      <c r="P8" s="103">
        <v>7769</v>
      </c>
      <c r="Q8" s="104">
        <f>IF(D8&gt;0,O8/D8*100,"-")</f>
        <v>3.6351239053077924</v>
      </c>
      <c r="R8" s="103">
        <v>3756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12</v>
      </c>
      <c r="B9" s="102" t="s">
        <v>258</v>
      </c>
      <c r="C9" s="101" t="s">
        <v>259</v>
      </c>
      <c r="D9" s="103">
        <f>+SUM(E9,+I9)</f>
        <v>252674</v>
      </c>
      <c r="E9" s="103">
        <f>+SUM(G9,+H9)</f>
        <v>57807</v>
      </c>
      <c r="F9" s="104">
        <f>IF(D9&gt;0,E9/D9*100,"-")</f>
        <v>22.878095886399073</v>
      </c>
      <c r="G9" s="103">
        <v>57807</v>
      </c>
      <c r="H9" s="103">
        <v>0</v>
      </c>
      <c r="I9" s="103">
        <f>+SUM(K9,+M9,+O9)</f>
        <v>194867</v>
      </c>
      <c r="J9" s="104">
        <f>IF(D9&gt;0,I9/D9*100,"-")</f>
        <v>77.12190411360092</v>
      </c>
      <c r="K9" s="103">
        <v>135245</v>
      </c>
      <c r="L9" s="104">
        <f>IF(D9&gt;0,K9/D9*100,"-")</f>
        <v>53.525491344578391</v>
      </c>
      <c r="M9" s="103">
        <v>0</v>
      </c>
      <c r="N9" s="104">
        <f>IF(D9&gt;0,M9/D9*100,"-")</f>
        <v>0</v>
      </c>
      <c r="O9" s="103">
        <v>59622</v>
      </c>
      <c r="P9" s="103">
        <v>45971</v>
      </c>
      <c r="Q9" s="104">
        <f>IF(D9&gt;0,O9/D9*100,"-")</f>
        <v>23.596412769022535</v>
      </c>
      <c r="R9" s="103">
        <v>1824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12</v>
      </c>
      <c r="B10" s="102" t="s">
        <v>260</v>
      </c>
      <c r="C10" s="101" t="s">
        <v>261</v>
      </c>
      <c r="D10" s="103">
        <f>+SUM(E10,+I10)</f>
        <v>45347</v>
      </c>
      <c r="E10" s="103">
        <f>+SUM(G10,+H10)</f>
        <v>21765</v>
      </c>
      <c r="F10" s="104">
        <f>IF(D10&gt;0,E10/D10*100,"-")</f>
        <v>47.996559860630249</v>
      </c>
      <c r="G10" s="103">
        <v>21765</v>
      </c>
      <c r="H10" s="103">
        <v>0</v>
      </c>
      <c r="I10" s="103">
        <f>+SUM(K10,+M10,+O10)</f>
        <v>23582</v>
      </c>
      <c r="J10" s="104">
        <f>IF(D10&gt;0,I10/D10*100,"-")</f>
        <v>52.003440139369751</v>
      </c>
      <c r="K10" s="103">
        <v>0</v>
      </c>
      <c r="L10" s="104">
        <f>IF(D10&gt;0,K10/D10*100,"-")</f>
        <v>0</v>
      </c>
      <c r="M10" s="103">
        <v>454</v>
      </c>
      <c r="N10" s="104">
        <f>IF(D10&gt;0,M10/D10*100,"-")</f>
        <v>1.0011687652986967</v>
      </c>
      <c r="O10" s="103">
        <v>23128</v>
      </c>
      <c r="P10" s="103">
        <v>20029</v>
      </c>
      <c r="Q10" s="104">
        <f>IF(D10&gt;0,O10/D10*100,"-")</f>
        <v>51.00227137407105</v>
      </c>
      <c r="R10" s="103">
        <v>425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12</v>
      </c>
      <c r="B11" s="102" t="s">
        <v>262</v>
      </c>
      <c r="C11" s="101" t="s">
        <v>263</v>
      </c>
      <c r="D11" s="103">
        <f>+SUM(E11,+I11)</f>
        <v>136451</v>
      </c>
      <c r="E11" s="103">
        <f>+SUM(G11,+H11)</f>
        <v>28573</v>
      </c>
      <c r="F11" s="104">
        <f>IF(D11&gt;0,E11/D11*100,"-")</f>
        <v>20.940117697928194</v>
      </c>
      <c r="G11" s="103">
        <v>28565</v>
      </c>
      <c r="H11" s="103">
        <v>8</v>
      </c>
      <c r="I11" s="103">
        <f>+SUM(K11,+M11,+O11)</f>
        <v>107878</v>
      </c>
      <c r="J11" s="104">
        <f>IF(D11&gt;0,I11/D11*100,"-")</f>
        <v>79.059882302071799</v>
      </c>
      <c r="K11" s="103">
        <v>72113</v>
      </c>
      <c r="L11" s="104">
        <f>IF(D11&gt;0,K11/D11*100,"-")</f>
        <v>52.849008068830571</v>
      </c>
      <c r="M11" s="103">
        <v>0</v>
      </c>
      <c r="N11" s="104">
        <f>IF(D11&gt;0,M11/D11*100,"-")</f>
        <v>0</v>
      </c>
      <c r="O11" s="103">
        <v>35765</v>
      </c>
      <c r="P11" s="103">
        <v>35765</v>
      </c>
      <c r="Q11" s="104">
        <f>IF(D11&gt;0,O11/D11*100,"-")</f>
        <v>26.210874233241238</v>
      </c>
      <c r="R11" s="103">
        <v>958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12</v>
      </c>
      <c r="B12" s="102" t="s">
        <v>264</v>
      </c>
      <c r="C12" s="101" t="s">
        <v>265</v>
      </c>
      <c r="D12" s="103">
        <f>+SUM(E12,+I12)</f>
        <v>96264</v>
      </c>
      <c r="E12" s="103">
        <f>+SUM(G12,+H12)</f>
        <v>2565</v>
      </c>
      <c r="F12" s="104">
        <f>IF(D12&gt;0,E12/D12*100,"-")</f>
        <v>2.6645474943904262</v>
      </c>
      <c r="G12" s="103">
        <v>2565</v>
      </c>
      <c r="H12" s="103">
        <v>0</v>
      </c>
      <c r="I12" s="103">
        <f>+SUM(K12,+M12,+O12)</f>
        <v>93699</v>
      </c>
      <c r="J12" s="104">
        <f>IF(D12&gt;0,I12/D12*100,"-")</f>
        <v>97.335452505609581</v>
      </c>
      <c r="K12" s="103">
        <v>83862</v>
      </c>
      <c r="L12" s="104">
        <f>IF(D12&gt;0,K12/D12*100,"-")</f>
        <v>87.11667913238594</v>
      </c>
      <c r="M12" s="103">
        <v>0</v>
      </c>
      <c r="N12" s="104">
        <f>IF(D12&gt;0,M12/D12*100,"-")</f>
        <v>0</v>
      </c>
      <c r="O12" s="103">
        <v>9837</v>
      </c>
      <c r="P12" s="103">
        <v>9721</v>
      </c>
      <c r="Q12" s="104">
        <f>IF(D12&gt;0,O12/D12*100,"-")</f>
        <v>10.218773373223634</v>
      </c>
      <c r="R12" s="103">
        <v>359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12</v>
      </c>
      <c r="B13" s="102" t="s">
        <v>266</v>
      </c>
      <c r="C13" s="101" t="s">
        <v>267</v>
      </c>
      <c r="D13" s="103">
        <f>+SUM(E13,+I13)</f>
        <v>31641</v>
      </c>
      <c r="E13" s="103">
        <f>+SUM(G13,+H13)</f>
        <v>19715</v>
      </c>
      <c r="F13" s="104">
        <f>IF(D13&gt;0,E13/D13*100,"-")</f>
        <v>62.308397332574827</v>
      </c>
      <c r="G13" s="103">
        <v>19715</v>
      </c>
      <c r="H13" s="103">
        <v>0</v>
      </c>
      <c r="I13" s="103">
        <f>+SUM(K13,+M13,+O13)</f>
        <v>11926</v>
      </c>
      <c r="J13" s="104">
        <f>IF(D13&gt;0,I13/D13*100,"-")</f>
        <v>37.69160266742518</v>
      </c>
      <c r="K13" s="103">
        <v>0</v>
      </c>
      <c r="L13" s="104">
        <f>IF(D13&gt;0,K13/D13*100,"-")</f>
        <v>0</v>
      </c>
      <c r="M13" s="103">
        <v>230</v>
      </c>
      <c r="N13" s="104">
        <f>IF(D13&gt;0,M13/D13*100,"-")</f>
        <v>0.72690496507695712</v>
      </c>
      <c r="O13" s="103">
        <v>11696</v>
      </c>
      <c r="P13" s="103">
        <v>10180</v>
      </c>
      <c r="Q13" s="104">
        <f>IF(D13&gt;0,O13/D13*100,"-")</f>
        <v>36.964697702348218</v>
      </c>
      <c r="R13" s="103">
        <v>157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12</v>
      </c>
      <c r="B14" s="102" t="s">
        <v>268</v>
      </c>
      <c r="C14" s="101" t="s">
        <v>269</v>
      </c>
      <c r="D14" s="103">
        <f>+SUM(E14,+I14)</f>
        <v>23062</v>
      </c>
      <c r="E14" s="103">
        <f>+SUM(G14,+H14)</f>
        <v>13778</v>
      </c>
      <c r="F14" s="104">
        <f>IF(D14&gt;0,E14/D14*100,"-")</f>
        <v>59.743300667765155</v>
      </c>
      <c r="G14" s="103">
        <v>13778</v>
      </c>
      <c r="H14" s="103">
        <v>0</v>
      </c>
      <c r="I14" s="103">
        <f>+SUM(K14,+M14,+O14)</f>
        <v>9284</v>
      </c>
      <c r="J14" s="104">
        <f>IF(D14&gt;0,I14/D14*100,"-")</f>
        <v>40.256699332234845</v>
      </c>
      <c r="K14" s="103">
        <v>3446</v>
      </c>
      <c r="L14" s="104">
        <f>IF(D14&gt;0,K14/D14*100,"-")</f>
        <v>14.942329372994537</v>
      </c>
      <c r="M14" s="103">
        <v>0</v>
      </c>
      <c r="N14" s="104">
        <f>IF(D14&gt;0,M14/D14*100,"-")</f>
        <v>0</v>
      </c>
      <c r="O14" s="103">
        <v>5838</v>
      </c>
      <c r="P14" s="103">
        <v>5468</v>
      </c>
      <c r="Q14" s="104">
        <f>IF(D14&gt;0,O14/D14*100,"-")</f>
        <v>25.314369959240306</v>
      </c>
      <c r="R14" s="103">
        <v>176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12</v>
      </c>
      <c r="B15" s="102" t="s">
        <v>270</v>
      </c>
      <c r="C15" s="101" t="s">
        <v>271</v>
      </c>
      <c r="D15" s="103">
        <f>+SUM(E15,+I15)</f>
        <v>31068</v>
      </c>
      <c r="E15" s="103">
        <f>+SUM(G15,+H15)</f>
        <v>18537</v>
      </c>
      <c r="F15" s="104">
        <f>IF(D15&gt;0,E15/D15*100,"-")</f>
        <v>59.665894167632295</v>
      </c>
      <c r="G15" s="103">
        <v>18537</v>
      </c>
      <c r="H15" s="103">
        <v>0</v>
      </c>
      <c r="I15" s="103">
        <f>+SUM(K15,+M15,+O15)</f>
        <v>12531</v>
      </c>
      <c r="J15" s="104">
        <f>IF(D15&gt;0,I15/D15*100,"-")</f>
        <v>40.334105832367712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12531</v>
      </c>
      <c r="P15" s="103">
        <v>10159</v>
      </c>
      <c r="Q15" s="104">
        <f>IF(D15&gt;0,O15/D15*100,"-")</f>
        <v>40.334105832367712</v>
      </c>
      <c r="R15" s="103">
        <v>232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12</v>
      </c>
      <c r="B16" s="102" t="s">
        <v>272</v>
      </c>
      <c r="C16" s="101" t="s">
        <v>273</v>
      </c>
      <c r="D16" s="103">
        <f>+SUM(E16,+I16)</f>
        <v>26858</v>
      </c>
      <c r="E16" s="103">
        <f>+SUM(G16,+H16)</f>
        <v>15036</v>
      </c>
      <c r="F16" s="104">
        <f>IF(D16&gt;0,E16/D16*100,"-")</f>
        <v>55.983319681286773</v>
      </c>
      <c r="G16" s="103">
        <v>15036</v>
      </c>
      <c r="H16" s="103">
        <v>0</v>
      </c>
      <c r="I16" s="103">
        <f>+SUM(K16,+M16,+O16)</f>
        <v>11822</v>
      </c>
      <c r="J16" s="104">
        <f>IF(D16&gt;0,I16/D16*100,"-")</f>
        <v>44.016680318713227</v>
      </c>
      <c r="K16" s="103">
        <v>1804</v>
      </c>
      <c r="L16" s="104">
        <f>IF(D16&gt;0,K16/D16*100,"-")</f>
        <v>6.7168069104177528</v>
      </c>
      <c r="M16" s="103">
        <v>0</v>
      </c>
      <c r="N16" s="104">
        <f>IF(D16&gt;0,M16/D16*100,"-")</f>
        <v>0</v>
      </c>
      <c r="O16" s="103">
        <v>10018</v>
      </c>
      <c r="P16" s="103">
        <v>8213</v>
      </c>
      <c r="Q16" s="104">
        <f>IF(D16&gt;0,O16/D16*100,"-")</f>
        <v>37.299873408295483</v>
      </c>
      <c r="R16" s="103">
        <v>95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12</v>
      </c>
      <c r="B17" s="102" t="s">
        <v>274</v>
      </c>
      <c r="C17" s="101" t="s">
        <v>275</v>
      </c>
      <c r="D17" s="103">
        <f>+SUM(E17,+I17)</f>
        <v>37207</v>
      </c>
      <c r="E17" s="103">
        <f>+SUM(G17,+H17)</f>
        <v>17927</v>
      </c>
      <c r="F17" s="104">
        <f>IF(D17&gt;0,E17/D17*100,"-")</f>
        <v>48.18179374848819</v>
      </c>
      <c r="G17" s="103">
        <v>17927</v>
      </c>
      <c r="H17" s="103">
        <v>0</v>
      </c>
      <c r="I17" s="103">
        <f>+SUM(K17,+M17,+O17)</f>
        <v>19280</v>
      </c>
      <c r="J17" s="104">
        <f>IF(D17&gt;0,I17/D17*100,"-")</f>
        <v>51.81820625151181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19280</v>
      </c>
      <c r="P17" s="103">
        <v>15232</v>
      </c>
      <c r="Q17" s="104">
        <f>IF(D17&gt;0,O17/D17*100,"-")</f>
        <v>51.81820625151181</v>
      </c>
      <c r="R17" s="103">
        <v>93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12</v>
      </c>
      <c r="B18" s="102" t="s">
        <v>276</v>
      </c>
      <c r="C18" s="101" t="s">
        <v>277</v>
      </c>
      <c r="D18" s="103">
        <f>+SUM(E18,+I18)</f>
        <v>28075</v>
      </c>
      <c r="E18" s="103">
        <f>+SUM(G18,+H18)</f>
        <v>7534</v>
      </c>
      <c r="F18" s="104">
        <f>IF(D18&gt;0,E18/D18*100,"-")</f>
        <v>26.835262689225292</v>
      </c>
      <c r="G18" s="103">
        <v>7534</v>
      </c>
      <c r="H18" s="103">
        <v>0</v>
      </c>
      <c r="I18" s="103">
        <f>+SUM(K18,+M18,+O18)</f>
        <v>20541</v>
      </c>
      <c r="J18" s="104">
        <f>IF(D18&gt;0,I18/D18*100,"-")</f>
        <v>73.164737310774711</v>
      </c>
      <c r="K18" s="103">
        <v>2022</v>
      </c>
      <c r="L18" s="104">
        <f>IF(D18&gt;0,K18/D18*100,"-")</f>
        <v>7.2021371326803214</v>
      </c>
      <c r="M18" s="103">
        <v>3640</v>
      </c>
      <c r="N18" s="104">
        <f>IF(D18&gt;0,M18/D18*100,"-")</f>
        <v>12.965271593944792</v>
      </c>
      <c r="O18" s="103">
        <v>14879</v>
      </c>
      <c r="P18" s="103">
        <v>14556</v>
      </c>
      <c r="Q18" s="104">
        <f>IF(D18&gt;0,O18/D18*100,"-")</f>
        <v>52.997328584149592</v>
      </c>
      <c r="R18" s="103">
        <v>368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12</v>
      </c>
      <c r="B19" s="102" t="s">
        <v>278</v>
      </c>
      <c r="C19" s="101" t="s">
        <v>279</v>
      </c>
      <c r="D19" s="103">
        <f>+SUM(E19,+I19)</f>
        <v>44149</v>
      </c>
      <c r="E19" s="103">
        <f>+SUM(G19,+H19)</f>
        <v>20018</v>
      </c>
      <c r="F19" s="104">
        <f>IF(D19&gt;0,E19/D19*100,"-")</f>
        <v>45.341910349045278</v>
      </c>
      <c r="G19" s="103">
        <v>20018</v>
      </c>
      <c r="H19" s="103">
        <v>0</v>
      </c>
      <c r="I19" s="103">
        <f>+SUM(K19,+M19,+O19)</f>
        <v>24131</v>
      </c>
      <c r="J19" s="104">
        <f>IF(D19&gt;0,I19/D19*100,"-")</f>
        <v>54.658089650954722</v>
      </c>
      <c r="K19" s="103">
        <v>9000</v>
      </c>
      <c r="L19" s="104">
        <f>IF(D19&gt;0,K19/D19*100,"-")</f>
        <v>20.385512695644294</v>
      </c>
      <c r="M19" s="103">
        <v>0</v>
      </c>
      <c r="N19" s="104">
        <f>IF(D19&gt;0,M19/D19*100,"-")</f>
        <v>0</v>
      </c>
      <c r="O19" s="103">
        <v>15131</v>
      </c>
      <c r="P19" s="103">
        <v>14264</v>
      </c>
      <c r="Q19" s="104">
        <f>IF(D19&gt;0,O19/D19*100,"-")</f>
        <v>34.272576955310427</v>
      </c>
      <c r="R19" s="103">
        <v>503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12</v>
      </c>
      <c r="B20" s="102" t="s">
        <v>280</v>
      </c>
      <c r="C20" s="101" t="s">
        <v>281</v>
      </c>
      <c r="D20" s="103">
        <f>+SUM(E20,+I20)</f>
        <v>46268</v>
      </c>
      <c r="E20" s="103">
        <f>+SUM(G20,+H20)</f>
        <v>23523</v>
      </c>
      <c r="F20" s="104">
        <f>IF(D20&gt;0,E20/D20*100,"-")</f>
        <v>50.840753868764587</v>
      </c>
      <c r="G20" s="103">
        <v>23523</v>
      </c>
      <c r="H20" s="103">
        <v>0</v>
      </c>
      <c r="I20" s="103">
        <f>+SUM(K20,+M20,+O20)</f>
        <v>22745</v>
      </c>
      <c r="J20" s="104">
        <f>IF(D20&gt;0,I20/D20*100,"-")</f>
        <v>49.159246131235413</v>
      </c>
      <c r="K20" s="103">
        <v>5967</v>
      </c>
      <c r="L20" s="104">
        <f>IF(D20&gt;0,K20/D20*100,"-")</f>
        <v>12.896602403388952</v>
      </c>
      <c r="M20" s="103">
        <v>534</v>
      </c>
      <c r="N20" s="104">
        <f>IF(D20&gt;0,M20/D20*100,"-")</f>
        <v>1.1541454136768392</v>
      </c>
      <c r="O20" s="103">
        <v>16244</v>
      </c>
      <c r="P20" s="103">
        <v>14353</v>
      </c>
      <c r="Q20" s="104">
        <f>IF(D20&gt;0,O20/D20*100,"-")</f>
        <v>35.108498314169623</v>
      </c>
      <c r="R20" s="103">
        <v>272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12</v>
      </c>
      <c r="B21" s="102" t="s">
        <v>282</v>
      </c>
      <c r="C21" s="101" t="s">
        <v>283</v>
      </c>
      <c r="D21" s="103">
        <f>+SUM(E21,+I21)</f>
        <v>41992</v>
      </c>
      <c r="E21" s="103">
        <f>+SUM(G21,+H21)</f>
        <v>465</v>
      </c>
      <c r="F21" s="104">
        <f>IF(D21&gt;0,E21/D21*100,"-")</f>
        <v>1.1073537816726997</v>
      </c>
      <c r="G21" s="103">
        <v>459</v>
      </c>
      <c r="H21" s="103">
        <v>6</v>
      </c>
      <c r="I21" s="103">
        <f>+SUM(K21,+M21,+O21)</f>
        <v>41527</v>
      </c>
      <c r="J21" s="104">
        <f>IF(D21&gt;0,I21/D21*100,"-")</f>
        <v>98.8926462183273</v>
      </c>
      <c r="K21" s="103">
        <v>41415</v>
      </c>
      <c r="L21" s="104">
        <f>IF(D21&gt;0,K21/D21*100,"-")</f>
        <v>98.62592874833301</v>
      </c>
      <c r="M21" s="103">
        <v>0</v>
      </c>
      <c r="N21" s="104">
        <f>IF(D21&gt;0,M21/D21*100,"-")</f>
        <v>0</v>
      </c>
      <c r="O21" s="103">
        <v>112</v>
      </c>
      <c r="P21" s="103">
        <v>112</v>
      </c>
      <c r="Q21" s="104">
        <f>IF(D21&gt;0,O21/D21*100,"-")</f>
        <v>0.26671746999428464</v>
      </c>
      <c r="R21" s="103">
        <v>130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12</v>
      </c>
      <c r="B22" s="102" t="s">
        <v>284</v>
      </c>
      <c r="C22" s="101" t="s">
        <v>285</v>
      </c>
      <c r="D22" s="103">
        <f>+SUM(E22,+I22)</f>
        <v>29829</v>
      </c>
      <c r="E22" s="103">
        <f>+SUM(G22,+H22)</f>
        <v>212</v>
      </c>
      <c r="F22" s="104">
        <f>IF(D22&gt;0,E22/D22*100,"-")</f>
        <v>0.71071775788662039</v>
      </c>
      <c r="G22" s="103">
        <v>212</v>
      </c>
      <c r="H22" s="103">
        <v>0</v>
      </c>
      <c r="I22" s="103">
        <f>+SUM(K22,+M22,+O22)</f>
        <v>29617</v>
      </c>
      <c r="J22" s="104">
        <f>IF(D22&gt;0,I22/D22*100,"-")</f>
        <v>99.289282242113373</v>
      </c>
      <c r="K22" s="103">
        <v>28836</v>
      </c>
      <c r="L22" s="104">
        <f>IF(D22&gt;0,K22/D22*100,"-")</f>
        <v>96.671024841597102</v>
      </c>
      <c r="M22" s="103">
        <v>0</v>
      </c>
      <c r="N22" s="104">
        <f>IF(D22&gt;0,M22/D22*100,"-")</f>
        <v>0</v>
      </c>
      <c r="O22" s="103">
        <v>781</v>
      </c>
      <c r="P22" s="103">
        <v>769</v>
      </c>
      <c r="Q22" s="104">
        <f>IF(D22&gt;0,O22/D22*100,"-")</f>
        <v>2.6182574005162764</v>
      </c>
      <c r="R22" s="103">
        <v>361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12</v>
      </c>
      <c r="B23" s="102" t="s">
        <v>286</v>
      </c>
      <c r="C23" s="101" t="s">
        <v>287</v>
      </c>
      <c r="D23" s="103">
        <f>+SUM(E23,+I23)</f>
        <v>7999</v>
      </c>
      <c r="E23" s="103">
        <f>+SUM(G23,+H23)</f>
        <v>2690</v>
      </c>
      <c r="F23" s="104">
        <f>IF(D23&gt;0,E23/D23*100,"-")</f>
        <v>33.629203650456304</v>
      </c>
      <c r="G23" s="103">
        <v>2690</v>
      </c>
      <c r="H23" s="103">
        <v>0</v>
      </c>
      <c r="I23" s="103">
        <f>+SUM(K23,+M23,+O23)</f>
        <v>5309</v>
      </c>
      <c r="J23" s="104">
        <f>IF(D23&gt;0,I23/D23*100,"-")</f>
        <v>66.370796349543696</v>
      </c>
      <c r="K23" s="103">
        <v>2600</v>
      </c>
      <c r="L23" s="104">
        <f>IF(D23&gt;0,K23/D23*100,"-")</f>
        <v>32.504063007875985</v>
      </c>
      <c r="M23" s="103">
        <v>0</v>
      </c>
      <c r="N23" s="104">
        <f>IF(D23&gt;0,M23/D23*100,"-")</f>
        <v>0</v>
      </c>
      <c r="O23" s="103">
        <v>2709</v>
      </c>
      <c r="P23" s="103">
        <v>2665</v>
      </c>
      <c r="Q23" s="104">
        <f>IF(D23&gt;0,O23/D23*100,"-")</f>
        <v>33.866733341667711</v>
      </c>
      <c r="R23" s="103">
        <v>32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12</v>
      </c>
      <c r="B24" s="102" t="s">
        <v>288</v>
      </c>
      <c r="C24" s="101" t="s">
        <v>289</v>
      </c>
      <c r="D24" s="103">
        <f>+SUM(E24,+I24)</f>
        <v>14073</v>
      </c>
      <c r="E24" s="103">
        <f>+SUM(G24,+H24)</f>
        <v>3469</v>
      </c>
      <c r="F24" s="104">
        <f>IF(D24&gt;0,E24/D24*100,"-")</f>
        <v>24.650039081929936</v>
      </c>
      <c r="G24" s="103">
        <v>3469</v>
      </c>
      <c r="H24" s="103">
        <v>0</v>
      </c>
      <c r="I24" s="103">
        <f>+SUM(K24,+M24,+O24)</f>
        <v>10604</v>
      </c>
      <c r="J24" s="104">
        <f>IF(D24&gt;0,I24/D24*100,"-")</f>
        <v>75.349960918070053</v>
      </c>
      <c r="K24" s="103">
        <v>7856</v>
      </c>
      <c r="L24" s="104">
        <f>IF(D24&gt;0,K24/D24*100,"-")</f>
        <v>55.823207560576989</v>
      </c>
      <c r="M24" s="103">
        <v>0</v>
      </c>
      <c r="N24" s="104">
        <f>IF(D24&gt;0,M24/D24*100,"-")</f>
        <v>0</v>
      </c>
      <c r="O24" s="103">
        <v>2748</v>
      </c>
      <c r="P24" s="103">
        <v>2626</v>
      </c>
      <c r="Q24" s="104">
        <f>IF(D24&gt;0,O24/D24*100,"-")</f>
        <v>19.526753357493071</v>
      </c>
      <c r="R24" s="103">
        <v>58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12</v>
      </c>
      <c r="B25" s="102" t="s">
        <v>290</v>
      </c>
      <c r="C25" s="101" t="s">
        <v>291</v>
      </c>
      <c r="D25" s="103">
        <f>+SUM(E25,+I25)</f>
        <v>14843</v>
      </c>
      <c r="E25" s="103">
        <f>+SUM(G25,+H25)</f>
        <v>3368</v>
      </c>
      <c r="F25" s="104">
        <f>IF(D25&gt;0,E25/D25*100,"-")</f>
        <v>22.690830694603516</v>
      </c>
      <c r="G25" s="103">
        <v>3368</v>
      </c>
      <c r="H25" s="103">
        <v>0</v>
      </c>
      <c r="I25" s="103">
        <f>+SUM(K25,+M25,+O25)</f>
        <v>11475</v>
      </c>
      <c r="J25" s="104">
        <f>IF(D25&gt;0,I25/D25*100,"-")</f>
        <v>77.30916930539648</v>
      </c>
      <c r="K25" s="103">
        <v>6752</v>
      </c>
      <c r="L25" s="104">
        <f>IF(D25&gt;0,K25/D25*100,"-")</f>
        <v>45.48945630937142</v>
      </c>
      <c r="M25" s="103">
        <v>0</v>
      </c>
      <c r="N25" s="104">
        <f>IF(D25&gt;0,M25/D25*100,"-")</f>
        <v>0</v>
      </c>
      <c r="O25" s="103">
        <v>4723</v>
      </c>
      <c r="P25" s="103">
        <v>4546</v>
      </c>
      <c r="Q25" s="104">
        <f>IF(D25&gt;0,O25/D25*100,"-")</f>
        <v>31.819712996025061</v>
      </c>
      <c r="R25" s="103">
        <v>44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12</v>
      </c>
      <c r="B26" s="102" t="s">
        <v>292</v>
      </c>
      <c r="C26" s="101" t="s">
        <v>293</v>
      </c>
      <c r="D26" s="103">
        <f>+SUM(E26,+I26)</f>
        <v>2401</v>
      </c>
      <c r="E26" s="103">
        <f>+SUM(G26,+H26)</f>
        <v>529</v>
      </c>
      <c r="F26" s="104">
        <f>IF(D26&gt;0,E26/D26*100,"-")</f>
        <v>22.032486463973346</v>
      </c>
      <c r="G26" s="103">
        <v>526</v>
      </c>
      <c r="H26" s="103">
        <v>3</v>
      </c>
      <c r="I26" s="103">
        <f>+SUM(K26,+M26,+O26)</f>
        <v>1872</v>
      </c>
      <c r="J26" s="104">
        <f>IF(D26&gt;0,I26/D26*100,"-")</f>
        <v>77.967513536026658</v>
      </c>
      <c r="K26" s="103">
        <v>1023</v>
      </c>
      <c r="L26" s="104">
        <f>IF(D26&gt;0,K26/D26*100,"-")</f>
        <v>42.607246980424826</v>
      </c>
      <c r="M26" s="103">
        <v>0</v>
      </c>
      <c r="N26" s="104">
        <f>IF(D26&gt;0,M26/D26*100,"-")</f>
        <v>0</v>
      </c>
      <c r="O26" s="103">
        <v>849</v>
      </c>
      <c r="P26" s="103">
        <v>53</v>
      </c>
      <c r="Q26" s="104">
        <f>IF(D26&gt;0,O26/D26*100,"-")</f>
        <v>35.360266555601832</v>
      </c>
      <c r="R26" s="103">
        <v>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12</v>
      </c>
      <c r="B27" s="102" t="s">
        <v>294</v>
      </c>
      <c r="C27" s="101" t="s">
        <v>295</v>
      </c>
      <c r="D27" s="103">
        <f>+SUM(E27,+I27)</f>
        <v>13915</v>
      </c>
      <c r="E27" s="103">
        <f>+SUM(G27,+H27)</f>
        <v>1669</v>
      </c>
      <c r="F27" s="104">
        <f>IF(D27&gt;0,E27/D27*100,"-")</f>
        <v>11.994250808480057</v>
      </c>
      <c r="G27" s="103">
        <v>1669</v>
      </c>
      <c r="H27" s="103">
        <v>0</v>
      </c>
      <c r="I27" s="103">
        <f>+SUM(K27,+M27,+O27)</f>
        <v>12246</v>
      </c>
      <c r="J27" s="104">
        <f>IF(D27&gt;0,I27/D27*100,"-")</f>
        <v>88.005749191519939</v>
      </c>
      <c r="K27" s="103">
        <v>11016</v>
      </c>
      <c r="L27" s="104">
        <f>IF(D27&gt;0,K27/D27*100,"-")</f>
        <v>79.16636722960834</v>
      </c>
      <c r="M27" s="103">
        <v>0</v>
      </c>
      <c r="N27" s="104">
        <f>IF(D27&gt;0,M27/D27*100,"-")</f>
        <v>0</v>
      </c>
      <c r="O27" s="103">
        <v>1230</v>
      </c>
      <c r="P27" s="103">
        <v>821</v>
      </c>
      <c r="Q27" s="104">
        <f>IF(D27&gt;0,O27/D27*100,"-")</f>
        <v>8.8393819619116059</v>
      </c>
      <c r="R27" s="103">
        <v>39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12</v>
      </c>
      <c r="B28" s="102" t="s">
        <v>296</v>
      </c>
      <c r="C28" s="101" t="s">
        <v>297</v>
      </c>
      <c r="D28" s="103">
        <f>+SUM(E28,+I28)</f>
        <v>19370</v>
      </c>
      <c r="E28" s="103">
        <f>+SUM(G28,+H28)</f>
        <v>13125</v>
      </c>
      <c r="F28" s="104">
        <f>IF(D28&gt;0,E28/D28*100,"-")</f>
        <v>67.759421786267424</v>
      </c>
      <c r="G28" s="103">
        <v>12722</v>
      </c>
      <c r="H28" s="103">
        <v>403</v>
      </c>
      <c r="I28" s="103">
        <f>+SUM(K28,+M28,+O28)</f>
        <v>6245</v>
      </c>
      <c r="J28" s="104">
        <f>IF(D28&gt;0,I28/D28*100,"-")</f>
        <v>32.240578213732576</v>
      </c>
      <c r="K28" s="103">
        <v>0</v>
      </c>
      <c r="L28" s="104">
        <f>IF(D28&gt;0,K28/D28*100,"-")</f>
        <v>0</v>
      </c>
      <c r="M28" s="103">
        <v>249</v>
      </c>
      <c r="N28" s="104">
        <f>IF(D28&gt;0,M28/D28*100,"-")</f>
        <v>1.2854930304594734</v>
      </c>
      <c r="O28" s="103">
        <v>5996</v>
      </c>
      <c r="P28" s="103">
        <v>5721</v>
      </c>
      <c r="Q28" s="104">
        <f>IF(D28&gt;0,O28/D28*100,"-")</f>
        <v>30.955085183273102</v>
      </c>
      <c r="R28" s="103">
        <v>26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8">
    <sortCondition ref="A8:A28"/>
    <sortCondition ref="B8:B28"/>
    <sortCondition ref="C8:C2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長崎県</v>
      </c>
      <c r="B7" s="107" t="str">
        <f>水洗化人口等!B7</f>
        <v>42000</v>
      </c>
      <c r="C7" s="106" t="s">
        <v>200</v>
      </c>
      <c r="D7" s="108">
        <f>SUM(E7,+H7,+K7)</f>
        <v>588045</v>
      </c>
      <c r="E7" s="108">
        <f>SUM(F7:G7)</f>
        <v>53792</v>
      </c>
      <c r="F7" s="108">
        <f>SUM(F$8:F$207)</f>
        <v>38153</v>
      </c>
      <c r="G7" s="108">
        <f>SUM(G$8:G$207)</f>
        <v>15639</v>
      </c>
      <c r="H7" s="108">
        <f>SUM(I7:J7)</f>
        <v>20776</v>
      </c>
      <c r="I7" s="108">
        <f>SUM(I$8:I$207)</f>
        <v>20233</v>
      </c>
      <c r="J7" s="108">
        <f>SUM(J$8:J$207)</f>
        <v>543</v>
      </c>
      <c r="K7" s="108">
        <f>SUM(L7:M7)</f>
        <v>513477</v>
      </c>
      <c r="L7" s="108">
        <f>SUM(L$8:L$207)</f>
        <v>303164</v>
      </c>
      <c r="M7" s="108">
        <f>SUM(M$8:M$207)</f>
        <v>210313</v>
      </c>
      <c r="N7" s="108">
        <f>SUM(O7,+V7,+AC7)</f>
        <v>588565</v>
      </c>
      <c r="O7" s="108">
        <f>SUM(P7:U7)</f>
        <v>361550</v>
      </c>
      <c r="P7" s="108">
        <f t="shared" ref="P7:U7" si="0">SUM(P$8:P$207)</f>
        <v>356181</v>
      </c>
      <c r="Q7" s="108">
        <f t="shared" si="0"/>
        <v>0</v>
      </c>
      <c r="R7" s="108">
        <f t="shared" si="0"/>
        <v>0</v>
      </c>
      <c r="S7" s="108">
        <f t="shared" si="0"/>
        <v>5369</v>
      </c>
      <c r="T7" s="108">
        <f t="shared" si="0"/>
        <v>0</v>
      </c>
      <c r="U7" s="108">
        <f t="shared" si="0"/>
        <v>0</v>
      </c>
      <c r="V7" s="108">
        <f>SUM(W7:AB7)</f>
        <v>226495</v>
      </c>
      <c r="W7" s="108">
        <f t="shared" ref="W7:AB7" si="1">SUM(W$8:W$207)</f>
        <v>220649</v>
      </c>
      <c r="X7" s="108">
        <f t="shared" si="1"/>
        <v>0</v>
      </c>
      <c r="Y7" s="108">
        <f t="shared" si="1"/>
        <v>0</v>
      </c>
      <c r="Z7" s="108">
        <f t="shared" si="1"/>
        <v>5846</v>
      </c>
      <c r="AA7" s="108">
        <f t="shared" si="1"/>
        <v>0</v>
      </c>
      <c r="AB7" s="108">
        <f t="shared" si="1"/>
        <v>0</v>
      </c>
      <c r="AC7" s="108">
        <f>SUM(AD7:AE7)</f>
        <v>520</v>
      </c>
      <c r="AD7" s="108">
        <f>SUM(AD$8:AD$207)</f>
        <v>520</v>
      </c>
      <c r="AE7" s="108">
        <f>SUM(AE$8:AE$207)</f>
        <v>0</v>
      </c>
      <c r="AF7" s="108">
        <f>SUM(AG7:AI7)</f>
        <v>5487</v>
      </c>
      <c r="AG7" s="108">
        <f>SUM(AG$8:AG$207)</f>
        <v>5487</v>
      </c>
      <c r="AH7" s="108">
        <f>SUM(AH$8:AH$207)</f>
        <v>0</v>
      </c>
      <c r="AI7" s="108">
        <f>SUM(AI$8:AI$207)</f>
        <v>0</v>
      </c>
      <c r="AJ7" s="108">
        <f>SUM(AK7:AS7)</f>
        <v>6048</v>
      </c>
      <c r="AK7" s="108">
        <f t="shared" ref="AK7:AS7" si="2">SUM(AK$8:AK$207)</f>
        <v>0</v>
      </c>
      <c r="AL7" s="108">
        <f t="shared" si="2"/>
        <v>879</v>
      </c>
      <c r="AM7" s="108">
        <f t="shared" si="2"/>
        <v>3493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12</v>
      </c>
      <c r="AR7" s="108">
        <f t="shared" si="2"/>
        <v>6</v>
      </c>
      <c r="AS7" s="108">
        <f t="shared" si="2"/>
        <v>1658</v>
      </c>
      <c r="AT7" s="108">
        <f>SUM(AU7:AY7)</f>
        <v>346</v>
      </c>
      <c r="AU7" s="108">
        <f>SUM(AU$8:AU$207)</f>
        <v>0</v>
      </c>
      <c r="AV7" s="108">
        <f>SUM(AV$8:AV$207)</f>
        <v>318</v>
      </c>
      <c r="AW7" s="108">
        <f>SUM(AW$8:AW$207)</f>
        <v>28</v>
      </c>
      <c r="AX7" s="108">
        <f>SUM(AX$8:AX$207)</f>
        <v>0</v>
      </c>
      <c r="AY7" s="108">
        <f>SUM(AY$8:AY$207)</f>
        <v>0</v>
      </c>
      <c r="AZ7" s="108">
        <f>SUM(BA7:BC7)</f>
        <v>2947</v>
      </c>
      <c r="BA7" s="108">
        <f>SUM(BA$8:BA$207)</f>
        <v>2947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12</v>
      </c>
      <c r="B8" s="113" t="s">
        <v>254</v>
      </c>
      <c r="C8" s="101" t="s">
        <v>255</v>
      </c>
      <c r="D8" s="103">
        <f>SUM(E8,+H8,+K8)</f>
        <v>28785</v>
      </c>
      <c r="E8" s="103">
        <f>SUM(F8:G8)</f>
        <v>0</v>
      </c>
      <c r="F8" s="103">
        <v>0</v>
      </c>
      <c r="G8" s="103">
        <v>0</v>
      </c>
      <c r="H8" s="103">
        <f>SUM(I8:J8)</f>
        <v>17053</v>
      </c>
      <c r="I8" s="103">
        <v>17053</v>
      </c>
      <c r="J8" s="103">
        <v>0</v>
      </c>
      <c r="K8" s="103">
        <f>SUM(L8:M8)</f>
        <v>11732</v>
      </c>
      <c r="L8" s="103">
        <v>636</v>
      </c>
      <c r="M8" s="103">
        <v>11096</v>
      </c>
      <c r="N8" s="103">
        <f>SUM(O8,+V8,+AC8)</f>
        <v>28785</v>
      </c>
      <c r="O8" s="103">
        <f>SUM(P8:U8)</f>
        <v>17689</v>
      </c>
      <c r="P8" s="103">
        <v>17689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11096</v>
      </c>
      <c r="W8" s="103">
        <v>11096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1109</v>
      </c>
      <c r="AG8" s="103">
        <v>1109</v>
      </c>
      <c r="AH8" s="103">
        <v>0</v>
      </c>
      <c r="AI8" s="103">
        <v>0</v>
      </c>
      <c r="AJ8" s="103">
        <f>SUM(AK8:AS8)</f>
        <v>1109</v>
      </c>
      <c r="AK8" s="103">
        <v>0</v>
      </c>
      <c r="AL8" s="103">
        <v>0</v>
      </c>
      <c r="AM8" s="103">
        <v>1108</v>
      </c>
      <c r="AN8" s="103">
        <v>0</v>
      </c>
      <c r="AO8" s="103">
        <v>0</v>
      </c>
      <c r="AP8" s="103">
        <v>0</v>
      </c>
      <c r="AQ8" s="103">
        <v>0</v>
      </c>
      <c r="AR8" s="103">
        <v>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12</v>
      </c>
      <c r="B9" s="113" t="s">
        <v>258</v>
      </c>
      <c r="C9" s="101" t="s">
        <v>259</v>
      </c>
      <c r="D9" s="103">
        <f>SUM(E9,+H9,+K9)</f>
        <v>122232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122232</v>
      </c>
      <c r="L9" s="103">
        <v>77998</v>
      </c>
      <c r="M9" s="103">
        <v>44234</v>
      </c>
      <c r="N9" s="103">
        <f>SUM(O9,+V9,+AC9)</f>
        <v>122232</v>
      </c>
      <c r="O9" s="103">
        <f>SUM(P9:U9)</f>
        <v>77998</v>
      </c>
      <c r="P9" s="103">
        <v>77998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44234</v>
      </c>
      <c r="W9" s="103">
        <v>44234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330</v>
      </c>
      <c r="AG9" s="103">
        <v>330</v>
      </c>
      <c r="AH9" s="103">
        <v>0</v>
      </c>
      <c r="AI9" s="103">
        <v>0</v>
      </c>
      <c r="AJ9" s="103">
        <f>SUM(AK9:AS9)</f>
        <v>330</v>
      </c>
      <c r="AK9" s="103">
        <v>0</v>
      </c>
      <c r="AL9" s="103">
        <v>0</v>
      </c>
      <c r="AM9" s="103">
        <v>330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1616</v>
      </c>
      <c r="BA9" s="103">
        <v>1616</v>
      </c>
      <c r="BB9" s="103">
        <v>0</v>
      </c>
      <c r="BC9" s="103">
        <v>0</v>
      </c>
    </row>
    <row r="10" spans="1:55" s="105" customFormat="1" ht="13.5" customHeight="1">
      <c r="A10" s="115" t="s">
        <v>12</v>
      </c>
      <c r="B10" s="113" t="s">
        <v>260</v>
      </c>
      <c r="C10" s="101" t="s">
        <v>261</v>
      </c>
      <c r="D10" s="103">
        <f>SUM(E10,+H10,+K10)</f>
        <v>53357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53357</v>
      </c>
      <c r="L10" s="103">
        <v>33463</v>
      </c>
      <c r="M10" s="103">
        <v>19894</v>
      </c>
      <c r="N10" s="103">
        <f>SUM(O10,+V10,+AC10)</f>
        <v>53357</v>
      </c>
      <c r="O10" s="103">
        <f>SUM(P10:U10)</f>
        <v>33463</v>
      </c>
      <c r="P10" s="103">
        <v>33463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19894</v>
      </c>
      <c r="W10" s="103">
        <v>19894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68</v>
      </c>
      <c r="AG10" s="103">
        <v>68</v>
      </c>
      <c r="AH10" s="103">
        <v>0</v>
      </c>
      <c r="AI10" s="103">
        <v>0</v>
      </c>
      <c r="AJ10" s="103">
        <f>SUM(AK10:AS10)</f>
        <v>68</v>
      </c>
      <c r="AK10" s="103">
        <v>0</v>
      </c>
      <c r="AL10" s="103">
        <v>0</v>
      </c>
      <c r="AM10" s="103">
        <v>36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32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241</v>
      </c>
      <c r="BA10" s="103">
        <v>241</v>
      </c>
      <c r="BB10" s="103">
        <v>0</v>
      </c>
      <c r="BC10" s="103">
        <v>0</v>
      </c>
    </row>
    <row r="11" spans="1:55" s="105" customFormat="1" ht="13.5" customHeight="1">
      <c r="A11" s="115" t="s">
        <v>12</v>
      </c>
      <c r="B11" s="113" t="s">
        <v>262</v>
      </c>
      <c r="C11" s="101" t="s">
        <v>263</v>
      </c>
      <c r="D11" s="103">
        <f>SUM(E11,+H11,+K11)</f>
        <v>45460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45460</v>
      </c>
      <c r="L11" s="103">
        <v>20912</v>
      </c>
      <c r="M11" s="103">
        <v>24548</v>
      </c>
      <c r="N11" s="103">
        <f>SUM(O11,+V11,+AC11)</f>
        <v>45465</v>
      </c>
      <c r="O11" s="103">
        <f>SUM(P11:U11)</f>
        <v>20912</v>
      </c>
      <c r="P11" s="103">
        <v>20912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24548</v>
      </c>
      <c r="W11" s="103">
        <v>24548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5</v>
      </c>
      <c r="AD11" s="103">
        <v>5</v>
      </c>
      <c r="AE11" s="103">
        <v>0</v>
      </c>
      <c r="AF11" s="103">
        <f>SUM(AG11:AI11)</f>
        <v>438</v>
      </c>
      <c r="AG11" s="103">
        <v>438</v>
      </c>
      <c r="AH11" s="103">
        <v>0</v>
      </c>
      <c r="AI11" s="103">
        <v>0</v>
      </c>
      <c r="AJ11" s="103">
        <f>SUM(AK11:AS11)</f>
        <v>120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120</v>
      </c>
      <c r="AT11" s="103">
        <f>SUM(AU11:AY11)</f>
        <v>318</v>
      </c>
      <c r="AU11" s="103">
        <v>0</v>
      </c>
      <c r="AV11" s="103">
        <v>318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12</v>
      </c>
      <c r="B12" s="113" t="s">
        <v>264</v>
      </c>
      <c r="C12" s="101" t="s">
        <v>265</v>
      </c>
      <c r="D12" s="103">
        <f>SUM(E12,+H12,+K12)</f>
        <v>7747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7747</v>
      </c>
      <c r="L12" s="103">
        <v>3181</v>
      </c>
      <c r="M12" s="103">
        <v>4566</v>
      </c>
      <c r="N12" s="103">
        <f>SUM(O12,+V12,+AC12)</f>
        <v>7747</v>
      </c>
      <c r="O12" s="103">
        <f>SUM(P12:U12)</f>
        <v>3181</v>
      </c>
      <c r="P12" s="103">
        <v>0</v>
      </c>
      <c r="Q12" s="103">
        <v>0</v>
      </c>
      <c r="R12" s="103">
        <v>0</v>
      </c>
      <c r="S12" s="103">
        <v>3181</v>
      </c>
      <c r="T12" s="103">
        <v>0</v>
      </c>
      <c r="U12" s="103">
        <v>0</v>
      </c>
      <c r="V12" s="103">
        <f>SUM(W12:AB12)</f>
        <v>4566</v>
      </c>
      <c r="W12" s="103">
        <v>0</v>
      </c>
      <c r="X12" s="103">
        <v>0</v>
      </c>
      <c r="Y12" s="103">
        <v>0</v>
      </c>
      <c r="Z12" s="103">
        <v>4566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12</v>
      </c>
      <c r="B13" s="113" t="s">
        <v>266</v>
      </c>
      <c r="C13" s="101" t="s">
        <v>267</v>
      </c>
      <c r="D13" s="103">
        <f>SUM(E13,+H13,+K13)</f>
        <v>35780</v>
      </c>
      <c r="E13" s="103">
        <f>SUM(F13:G13)</f>
        <v>0</v>
      </c>
      <c r="F13" s="103">
        <v>0</v>
      </c>
      <c r="G13" s="103">
        <v>0</v>
      </c>
      <c r="H13" s="103">
        <f>SUM(I13:J13)</f>
        <v>1279</v>
      </c>
      <c r="I13" s="103">
        <v>1279</v>
      </c>
      <c r="J13" s="103">
        <v>0</v>
      </c>
      <c r="K13" s="103">
        <f>SUM(L13:M13)</f>
        <v>34501</v>
      </c>
      <c r="L13" s="103">
        <v>20721</v>
      </c>
      <c r="M13" s="103">
        <v>13780</v>
      </c>
      <c r="N13" s="103">
        <f>SUM(O13,+V13,+AC13)</f>
        <v>35780</v>
      </c>
      <c r="O13" s="103">
        <f>SUM(P13:U13)</f>
        <v>22000</v>
      </c>
      <c r="P13" s="103">
        <v>22000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13780</v>
      </c>
      <c r="W13" s="103">
        <v>13780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928</v>
      </c>
      <c r="AG13" s="103">
        <v>928</v>
      </c>
      <c r="AH13" s="103">
        <v>0</v>
      </c>
      <c r="AI13" s="103">
        <v>0</v>
      </c>
      <c r="AJ13" s="103">
        <f>SUM(AK13:AS13)</f>
        <v>1391</v>
      </c>
      <c r="AK13" s="103">
        <v>0</v>
      </c>
      <c r="AL13" s="103">
        <v>463</v>
      </c>
      <c r="AM13" s="103">
        <v>436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492</v>
      </c>
      <c r="AT13" s="103">
        <f>SUM(AU13:AY13)</f>
        <v>17</v>
      </c>
      <c r="AU13" s="103">
        <v>0</v>
      </c>
      <c r="AV13" s="103">
        <v>0</v>
      </c>
      <c r="AW13" s="103">
        <v>17</v>
      </c>
      <c r="AX13" s="103">
        <v>0</v>
      </c>
      <c r="AY13" s="103">
        <v>0</v>
      </c>
      <c r="AZ13" s="103">
        <f>SUM(BA13:BC13)</f>
        <v>60</v>
      </c>
      <c r="BA13" s="103">
        <v>60</v>
      </c>
      <c r="BB13" s="103">
        <v>0</v>
      </c>
      <c r="BC13" s="103">
        <v>0</v>
      </c>
    </row>
    <row r="14" spans="1:55" s="105" customFormat="1" ht="13.5" customHeight="1">
      <c r="A14" s="115" t="s">
        <v>12</v>
      </c>
      <c r="B14" s="113" t="s">
        <v>268</v>
      </c>
      <c r="C14" s="101" t="s">
        <v>269</v>
      </c>
      <c r="D14" s="103">
        <f>SUM(E14,+H14,+K14)</f>
        <v>22041</v>
      </c>
      <c r="E14" s="103">
        <f>SUM(F14:G14)</f>
        <v>0</v>
      </c>
      <c r="F14" s="103">
        <v>0</v>
      </c>
      <c r="G14" s="103">
        <v>0</v>
      </c>
      <c r="H14" s="103">
        <f>SUM(I14:J14)</f>
        <v>1476</v>
      </c>
      <c r="I14" s="103">
        <v>1030</v>
      </c>
      <c r="J14" s="103">
        <v>446</v>
      </c>
      <c r="K14" s="103">
        <f>SUM(L14:M14)</f>
        <v>20565</v>
      </c>
      <c r="L14" s="103">
        <v>15693</v>
      </c>
      <c r="M14" s="103">
        <v>4872</v>
      </c>
      <c r="N14" s="103">
        <f>SUM(O14,+V14,+AC14)</f>
        <v>22041</v>
      </c>
      <c r="O14" s="103">
        <f>SUM(P14:U14)</f>
        <v>16723</v>
      </c>
      <c r="P14" s="103">
        <v>16723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5318</v>
      </c>
      <c r="W14" s="103">
        <v>5318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581</v>
      </c>
      <c r="AG14" s="103">
        <v>581</v>
      </c>
      <c r="AH14" s="103">
        <v>0</v>
      </c>
      <c r="AI14" s="103">
        <v>0</v>
      </c>
      <c r="AJ14" s="103">
        <f>SUM(AK14:AS14)</f>
        <v>811</v>
      </c>
      <c r="AK14" s="103">
        <v>0</v>
      </c>
      <c r="AL14" s="103">
        <v>230</v>
      </c>
      <c r="AM14" s="103">
        <v>265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316</v>
      </c>
      <c r="AT14" s="103">
        <f>SUM(AU14:AY14)</f>
        <v>11</v>
      </c>
      <c r="AU14" s="103">
        <v>0</v>
      </c>
      <c r="AV14" s="103">
        <v>0</v>
      </c>
      <c r="AW14" s="103">
        <v>11</v>
      </c>
      <c r="AX14" s="103">
        <v>0</v>
      </c>
      <c r="AY14" s="103">
        <v>0</v>
      </c>
      <c r="AZ14" s="103">
        <f>SUM(BA14:BC14)</f>
        <v>38</v>
      </c>
      <c r="BA14" s="103">
        <v>38</v>
      </c>
      <c r="BB14" s="103">
        <v>0</v>
      </c>
      <c r="BC14" s="103">
        <v>0</v>
      </c>
    </row>
    <row r="15" spans="1:55" s="105" customFormat="1" ht="13.5" customHeight="1">
      <c r="A15" s="115" t="s">
        <v>12</v>
      </c>
      <c r="B15" s="113" t="s">
        <v>270</v>
      </c>
      <c r="C15" s="101" t="s">
        <v>271</v>
      </c>
      <c r="D15" s="103">
        <f>SUM(E15,+H15,+K15)</f>
        <v>44391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44391</v>
      </c>
      <c r="L15" s="103">
        <v>33002</v>
      </c>
      <c r="M15" s="103">
        <v>11389</v>
      </c>
      <c r="N15" s="103">
        <f>SUM(O15,+V15,+AC15)</f>
        <v>44391</v>
      </c>
      <c r="O15" s="103">
        <f>SUM(P15:U15)</f>
        <v>33002</v>
      </c>
      <c r="P15" s="103">
        <v>33002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11389</v>
      </c>
      <c r="W15" s="103">
        <v>11389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67</v>
      </c>
      <c r="AG15" s="103">
        <v>67</v>
      </c>
      <c r="AH15" s="103">
        <v>0</v>
      </c>
      <c r="AI15" s="103">
        <v>0</v>
      </c>
      <c r="AJ15" s="103">
        <f>SUM(AK15:AS15)</f>
        <v>157</v>
      </c>
      <c r="AK15" s="103">
        <v>0</v>
      </c>
      <c r="AL15" s="103">
        <v>90</v>
      </c>
      <c r="AM15" s="103">
        <v>67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90</v>
      </c>
      <c r="BA15" s="103">
        <v>90</v>
      </c>
      <c r="BB15" s="103">
        <v>0</v>
      </c>
      <c r="BC15" s="103">
        <v>0</v>
      </c>
    </row>
    <row r="16" spans="1:55" s="105" customFormat="1" ht="13.5" customHeight="1">
      <c r="A16" s="115" t="s">
        <v>12</v>
      </c>
      <c r="B16" s="113" t="s">
        <v>272</v>
      </c>
      <c r="C16" s="101" t="s">
        <v>273</v>
      </c>
      <c r="D16" s="103">
        <f>SUM(E16,+H16,+K16)</f>
        <v>26768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26768</v>
      </c>
      <c r="L16" s="103">
        <v>19675</v>
      </c>
      <c r="M16" s="103">
        <v>7093</v>
      </c>
      <c r="N16" s="103">
        <f>SUM(O16,+V16,+AC16)</f>
        <v>26768</v>
      </c>
      <c r="O16" s="103">
        <f>SUM(P16:U16)</f>
        <v>19675</v>
      </c>
      <c r="P16" s="103">
        <v>19675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7093</v>
      </c>
      <c r="W16" s="103">
        <v>7093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31</v>
      </c>
      <c r="AG16" s="103">
        <v>31</v>
      </c>
      <c r="AH16" s="103">
        <v>0</v>
      </c>
      <c r="AI16" s="103">
        <v>0</v>
      </c>
      <c r="AJ16" s="103">
        <f>SUM(AK16:AS16)</f>
        <v>31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31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</v>
      </c>
      <c r="BA16" s="103">
        <v>13</v>
      </c>
      <c r="BB16" s="103">
        <v>0</v>
      </c>
      <c r="BC16" s="103">
        <v>0</v>
      </c>
    </row>
    <row r="17" spans="1:55" s="105" customFormat="1" ht="13.5" customHeight="1">
      <c r="A17" s="115" t="s">
        <v>12</v>
      </c>
      <c r="B17" s="113" t="s">
        <v>274</v>
      </c>
      <c r="C17" s="101" t="s">
        <v>275</v>
      </c>
      <c r="D17" s="103">
        <f>SUM(E17,+H17,+K17)</f>
        <v>40768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40768</v>
      </c>
      <c r="L17" s="103">
        <v>18469</v>
      </c>
      <c r="M17" s="103">
        <v>22299</v>
      </c>
      <c r="N17" s="103">
        <f>SUM(O17,+V17,+AC17)</f>
        <v>40768</v>
      </c>
      <c r="O17" s="103">
        <f>SUM(P17:U17)</f>
        <v>18469</v>
      </c>
      <c r="P17" s="103">
        <v>18469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22299</v>
      </c>
      <c r="W17" s="103">
        <v>22299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483</v>
      </c>
      <c r="AG17" s="103">
        <v>483</v>
      </c>
      <c r="AH17" s="103">
        <v>0</v>
      </c>
      <c r="AI17" s="103">
        <v>0</v>
      </c>
      <c r="AJ17" s="103">
        <f>SUM(AK17:AS17)</f>
        <v>483</v>
      </c>
      <c r="AK17" s="103">
        <v>0</v>
      </c>
      <c r="AL17" s="103">
        <v>0</v>
      </c>
      <c r="AM17" s="103">
        <v>483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12</v>
      </c>
      <c r="B18" s="113" t="s">
        <v>276</v>
      </c>
      <c r="C18" s="101" t="s">
        <v>277</v>
      </c>
      <c r="D18" s="103">
        <f>SUM(E18,+H18,+K18)</f>
        <v>28068</v>
      </c>
      <c r="E18" s="103">
        <f>SUM(F18:G18)</f>
        <v>0</v>
      </c>
      <c r="F18" s="103">
        <v>0</v>
      </c>
      <c r="G18" s="103">
        <v>0</v>
      </c>
      <c r="H18" s="103">
        <f>SUM(I18:J18)</f>
        <v>148</v>
      </c>
      <c r="I18" s="103">
        <v>148</v>
      </c>
      <c r="J18" s="103">
        <v>0</v>
      </c>
      <c r="K18" s="103">
        <f>SUM(L18:M18)</f>
        <v>27920</v>
      </c>
      <c r="L18" s="103">
        <v>9486</v>
      </c>
      <c r="M18" s="103">
        <v>18434</v>
      </c>
      <c r="N18" s="103">
        <f>SUM(O18,+V18,+AC18)</f>
        <v>28068</v>
      </c>
      <c r="O18" s="103">
        <f>SUM(P18:U18)</f>
        <v>9634</v>
      </c>
      <c r="P18" s="103">
        <v>9634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18434</v>
      </c>
      <c r="W18" s="103">
        <v>18434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16</v>
      </c>
      <c r="AG18" s="103">
        <v>16</v>
      </c>
      <c r="AH18" s="103">
        <v>0</v>
      </c>
      <c r="AI18" s="103">
        <v>0</v>
      </c>
      <c r="AJ18" s="103">
        <f>SUM(AK18:AS18)</f>
        <v>17</v>
      </c>
      <c r="AK18" s="103">
        <v>0</v>
      </c>
      <c r="AL18" s="103">
        <v>1</v>
      </c>
      <c r="AM18" s="103">
        <v>0</v>
      </c>
      <c r="AN18" s="103">
        <v>0</v>
      </c>
      <c r="AO18" s="103">
        <v>0</v>
      </c>
      <c r="AP18" s="103">
        <v>0</v>
      </c>
      <c r="AQ18" s="103">
        <v>12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478</v>
      </c>
      <c r="BA18" s="103">
        <v>478</v>
      </c>
      <c r="BB18" s="103">
        <v>0</v>
      </c>
      <c r="BC18" s="103">
        <v>0</v>
      </c>
    </row>
    <row r="19" spans="1:55" s="105" customFormat="1" ht="13.5" customHeight="1">
      <c r="A19" s="115" t="s">
        <v>12</v>
      </c>
      <c r="B19" s="113" t="s">
        <v>278</v>
      </c>
      <c r="C19" s="101" t="s">
        <v>279</v>
      </c>
      <c r="D19" s="103">
        <f>SUM(E19,+H19,+K19)</f>
        <v>37679</v>
      </c>
      <c r="E19" s="103">
        <f>SUM(F19:G19)</f>
        <v>8343</v>
      </c>
      <c r="F19" s="103">
        <v>6167</v>
      </c>
      <c r="G19" s="103">
        <v>2176</v>
      </c>
      <c r="H19" s="103">
        <f>SUM(I19:J19)</f>
        <v>0</v>
      </c>
      <c r="I19" s="103">
        <v>0</v>
      </c>
      <c r="J19" s="103">
        <v>0</v>
      </c>
      <c r="K19" s="103">
        <f>SUM(L19:M19)</f>
        <v>29336</v>
      </c>
      <c r="L19" s="103">
        <v>19462</v>
      </c>
      <c r="M19" s="103">
        <v>9874</v>
      </c>
      <c r="N19" s="103">
        <f>SUM(O19,+V19,+AC19)</f>
        <v>37679</v>
      </c>
      <c r="O19" s="103">
        <f>SUM(P19:U19)</f>
        <v>25629</v>
      </c>
      <c r="P19" s="103">
        <v>25629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12050</v>
      </c>
      <c r="W19" s="103">
        <v>12050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13</v>
      </c>
      <c r="AG19" s="103">
        <v>13</v>
      </c>
      <c r="AH19" s="103">
        <v>0</v>
      </c>
      <c r="AI19" s="103">
        <v>0</v>
      </c>
      <c r="AJ19" s="103">
        <f>SUM(AK19:AS19)</f>
        <v>13</v>
      </c>
      <c r="AK19" s="103">
        <v>0</v>
      </c>
      <c r="AL19" s="103">
        <v>0</v>
      </c>
      <c r="AM19" s="103">
        <v>13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168</v>
      </c>
      <c r="BA19" s="103">
        <v>168</v>
      </c>
      <c r="BB19" s="103">
        <v>0</v>
      </c>
      <c r="BC19" s="103">
        <v>0</v>
      </c>
    </row>
    <row r="20" spans="1:55" s="105" customFormat="1" ht="13.5" customHeight="1">
      <c r="A20" s="115" t="s">
        <v>12</v>
      </c>
      <c r="B20" s="113" t="s">
        <v>280</v>
      </c>
      <c r="C20" s="101" t="s">
        <v>281</v>
      </c>
      <c r="D20" s="103">
        <f>SUM(E20,+H20,+K20)</f>
        <v>41821</v>
      </c>
      <c r="E20" s="103">
        <f>SUM(F20:G20)</f>
        <v>25484</v>
      </c>
      <c r="F20" s="103">
        <v>21292</v>
      </c>
      <c r="G20" s="103">
        <v>4192</v>
      </c>
      <c r="H20" s="103">
        <f>SUM(I20:J20)</f>
        <v>0</v>
      </c>
      <c r="I20" s="103">
        <v>0</v>
      </c>
      <c r="J20" s="103">
        <v>0</v>
      </c>
      <c r="K20" s="103">
        <f>SUM(L20:M20)</f>
        <v>16337</v>
      </c>
      <c r="L20" s="103">
        <v>7106</v>
      </c>
      <c r="M20" s="103">
        <v>9231</v>
      </c>
      <c r="N20" s="103">
        <f>SUM(O20,+V20,+AC20)</f>
        <v>41821</v>
      </c>
      <c r="O20" s="103">
        <f>SUM(P20:U20)</f>
        <v>28398</v>
      </c>
      <c r="P20" s="103">
        <v>28398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13423</v>
      </c>
      <c r="W20" s="103">
        <v>13423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846</v>
      </c>
      <c r="AG20" s="103">
        <v>846</v>
      </c>
      <c r="AH20" s="103">
        <v>0</v>
      </c>
      <c r="AI20" s="103">
        <v>0</v>
      </c>
      <c r="AJ20" s="103">
        <f>SUM(AK20:AS20)</f>
        <v>846</v>
      </c>
      <c r="AK20" s="103">
        <v>0</v>
      </c>
      <c r="AL20" s="103">
        <v>0</v>
      </c>
      <c r="AM20" s="103">
        <v>570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276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12</v>
      </c>
      <c r="B21" s="113" t="s">
        <v>282</v>
      </c>
      <c r="C21" s="101" t="s">
        <v>283</v>
      </c>
      <c r="D21" s="103">
        <f>SUM(E21,+H21,+K21)</f>
        <v>820</v>
      </c>
      <c r="E21" s="103">
        <f>SUM(F21:G21)</f>
        <v>0</v>
      </c>
      <c r="F21" s="103">
        <v>0</v>
      </c>
      <c r="G21" s="103">
        <v>0</v>
      </c>
      <c r="H21" s="103">
        <f>SUM(I21:J21)</f>
        <v>820</v>
      </c>
      <c r="I21" s="103">
        <v>723</v>
      </c>
      <c r="J21" s="103">
        <v>97</v>
      </c>
      <c r="K21" s="103">
        <f>SUM(L21:M21)</f>
        <v>0</v>
      </c>
      <c r="L21" s="103">
        <v>0</v>
      </c>
      <c r="M21" s="103">
        <v>0</v>
      </c>
      <c r="N21" s="103">
        <f>SUM(O21,+V21,+AC21)</f>
        <v>823</v>
      </c>
      <c r="O21" s="103">
        <f>SUM(P21:U21)</f>
        <v>723</v>
      </c>
      <c r="P21" s="103">
        <v>0</v>
      </c>
      <c r="Q21" s="103">
        <v>0</v>
      </c>
      <c r="R21" s="103">
        <v>0</v>
      </c>
      <c r="S21" s="103">
        <v>723</v>
      </c>
      <c r="T21" s="103">
        <v>0</v>
      </c>
      <c r="U21" s="103">
        <v>0</v>
      </c>
      <c r="V21" s="103">
        <f>SUM(W21:AB21)</f>
        <v>97</v>
      </c>
      <c r="W21" s="103">
        <v>0</v>
      </c>
      <c r="X21" s="103">
        <v>0</v>
      </c>
      <c r="Y21" s="103">
        <v>0</v>
      </c>
      <c r="Z21" s="103">
        <v>97</v>
      </c>
      <c r="AA21" s="103">
        <v>0</v>
      </c>
      <c r="AB21" s="103">
        <v>0</v>
      </c>
      <c r="AC21" s="103">
        <f>SUM(AD21:AE21)</f>
        <v>3</v>
      </c>
      <c r="AD21" s="103">
        <v>3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12</v>
      </c>
      <c r="B22" s="113" t="s">
        <v>284</v>
      </c>
      <c r="C22" s="101" t="s">
        <v>285</v>
      </c>
      <c r="D22" s="103">
        <f>SUM(E22,+H22,+K22)</f>
        <v>2648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2648</v>
      </c>
      <c r="L22" s="103">
        <v>1465</v>
      </c>
      <c r="M22" s="103">
        <v>1183</v>
      </c>
      <c r="N22" s="103">
        <f>SUM(O22,+V22,+AC22)</f>
        <v>2648</v>
      </c>
      <c r="O22" s="103">
        <f>SUM(P22:U22)</f>
        <v>1465</v>
      </c>
      <c r="P22" s="103">
        <v>0</v>
      </c>
      <c r="Q22" s="103">
        <v>0</v>
      </c>
      <c r="R22" s="103">
        <v>0</v>
      </c>
      <c r="S22" s="103">
        <v>1465</v>
      </c>
      <c r="T22" s="103">
        <v>0</v>
      </c>
      <c r="U22" s="103">
        <v>0</v>
      </c>
      <c r="V22" s="103">
        <f>SUM(W22:AB22)</f>
        <v>1183</v>
      </c>
      <c r="W22" s="103">
        <v>0</v>
      </c>
      <c r="X22" s="103">
        <v>0</v>
      </c>
      <c r="Y22" s="103">
        <v>0</v>
      </c>
      <c r="Z22" s="103">
        <v>1183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12</v>
      </c>
      <c r="B23" s="113" t="s">
        <v>286</v>
      </c>
      <c r="C23" s="101" t="s">
        <v>287</v>
      </c>
      <c r="D23" s="103">
        <f>SUM(E23,+H23,+K23)</f>
        <v>5062</v>
      </c>
      <c r="E23" s="103">
        <f>SUM(F23:G23)</f>
        <v>5062</v>
      </c>
      <c r="F23" s="103">
        <v>2417</v>
      </c>
      <c r="G23" s="103">
        <v>2645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5062</v>
      </c>
      <c r="O23" s="103">
        <f>SUM(P23:U23)</f>
        <v>2417</v>
      </c>
      <c r="P23" s="103">
        <v>2417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2645</v>
      </c>
      <c r="W23" s="103">
        <v>2645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26</v>
      </c>
      <c r="AK23" s="103">
        <v>0</v>
      </c>
      <c r="AL23" s="103">
        <v>24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24</v>
      </c>
      <c r="BA23" s="103">
        <v>24</v>
      </c>
      <c r="BB23" s="103">
        <v>0</v>
      </c>
      <c r="BC23" s="103">
        <v>0</v>
      </c>
    </row>
    <row r="24" spans="1:55" s="105" customFormat="1" ht="13.5" customHeight="1">
      <c r="A24" s="115" t="s">
        <v>12</v>
      </c>
      <c r="B24" s="113" t="s">
        <v>288</v>
      </c>
      <c r="C24" s="101" t="s">
        <v>289</v>
      </c>
      <c r="D24" s="103">
        <f>SUM(E24,+H24,+K24)</f>
        <v>5576</v>
      </c>
      <c r="E24" s="103">
        <f>SUM(F24:G24)</f>
        <v>5576</v>
      </c>
      <c r="F24" s="103">
        <v>2785</v>
      </c>
      <c r="G24" s="103">
        <v>2791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5576</v>
      </c>
      <c r="O24" s="103">
        <f>SUM(P24:U24)</f>
        <v>2785</v>
      </c>
      <c r="P24" s="103">
        <v>2785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2791</v>
      </c>
      <c r="W24" s="103">
        <v>2791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</v>
      </c>
      <c r="AG24" s="103">
        <v>3</v>
      </c>
      <c r="AH24" s="103">
        <v>0</v>
      </c>
      <c r="AI24" s="103">
        <v>0</v>
      </c>
      <c r="AJ24" s="103">
        <f>SUM(AK24:AS24)</f>
        <v>30</v>
      </c>
      <c r="AK24" s="103">
        <v>0</v>
      </c>
      <c r="AL24" s="103">
        <v>27</v>
      </c>
      <c r="AM24" s="103">
        <v>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27</v>
      </c>
      <c r="BA24" s="103">
        <v>27</v>
      </c>
      <c r="BB24" s="103">
        <v>0</v>
      </c>
      <c r="BC24" s="103">
        <v>0</v>
      </c>
    </row>
    <row r="25" spans="1:55" s="105" customFormat="1" ht="13.5" customHeight="1">
      <c r="A25" s="115" t="s">
        <v>12</v>
      </c>
      <c r="B25" s="113" t="s">
        <v>290</v>
      </c>
      <c r="C25" s="101" t="s">
        <v>291</v>
      </c>
      <c r="D25" s="103">
        <f>SUM(E25,+H25,+K25)</f>
        <v>9327</v>
      </c>
      <c r="E25" s="103">
        <f>SUM(F25:G25)</f>
        <v>9327</v>
      </c>
      <c r="F25" s="103">
        <v>5492</v>
      </c>
      <c r="G25" s="103">
        <v>3835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9327</v>
      </c>
      <c r="O25" s="103">
        <f>SUM(P25:U25)</f>
        <v>5492</v>
      </c>
      <c r="P25" s="103">
        <v>5492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3835</v>
      </c>
      <c r="W25" s="103">
        <v>3835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</v>
      </c>
      <c r="AG25" s="103">
        <v>4</v>
      </c>
      <c r="AH25" s="103">
        <v>0</v>
      </c>
      <c r="AI25" s="103">
        <v>0</v>
      </c>
      <c r="AJ25" s="103">
        <f>SUM(AK25:AS25)</f>
        <v>48</v>
      </c>
      <c r="AK25" s="103">
        <v>0</v>
      </c>
      <c r="AL25" s="103">
        <v>44</v>
      </c>
      <c r="AM25" s="103">
        <v>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44</v>
      </c>
      <c r="BA25" s="103">
        <v>44</v>
      </c>
      <c r="BB25" s="103">
        <v>0</v>
      </c>
      <c r="BC25" s="103">
        <v>0</v>
      </c>
    </row>
    <row r="26" spans="1:55" s="105" customFormat="1" ht="13.5" customHeight="1">
      <c r="A26" s="115" t="s">
        <v>12</v>
      </c>
      <c r="B26" s="113" t="s">
        <v>292</v>
      </c>
      <c r="C26" s="101" t="s">
        <v>293</v>
      </c>
      <c r="D26" s="103">
        <f>SUM(E26,+H26,+K26)</f>
        <v>3069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3069</v>
      </c>
      <c r="L26" s="103">
        <v>779</v>
      </c>
      <c r="M26" s="103">
        <v>2290</v>
      </c>
      <c r="N26" s="103">
        <f>SUM(O26,+V26,+AC26)</f>
        <v>3077</v>
      </c>
      <c r="O26" s="103">
        <f>SUM(P26:U26)</f>
        <v>779</v>
      </c>
      <c r="P26" s="103">
        <v>779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2290</v>
      </c>
      <c r="W26" s="103">
        <v>2290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8</v>
      </c>
      <c r="AD26" s="103">
        <v>8</v>
      </c>
      <c r="AE26" s="103">
        <v>0</v>
      </c>
      <c r="AF26" s="103">
        <f>SUM(AG26:AI26)</f>
        <v>5</v>
      </c>
      <c r="AG26" s="103">
        <v>5</v>
      </c>
      <c r="AH26" s="103">
        <v>0</v>
      </c>
      <c r="AI26" s="103">
        <v>0</v>
      </c>
      <c r="AJ26" s="103">
        <f>SUM(AK26:AS26)</f>
        <v>5</v>
      </c>
      <c r="AK26" s="103">
        <v>0</v>
      </c>
      <c r="AL26" s="103">
        <v>0</v>
      </c>
      <c r="AM26" s="103">
        <v>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12</v>
      </c>
      <c r="B27" s="113" t="s">
        <v>294</v>
      </c>
      <c r="C27" s="101" t="s">
        <v>295</v>
      </c>
      <c r="D27" s="103">
        <f>SUM(E27,+H27,+K27)</f>
        <v>3648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3648</v>
      </c>
      <c r="L27" s="103">
        <v>2354</v>
      </c>
      <c r="M27" s="103">
        <v>1294</v>
      </c>
      <c r="N27" s="103">
        <f>SUM(O27,+V27,+AC27)</f>
        <v>3648</v>
      </c>
      <c r="O27" s="103">
        <f>SUM(P27:U27)</f>
        <v>2354</v>
      </c>
      <c r="P27" s="103">
        <v>2354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1294</v>
      </c>
      <c r="W27" s="103">
        <v>1294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391</v>
      </c>
      <c r="AG27" s="103">
        <v>391</v>
      </c>
      <c r="AH27" s="103">
        <v>0</v>
      </c>
      <c r="AI27" s="103">
        <v>0</v>
      </c>
      <c r="AJ27" s="103">
        <f>SUM(AK27:AS27)</f>
        <v>391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391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12</v>
      </c>
      <c r="B28" s="113" t="s">
        <v>296</v>
      </c>
      <c r="C28" s="101" t="s">
        <v>297</v>
      </c>
      <c r="D28" s="103">
        <f>SUM(E28,+H28,+K28)</f>
        <v>22998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22998</v>
      </c>
      <c r="L28" s="103">
        <v>18762</v>
      </c>
      <c r="M28" s="103">
        <v>4236</v>
      </c>
      <c r="N28" s="103">
        <f>SUM(O28,+V28,+AC28)</f>
        <v>23502</v>
      </c>
      <c r="O28" s="103">
        <f>SUM(P28:U28)</f>
        <v>18762</v>
      </c>
      <c r="P28" s="103">
        <v>18762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4236</v>
      </c>
      <c r="W28" s="103">
        <v>4236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504</v>
      </c>
      <c r="AD28" s="103">
        <v>504</v>
      </c>
      <c r="AE28" s="103">
        <v>0</v>
      </c>
      <c r="AF28" s="103">
        <f>SUM(AG28:AI28)</f>
        <v>172</v>
      </c>
      <c r="AG28" s="103">
        <v>172</v>
      </c>
      <c r="AH28" s="103">
        <v>0</v>
      </c>
      <c r="AI28" s="103">
        <v>0</v>
      </c>
      <c r="AJ28" s="103">
        <f>SUM(AK28:AS28)</f>
        <v>172</v>
      </c>
      <c r="AK28" s="103">
        <v>0</v>
      </c>
      <c r="AL28" s="103">
        <v>0</v>
      </c>
      <c r="AM28" s="103">
        <v>171</v>
      </c>
      <c r="AN28" s="103">
        <v>0</v>
      </c>
      <c r="AO28" s="103">
        <v>0</v>
      </c>
      <c r="AP28" s="103">
        <v>0</v>
      </c>
      <c r="AQ28" s="103">
        <v>0</v>
      </c>
      <c r="AR28" s="103">
        <v>1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148</v>
      </c>
      <c r="BA28" s="103">
        <v>148</v>
      </c>
      <c r="BB28" s="103">
        <v>0</v>
      </c>
      <c r="BC28" s="103">
        <v>0</v>
      </c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8">
    <sortCondition ref="A8:A28"/>
    <sortCondition ref="B8:B28"/>
    <sortCondition ref="C8:C2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42201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42308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42321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42322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42323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42383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42391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42411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2020-02-13T10:15:23Z</dcterms:modified>
</cp:coreProperties>
</file>