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0福岡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水洗化人口等!$A$6:$AA$66</definedName>
    <definedName name="_xlnm.Print_Area" localSheetId="2">し尿集計結果!$A$1:$M$36</definedName>
    <definedName name="_xlnm.Print_Area" localSheetId="1">し尿処理状況!$2:$67</definedName>
    <definedName name="_xlnm.Print_Area" localSheetId="0">水洗化人口等!$2:$67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Q45" i="1"/>
  <c r="Q46" i="1"/>
  <c r="Q57" i="1"/>
  <c r="Q61" i="1"/>
  <c r="Q62" i="1"/>
  <c r="N13" i="1"/>
  <c r="N17" i="1"/>
  <c r="N18" i="1"/>
  <c r="N29" i="1"/>
  <c r="N33" i="1"/>
  <c r="N34" i="1"/>
  <c r="N45" i="1"/>
  <c r="N49" i="1"/>
  <c r="N50" i="1"/>
  <c r="N61" i="1"/>
  <c r="N65" i="1"/>
  <c r="N66" i="1"/>
  <c r="L17" i="1"/>
  <c r="L21" i="1"/>
  <c r="L22" i="1"/>
  <c r="L33" i="1"/>
  <c r="L37" i="1"/>
  <c r="L38" i="1"/>
  <c r="L49" i="1"/>
  <c r="L53" i="1"/>
  <c r="L54" i="1"/>
  <c r="L65" i="1"/>
  <c r="J9" i="1"/>
  <c r="J10" i="1"/>
  <c r="J21" i="1"/>
  <c r="J25" i="1"/>
  <c r="J26" i="1"/>
  <c r="J37" i="1"/>
  <c r="J41" i="1"/>
  <c r="J42" i="1"/>
  <c r="J53" i="1"/>
  <c r="J57" i="1"/>
  <c r="J5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F9" i="1"/>
  <c r="F13" i="1"/>
  <c r="F14" i="1"/>
  <c r="F25" i="1"/>
  <c r="F29" i="1"/>
  <c r="F30" i="1"/>
  <c r="F41" i="1"/>
  <c r="F45" i="1"/>
  <c r="F46" i="1"/>
  <c r="F57" i="1"/>
  <c r="F61" i="1"/>
  <c r="F6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D8" i="1"/>
  <c r="Q8" i="1" s="1"/>
  <c r="D9" i="1"/>
  <c r="Q9" i="1" s="1"/>
  <c r="D10" i="1"/>
  <c r="Q10" i="1" s="1"/>
  <c r="D11" i="1"/>
  <c r="J11" i="1" s="1"/>
  <c r="D12" i="1"/>
  <c r="Q12" i="1" s="1"/>
  <c r="D13" i="1"/>
  <c r="Q13" i="1" s="1"/>
  <c r="D14" i="1"/>
  <c r="N14" i="1" s="1"/>
  <c r="D15" i="1"/>
  <c r="F15" i="1" s="1"/>
  <c r="D16" i="1"/>
  <c r="Q16" i="1" s="1"/>
  <c r="D17" i="1"/>
  <c r="Q17" i="1" s="1"/>
  <c r="D18" i="1"/>
  <c r="Q18" i="1" s="1"/>
  <c r="D19" i="1"/>
  <c r="N19" i="1" s="1"/>
  <c r="D20" i="1"/>
  <c r="Q20" i="1" s="1"/>
  <c r="D21" i="1"/>
  <c r="Q21" i="1" s="1"/>
  <c r="D22" i="1"/>
  <c r="J22" i="1" s="1"/>
  <c r="D23" i="1"/>
  <c r="L23" i="1" s="1"/>
  <c r="D24" i="1"/>
  <c r="Q24" i="1" s="1"/>
  <c r="D25" i="1"/>
  <c r="Q25" i="1" s="1"/>
  <c r="D26" i="1"/>
  <c r="Q26" i="1" s="1"/>
  <c r="D27" i="1"/>
  <c r="J27" i="1" s="1"/>
  <c r="D28" i="1"/>
  <c r="Q28" i="1" s="1"/>
  <c r="D29" i="1"/>
  <c r="Q29" i="1" s="1"/>
  <c r="D30" i="1"/>
  <c r="N30" i="1" s="1"/>
  <c r="D31" i="1"/>
  <c r="F31" i="1" s="1"/>
  <c r="D32" i="1"/>
  <c r="Q32" i="1" s="1"/>
  <c r="D33" i="1"/>
  <c r="Q33" i="1" s="1"/>
  <c r="D34" i="1"/>
  <c r="Q34" i="1" s="1"/>
  <c r="D35" i="1"/>
  <c r="N35" i="1" s="1"/>
  <c r="D36" i="1"/>
  <c r="Q36" i="1" s="1"/>
  <c r="D37" i="1"/>
  <c r="Q37" i="1" s="1"/>
  <c r="D38" i="1"/>
  <c r="J38" i="1" s="1"/>
  <c r="D39" i="1"/>
  <c r="L39" i="1" s="1"/>
  <c r="D40" i="1"/>
  <c r="Q40" i="1" s="1"/>
  <c r="D41" i="1"/>
  <c r="Q41" i="1" s="1"/>
  <c r="D42" i="1"/>
  <c r="Q42" i="1" s="1"/>
  <c r="D43" i="1"/>
  <c r="J43" i="1" s="1"/>
  <c r="D44" i="1"/>
  <c r="Q44" i="1" s="1"/>
  <c r="D45" i="1"/>
  <c r="L45" i="1" s="1"/>
  <c r="D46" i="1"/>
  <c r="N46" i="1" s="1"/>
  <c r="D47" i="1"/>
  <c r="Q47" i="1" s="1"/>
  <c r="D48" i="1"/>
  <c r="Q48" i="1" s="1"/>
  <c r="D49" i="1"/>
  <c r="J49" i="1" s="1"/>
  <c r="D50" i="1"/>
  <c r="L50" i="1" s="1"/>
  <c r="D51" i="1"/>
  <c r="N51" i="1" s="1"/>
  <c r="D52" i="1"/>
  <c r="Q52" i="1" s="1"/>
  <c r="D53" i="1"/>
  <c r="Q53" i="1" s="1"/>
  <c r="D54" i="1"/>
  <c r="J54" i="1" s="1"/>
  <c r="D55" i="1"/>
  <c r="L55" i="1" s="1"/>
  <c r="D56" i="1"/>
  <c r="Q56" i="1" s="1"/>
  <c r="D57" i="1"/>
  <c r="N57" i="1" s="1"/>
  <c r="D58" i="1"/>
  <c r="Q58" i="1" s="1"/>
  <c r="D59" i="1"/>
  <c r="J59" i="1" s="1"/>
  <c r="D60" i="1"/>
  <c r="Q60" i="1" s="1"/>
  <c r="D61" i="1"/>
  <c r="L61" i="1" s="1"/>
  <c r="D62" i="1"/>
  <c r="N62" i="1" s="1"/>
  <c r="D63" i="1"/>
  <c r="Q63" i="1" s="1"/>
  <c r="D64" i="1"/>
  <c r="Q64" i="1" s="1"/>
  <c r="D65" i="1"/>
  <c r="J65" i="1" s="1"/>
  <c r="D66" i="1"/>
  <c r="L66" i="1" s="1"/>
  <c r="D67" i="1"/>
  <c r="N67" i="1" s="1"/>
  <c r="F67" i="1" l="1"/>
  <c r="F51" i="1"/>
  <c r="F35" i="1"/>
  <c r="F19" i="1"/>
  <c r="J63" i="1"/>
  <c r="J47" i="1"/>
  <c r="J31" i="1"/>
  <c r="J15" i="1"/>
  <c r="L59" i="1"/>
  <c r="L43" i="1"/>
  <c r="L27" i="1"/>
  <c r="L11" i="1"/>
  <c r="N55" i="1"/>
  <c r="N39" i="1"/>
  <c r="N23" i="1"/>
  <c r="Q67" i="1"/>
  <c r="Q51" i="1"/>
  <c r="Q39" i="1"/>
  <c r="Q31" i="1"/>
  <c r="Q23" i="1"/>
  <c r="Q15" i="1"/>
  <c r="F66" i="1"/>
  <c r="F55" i="1"/>
  <c r="F50" i="1"/>
  <c r="F39" i="1"/>
  <c r="F34" i="1"/>
  <c r="F23" i="1"/>
  <c r="F18" i="1"/>
  <c r="J67" i="1"/>
  <c r="J62" i="1"/>
  <c r="J51" i="1"/>
  <c r="J46" i="1"/>
  <c r="J35" i="1"/>
  <c r="J30" i="1"/>
  <c r="J19" i="1"/>
  <c r="J14" i="1"/>
  <c r="L63" i="1"/>
  <c r="L58" i="1"/>
  <c r="L47" i="1"/>
  <c r="L42" i="1"/>
  <c r="L31" i="1"/>
  <c r="L26" i="1"/>
  <c r="L15" i="1"/>
  <c r="L10" i="1"/>
  <c r="N59" i="1"/>
  <c r="N54" i="1"/>
  <c r="N43" i="1"/>
  <c r="N38" i="1"/>
  <c r="N27" i="1"/>
  <c r="N22" i="1"/>
  <c r="N11" i="1"/>
  <c r="Q66" i="1"/>
  <c r="Q55" i="1"/>
  <c r="Q50" i="1"/>
  <c r="Q38" i="1"/>
  <c r="Q30" i="1"/>
  <c r="Q22" i="1"/>
  <c r="Q14" i="1"/>
  <c r="F65" i="1"/>
  <c r="F59" i="1"/>
  <c r="F54" i="1"/>
  <c r="F49" i="1"/>
  <c r="F43" i="1"/>
  <c r="F38" i="1"/>
  <c r="F33" i="1"/>
  <c r="F27" i="1"/>
  <c r="F22" i="1"/>
  <c r="F17" i="1"/>
  <c r="F11" i="1"/>
  <c r="J66" i="1"/>
  <c r="J61" i="1"/>
  <c r="J55" i="1"/>
  <c r="J50" i="1"/>
  <c r="J45" i="1"/>
  <c r="J39" i="1"/>
  <c r="J34" i="1"/>
  <c r="J29" i="1"/>
  <c r="J23" i="1"/>
  <c r="J18" i="1"/>
  <c r="J13" i="1"/>
  <c r="L67" i="1"/>
  <c r="L62" i="1"/>
  <c r="L57" i="1"/>
  <c r="L51" i="1"/>
  <c r="L46" i="1"/>
  <c r="L41" i="1"/>
  <c r="L35" i="1"/>
  <c r="L30" i="1"/>
  <c r="L25" i="1"/>
  <c r="L19" i="1"/>
  <c r="L14" i="1"/>
  <c r="L9" i="1"/>
  <c r="N63" i="1"/>
  <c r="N58" i="1"/>
  <c r="N53" i="1"/>
  <c r="N47" i="1"/>
  <c r="N42" i="1"/>
  <c r="N37" i="1"/>
  <c r="N31" i="1"/>
  <c r="N26" i="1"/>
  <c r="N21" i="1"/>
  <c r="N15" i="1"/>
  <c r="N10" i="1"/>
  <c r="Q65" i="1"/>
  <c r="Q59" i="1"/>
  <c r="Q54" i="1"/>
  <c r="Q49" i="1"/>
  <c r="Q43" i="1"/>
  <c r="Q35" i="1"/>
  <c r="Q27" i="1"/>
  <c r="Q19" i="1"/>
  <c r="Q11" i="1"/>
  <c r="F63" i="1"/>
  <c r="F58" i="1"/>
  <c r="F53" i="1"/>
  <c r="F47" i="1"/>
  <c r="F42" i="1"/>
  <c r="F37" i="1"/>
  <c r="F26" i="1"/>
  <c r="F21" i="1"/>
  <c r="F10" i="1"/>
  <c r="J33" i="1"/>
  <c r="J17" i="1"/>
  <c r="L34" i="1"/>
  <c r="L29" i="1"/>
  <c r="L18" i="1"/>
  <c r="L13" i="1"/>
  <c r="N41" i="1"/>
  <c r="N25" i="1"/>
  <c r="N9" i="1"/>
  <c r="F64" i="1"/>
  <c r="F60" i="1"/>
  <c r="F56" i="1"/>
  <c r="F52" i="1"/>
  <c r="F48" i="1"/>
  <c r="F44" i="1"/>
  <c r="F40" i="1"/>
  <c r="F36" i="1"/>
  <c r="F32" i="1"/>
  <c r="F28" i="1"/>
  <c r="F24" i="1"/>
  <c r="F20" i="1"/>
  <c r="F16" i="1"/>
  <c r="F12" i="1"/>
  <c r="F8" i="1"/>
  <c r="J64" i="1"/>
  <c r="J60" i="1"/>
  <c r="J56" i="1"/>
  <c r="J52" i="1"/>
  <c r="J48" i="1"/>
  <c r="J44" i="1"/>
  <c r="J40" i="1"/>
  <c r="J36" i="1"/>
  <c r="J32" i="1"/>
  <c r="J28" i="1"/>
  <c r="J24" i="1"/>
  <c r="J20" i="1"/>
  <c r="J16" i="1"/>
  <c r="J12" i="1"/>
  <c r="J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N64" i="1"/>
  <c r="N60" i="1"/>
  <c r="N56" i="1"/>
  <c r="N52" i="1"/>
  <c r="N48" i="1"/>
  <c r="N44" i="1"/>
  <c r="N40" i="1"/>
  <c r="N36" i="1"/>
  <c r="N32" i="1"/>
  <c r="N28" i="1"/>
  <c r="N24" i="1"/>
  <c r="N20" i="1"/>
  <c r="N16" i="1"/>
  <c r="N12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<sst xmlns="http://schemas.openxmlformats.org/spreadsheetml/2006/main" count="1024" uniqueCount="376">
  <si>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</si>
  <si>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</si>
  <si>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</si>
  <si>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</si>
  <si>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</si>
  <si>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</si>
  <si>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</si>
  <si>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</si>
  <si>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</si>
  <si>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</si>
  <si>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</si>
  <si>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</si>
  <si>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</si>
  <si>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</si>
  <si>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</si>
  <si>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</si>
  <si>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</si>
  <si>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</si>
  <si>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</si>
  <si>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</si>
  <si>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</si>
  <si>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</si>
  <si>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</si>
  <si>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</si>
  <si>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</si>
  <si>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</si>
  <si>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</si>
  <si>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</si>
  <si>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</si>
  <si>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</si>
  <si>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</si>
  <si>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</si>
  <si>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</si>
  <si>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</si>
  <si>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</si>
  <si>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</si>
  <si>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</si>
  <si>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</si>
  <si>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</si>
  <si>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</si>
  <si>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</si>
  <si>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</si>
  <si>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</si>
  <si>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</si>
  <si>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</si>
  <si>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</si>
  <si>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</si>
  <si>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</si>
  <si>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</si>
  <si>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</si>
  <si>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</si>
  <si>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</si>
  <si>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</si>
  <si>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</si>
  <si>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</si>
  <si>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</si>
  <si>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</si>
  <si>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</si>
  <si>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</si>
  <si>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</si>
  <si>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</si>
  <si>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</si>
  <si>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</si>
  <si>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</si>
  <si>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</si>
  <si>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</si>
  <si>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</si>
  <si>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</si>
  <si>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</si>
  <si>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</si>
  <si>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</si>
  <si>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</si>
  <si>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</si>
  <si>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</si>
  <si>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</si>
  <si>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</si>
  <si>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</si>
  <si>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</si>
  <si>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</si>
  <si>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</si>
  <si>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</si>
  <si>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</si>
  <si>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</si>
  <si>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</si>
  <si>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</si>
  <si>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</si>
  <si>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</si>
  <si>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</si>
  <si>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</si>
  <si>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</si>
  <si>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</si>
  <si>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</si>
  <si>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</si>
  <si>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</si>
  <si>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</si>
  <si>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</si>
  <si>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</si>
  <si>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</si>
  <si>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</si>
  <si>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</si>
  <si>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</si>
  <si>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</si>
  <si>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</si>
  <si>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</si>
  <si>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</si>
  <si>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</si>
  <si>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</si>
  <si>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</si>
  <si>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</si>
  <si>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</si>
  <si>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</si>
  <si>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</si>
  <si>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</si>
  <si>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</si>
  <si>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</si>
  <si>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</si>
  <si>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</si>
  <si>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</si>
  <si>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</si>
  <si>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</si>
  <si>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</si>
  <si>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</si>
  <si>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</si>
  <si>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</si>
  <si>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</si>
  <si>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</si>
  <si>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</si>
  <si>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</si>
  <si>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</si>
  <si>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</si>
  <si>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</si>
  <si>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</si>
  <si>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</si>
  <si>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</si>
  <si>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</si>
  <si>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</si>
  <si>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</si>
  <si>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</si>
  <si>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</si>
  <si>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</si>
  <si>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</si>
  <si>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</si>
  <si>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</si>
  <si>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</si>
  <si>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</si>
  <si>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</si>
  <si>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</si>
  <si>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</si>
  <si>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</si>
  <si>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</si>
  <si>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</si>
  <si>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</si>
  <si>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</si>
  <si>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</si>
  <si>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</si>
  <si>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</si>
  <si>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</si>
  <si>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</si>
  <si>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</si>
  <si>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</si>
  <si>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</si>
  <si>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</si>
  <si>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</si>
  <si>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</si>
  <si>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</si>
  <si>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</si>
  <si>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</si>
  <si>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</si>
  <si>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</si>
  <si>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</si>
  <si>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</si>
  <si>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</si>
  <si>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</si>
  <si>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</si>
  <si>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</si>
  <si>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</si>
  <si>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</si>
  <si>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</si>
  <si>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</si>
  <si>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</si>
  <si>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</si>
  <si>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</si>
  <si>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</si>
  <si>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</si>
  <si>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</si>
  <si>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</si>
  <si>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</si>
  <si>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</si>
  <si>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</si>
  <si>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</si>
  <si>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</si>
  <si>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</si>
  <si>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</si>
  <si>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</si>
  <si>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</si>
  <si>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</si>
  <si>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</si>
  <si>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</si>
  <si>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</si>
  <si>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</si>
  <si>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</si>
  <si>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</si>
  <si>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</si>
  <si>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</si>
  <si>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</si>
  <si>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</si>
  <si>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</si>
  <si>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</si>
  <si>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</si>
  <si>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</si>
  <si>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</si>
  <si>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</si>
  <si>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</si>
  <si>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</si>
  <si>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</si>
  <si>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</si>
  <si>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</si>
  <si>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</si>
  <si>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</si>
  <si>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</si>
  <si>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</si>
  <si>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</si>
  <si>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</si>
  <si>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</si>
  <si>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</si>
  <si>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</si>
  <si>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</si>
  <si>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</si>
  <si>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</si>
  <si>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</si>
  <si>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</si>
  <si>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</si>
  <si>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</si>
  <si>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</si>
  <si>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</si>
  <si>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</si>
  <si>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</si>
  <si>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</si>
  <si>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</si>
  <si>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</si>
  <si>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</si>
  <si>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</si>
  <si>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</si>
  <si>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</si>
  <si>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</si>
  <si>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</si>
  <si>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</si>
  <si>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</si>
  <si>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</si>
  <si>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</si>
  <si>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</si>
  <si>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40000</t>
  </si>
  <si>
    <t>水洗化人口等（平成30年度実績）</t>
    <phoneticPr fontId="3"/>
  </si>
  <si>
    <t>し尿処理の状況（平成30年度実績）</t>
    <phoneticPr fontId="3"/>
  </si>
  <si>
    <t>40100</t>
  </si>
  <si>
    <t>北九州市</t>
  </si>
  <si>
    <t/>
  </si>
  <si>
    <t>○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</si>
  <si>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</si>
  <si>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</si>
  <si>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</si>
  <si>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</si>
  <si>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</si>
  <si>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</si>
  <si>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</si>
  <si>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</si>
  <si>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</si>
  <si>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</si>
  <si>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</si>
  <si>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</si>
  <si>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</si>
  <si>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</si>
  <si>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</si>
  <si>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</si>
  <si>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</si>
  <si>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</si>
  <si>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</si>
  <si>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</si>
  <si>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</si>
  <si>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</si>
  <si>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</si>
  <si>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</si>
  <si>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</si>
  <si>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</si>
  <si>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</si>
  <si>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</si>
  <si>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</si>
  <si>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</si>
  <si>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</si>
  <si>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</si>
  <si>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</si>
  <si>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</si>
  <si>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</si>
  <si>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</si>
  <si>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</si>
  <si>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</si>
  <si>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</si>
  <si>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</si>
  <si>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</si>
  <si>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</si>
  <si>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</si>
  <si>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</si>
  <si>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</si>
  <si>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</si>
  <si>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</si>
  <si>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</si>
  <si>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</si>
  <si>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</si>
  <si>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</si>
  <si>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</si>
  <si>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</si>
  <si>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</si>
  <si>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</si>
  <si>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</si>
  <si>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</si>
  <si>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</si>
  <si>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</si>
  <si>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</si>
  <si>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</si>
  <si>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</si>
  <si>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</si>
  <si>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</si>
  <si>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</si>
  <si>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</si>
  <si>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</si>
  <si>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</si>
  <si>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</si>
  <si>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</si>
  <si>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</si>
  <si>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</si>
  <si>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</si>
  <si>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</si>
  <si>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</si>
  <si>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</si>
  <si>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</si>
  <si>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</si>
  <si>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</si>
  <si>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</si>
  <si>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</si>
  <si>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</si>
  <si>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</si>
  <si>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</si>
  <si>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</si>
  <si>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</si>
  <si>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</si>
  <si>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</si>
  <si>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</si>
  <si>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</si>
  <si>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</si>
  <si>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</si>
  <si>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</si>
  <si>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広川町</t>
  </si>
  <si>
    <t>40601</t>
  </si>
  <si>
    <t>香春町</t>
  </si>
  <si>
    <t>40602</t>
  </si>
  <si>
    <t>添田町</t>
  </si>
  <si>
    <t>40604</t>
  </si>
  <si>
    <t>糸田町</t>
  </si>
  <si>
    <t>40605</t>
  </si>
  <si>
    <t>川崎町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</si>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</sst>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14</v>
      </c>
      <c r="B7" s="116" t="s">
        <v>251</v>
      </c>
      <c r="C7" s="109" t="s">
        <v>200</v>
      </c>
      <c r="D7" s="110">
        <f>+SUM(E7,+I7)</f>
        <v>5120904</v>
      </c>
      <c r="E7" s="110">
        <f>+SUM(G7,+H7)</f>
        <v>442039</v>
      </c>
      <c r="F7" s="111">
        <f>IF(D7&gt;0,E7/D7*100,"-")</f>
        <v>8.6320501224002637</v>
      </c>
      <c r="G7" s="108">
        <f>SUM(G$8:G$207)</f>
        <v>441050</v>
      </c>
      <c r="H7" s="108">
        <f>SUM(H$8:H$207)</f>
        <v>989</v>
      </c>
      <c r="I7" s="110">
        <f>+SUM(K7,+M7,+O7)</f>
        <v>4678865</v>
      </c>
      <c r="J7" s="111">
        <f>IF(D7&gt;0,I7/D7*100,"-")</f>
        <v>91.367949877599742</v>
      </c>
      <c r="K7" s="108">
        <f>SUM(K$8:K$207)</f>
        <v>4053807</v>
      </c>
      <c r="L7" s="111">
        <f>IF(D7&gt;0,K7/D7*100,"-")</f>
        <v>79.16194093855303</v>
      </c>
      <c r="M7" s="108">
        <f>SUM(M$8:M$207)</f>
        <v>12623</v>
      </c>
      <c r="N7" s="111">
        <f>IF(D7&gt;0,M7/D7*100,"-")</f>
        <v>0.2464994461915318</v>
      </c>
      <c r="O7" s="108">
        <f>SUM(O$8:O$207)</f>
        <v>612435</v>
      </c>
      <c r="P7" s="108">
        <f>SUM(P$8:P$207)</f>
        <v>509414</v>
      </c>
      <c r="Q7" s="111">
        <f>IF(D7&gt;0,O7/D7*100,"-")</f>
        <v>11.959509492855167</v>
      </c>
      <c r="R7" s="108">
        <f>SUM(R$8:R$207)</f>
        <v>74306</v>
      </c>
      <c r="S7" s="112">
        <f t="shared" ref="S7:Z7" si="0">COUNTIF(S$8:S$207,"○")</f>
        <v>39</v>
      </c>
      <c r="T7" s="112">
        <f t="shared" si="0"/>
        <v>10</v>
      </c>
      <c r="U7" s="112">
        <f t="shared" si="0"/>
        <v>0</v>
      </c>
      <c r="V7" s="112">
        <f t="shared" si="0"/>
        <v>11</v>
      </c>
      <c r="W7" s="112">
        <f t="shared" si="0"/>
        <v>28</v>
      </c>
      <c r="X7" s="112">
        <f t="shared" si="0"/>
        <v>8</v>
      </c>
      <c r="Y7" s="112">
        <f t="shared" si="0"/>
        <v>0</v>
      </c>
      <c r="Z7" s="112">
        <f t="shared" si="0"/>
        <v>24</v>
      </c>
      <c r="AA7" s="188"/>
      <c r="AB7" s="188"/>
    </row>
    <row r="8" spans="1:28" s="105" customFormat="1" ht="13.5" customHeight="1">
      <c r="A8" s="101" t="s">
        <v>14</v>
      </c>
      <c r="B8" s="102" t="s">
        <v>254</v>
      </c>
      <c r="C8" s="101" t="s">
        <v>255</v>
      </c>
      <c r="D8" s="103">
        <f>+SUM(E8,+I8)</f>
        <v>950182</v>
      </c>
      <c r="E8" s="103">
        <f>+SUM(G8,+H8)</f>
        <v>2177</v>
      </c>
      <c r="F8" s="104">
        <f>IF(D8&gt;0,E8/D8*100,"-")</f>
        <v>0.22911400131764231</v>
      </c>
      <c r="G8" s="103">
        <v>2177</v>
      </c>
      <c r="H8" s="103">
        <v>0</v>
      </c>
      <c r="I8" s="103">
        <f>+SUM(K8,+M8,+O8)</f>
        <v>948005</v>
      </c>
      <c r="J8" s="104">
        <f>IF(D8&gt;0,I8/D8*100,"-")</f>
        <v>99.77088599868236</v>
      </c>
      <c r="K8" s="103">
        <v>947342</v>
      </c>
      <c r="L8" s="104">
        <f>IF(D8&gt;0,K8/D8*100,"-")</f>
        <v>99.701109892631095</v>
      </c>
      <c r="M8" s="103">
        <v>269</v>
      </c>
      <c r="N8" s="104">
        <f>IF(D8&gt;0,M8/D8*100,"-")</f>
        <v>2.8310365803603937E-2</v>
      </c>
      <c r="O8" s="103">
        <v>394</v>
      </c>
      <c r="P8" s="103">
        <v>334</v>
      </c>
      <c r="Q8" s="104">
        <f>IF(D8&gt;0,O8/D8*100,"-")</f>
        <v>4.1465740247657819E-2</v>
      </c>
      <c r="R8" s="103">
        <v>13048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14</v>
      </c>
      <c r="B9" s="102" t="s">
        <v>258</v>
      </c>
      <c r="C9" s="101" t="s">
        <v>259</v>
      </c>
      <c r="D9" s="103">
        <f>+SUM(E9,+I9)</f>
        <v>1538005</v>
      </c>
      <c r="E9" s="103">
        <f>+SUM(G9,+H9)</f>
        <v>2321</v>
      </c>
      <c r="F9" s="104">
        <f>IF(D9&gt;0,E9/D9*100,"-")</f>
        <v>0.15090978247795034</v>
      </c>
      <c r="G9" s="103">
        <v>2321</v>
      </c>
      <c r="H9" s="103">
        <v>0</v>
      </c>
      <c r="I9" s="103">
        <f>+SUM(K9,+M9,+O9)</f>
        <v>1535684</v>
      </c>
      <c r="J9" s="104">
        <f>IF(D9&gt;0,I9/D9*100,"-")</f>
        <v>99.849090217522047</v>
      </c>
      <c r="K9" s="103">
        <v>1530676</v>
      </c>
      <c r="L9" s="104">
        <f>IF(D9&gt;0,K9/D9*100,"-")</f>
        <v>99.523473590788072</v>
      </c>
      <c r="M9" s="103">
        <v>0</v>
      </c>
      <c r="N9" s="104">
        <f>IF(D9&gt;0,M9/D9*100,"-")</f>
        <v>0</v>
      </c>
      <c r="O9" s="103">
        <v>5008</v>
      </c>
      <c r="P9" s="103">
        <v>0</v>
      </c>
      <c r="Q9" s="104">
        <f>IF(D9&gt;0,O9/D9*100,"-")</f>
        <v>0.32561662673398328</v>
      </c>
      <c r="R9" s="103">
        <v>36310</v>
      </c>
      <c r="S9" s="101"/>
      <c r="T9" s="101" t="s">
        <v>257</v>
      </c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14</v>
      </c>
      <c r="B10" s="102" t="s">
        <v>260</v>
      </c>
      <c r="C10" s="101" t="s">
        <v>261</v>
      </c>
      <c r="D10" s="103">
        <f>+SUM(E10,+I10)</f>
        <v>115557</v>
      </c>
      <c r="E10" s="103">
        <f>+SUM(G10,+H10)</f>
        <v>38285</v>
      </c>
      <c r="F10" s="104">
        <f>IF(D10&gt;0,E10/D10*100,"-")</f>
        <v>33.130835864551692</v>
      </c>
      <c r="G10" s="103">
        <v>38285</v>
      </c>
      <c r="H10" s="103">
        <v>0</v>
      </c>
      <c r="I10" s="103">
        <f>+SUM(K10,+M10,+O10)</f>
        <v>77272</v>
      </c>
      <c r="J10" s="104">
        <f>IF(D10&gt;0,I10/D10*100,"-")</f>
        <v>66.869164135448315</v>
      </c>
      <c r="K10" s="103">
        <v>52195</v>
      </c>
      <c r="L10" s="104">
        <f>IF(D10&gt;0,K10/D10*100,"-")</f>
        <v>45.168185397682528</v>
      </c>
      <c r="M10" s="103">
        <v>0</v>
      </c>
      <c r="N10" s="104">
        <f>IF(D10&gt;0,M10/D10*100,"-")</f>
        <v>0</v>
      </c>
      <c r="O10" s="103">
        <v>25077</v>
      </c>
      <c r="P10" s="103">
        <v>21567</v>
      </c>
      <c r="Q10" s="104">
        <f>IF(D10&gt;0,O10/D10*100,"-")</f>
        <v>21.700978737765777</v>
      </c>
      <c r="R10" s="103">
        <v>663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14</v>
      </c>
      <c r="B11" s="102" t="s">
        <v>262</v>
      </c>
      <c r="C11" s="101" t="s">
        <v>263</v>
      </c>
      <c r="D11" s="103">
        <f>+SUM(E11,+I11)</f>
        <v>305949</v>
      </c>
      <c r="E11" s="103">
        <f>+SUM(G11,+H11)</f>
        <v>26434</v>
      </c>
      <c r="F11" s="104">
        <f>IF(D11&gt;0,E11/D11*100,"-")</f>
        <v>8.64000209185191</v>
      </c>
      <c r="G11" s="103">
        <v>26122</v>
      </c>
      <c r="H11" s="103">
        <v>312</v>
      </c>
      <c r="I11" s="103">
        <f>+SUM(K11,+M11,+O11)</f>
        <v>279515</v>
      </c>
      <c r="J11" s="104">
        <f>IF(D11&gt;0,I11/D11*100,"-")</f>
        <v>91.359997908148088</v>
      </c>
      <c r="K11" s="103">
        <v>225272</v>
      </c>
      <c r="L11" s="104">
        <f>IF(D11&gt;0,K11/D11*100,"-")</f>
        <v>73.630572415664048</v>
      </c>
      <c r="M11" s="103">
        <v>0</v>
      </c>
      <c r="N11" s="104">
        <f>IF(D11&gt;0,M11/D11*100,"-")</f>
        <v>0</v>
      </c>
      <c r="O11" s="103">
        <v>54243</v>
      </c>
      <c r="P11" s="103">
        <v>39551</v>
      </c>
      <c r="Q11" s="104">
        <f>IF(D11&gt;0,O11/D11*100,"-")</f>
        <v>17.72942549248404</v>
      </c>
      <c r="R11" s="103">
        <v>3899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14</v>
      </c>
      <c r="B12" s="102" t="s">
        <v>264</v>
      </c>
      <c r="C12" s="101" t="s">
        <v>265</v>
      </c>
      <c r="D12" s="103">
        <f>+SUM(E12,+I12)</f>
        <v>56860</v>
      </c>
      <c r="E12" s="103">
        <f>+SUM(G12,+H12)</f>
        <v>20390</v>
      </c>
      <c r="F12" s="104">
        <f>IF(D12&gt;0,E12/D12*100,"-")</f>
        <v>35.860007034822374</v>
      </c>
      <c r="G12" s="103">
        <v>20331</v>
      </c>
      <c r="H12" s="103">
        <v>59</v>
      </c>
      <c r="I12" s="103">
        <f>+SUM(K12,+M12,+O12)</f>
        <v>36470</v>
      </c>
      <c r="J12" s="104">
        <f>IF(D12&gt;0,I12/D12*100,"-")</f>
        <v>64.139992965177626</v>
      </c>
      <c r="K12" s="103">
        <v>13915</v>
      </c>
      <c r="L12" s="104">
        <f>IF(D12&gt;0,K12/D12*100,"-")</f>
        <v>24.472388322194867</v>
      </c>
      <c r="M12" s="103">
        <v>2648</v>
      </c>
      <c r="N12" s="104">
        <f>IF(D12&gt;0,M12/D12*100,"-")</f>
        <v>4.6570524094266617</v>
      </c>
      <c r="O12" s="103">
        <v>19907</v>
      </c>
      <c r="P12" s="103">
        <v>18862</v>
      </c>
      <c r="Q12" s="104">
        <f>IF(D12&gt;0,O12/D12*100,"-")</f>
        <v>35.010552233556105</v>
      </c>
      <c r="R12" s="103">
        <v>497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14</v>
      </c>
      <c r="B13" s="102" t="s">
        <v>266</v>
      </c>
      <c r="C13" s="101" t="s">
        <v>267</v>
      </c>
      <c r="D13" s="103">
        <f>+SUM(E13,+I13)</f>
        <v>129138</v>
      </c>
      <c r="E13" s="103">
        <f>+SUM(G13,+H13)</f>
        <v>32617</v>
      </c>
      <c r="F13" s="104">
        <f>IF(D13&gt;0,E13/D13*100,"-")</f>
        <v>25.257476498009879</v>
      </c>
      <c r="G13" s="103">
        <v>32617</v>
      </c>
      <c r="H13" s="103">
        <v>0</v>
      </c>
      <c r="I13" s="103">
        <f>+SUM(K13,+M13,+O13)</f>
        <v>96521</v>
      </c>
      <c r="J13" s="104">
        <f>IF(D13&gt;0,I13/D13*100,"-")</f>
        <v>74.742523501990121</v>
      </c>
      <c r="K13" s="103">
        <v>52653</v>
      </c>
      <c r="L13" s="104">
        <f>IF(D13&gt;0,K13/D13*100,"-")</f>
        <v>40.772661803651907</v>
      </c>
      <c r="M13" s="103">
        <v>2292</v>
      </c>
      <c r="N13" s="104">
        <f>IF(D13&gt;0,M13/D13*100,"-")</f>
        <v>1.7748455141011941</v>
      </c>
      <c r="O13" s="103">
        <v>41576</v>
      </c>
      <c r="P13" s="103">
        <v>41576</v>
      </c>
      <c r="Q13" s="104">
        <f>IF(D13&gt;0,O13/D13*100,"-")</f>
        <v>32.195016184237019</v>
      </c>
      <c r="R13" s="103">
        <v>1339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14</v>
      </c>
      <c r="B14" s="102" t="s">
        <v>268</v>
      </c>
      <c r="C14" s="101" t="s">
        <v>269</v>
      </c>
      <c r="D14" s="103">
        <f>+SUM(E14,+I14)</f>
        <v>48241</v>
      </c>
      <c r="E14" s="103">
        <f>+SUM(G14,+H14)</f>
        <v>13415</v>
      </c>
      <c r="F14" s="104">
        <f>IF(D14&gt;0,E14/D14*100,"-")</f>
        <v>27.808295847930182</v>
      </c>
      <c r="G14" s="103">
        <v>13415</v>
      </c>
      <c r="H14" s="103">
        <v>0</v>
      </c>
      <c r="I14" s="103">
        <f>+SUM(K14,+M14,+O14)</f>
        <v>34826</v>
      </c>
      <c r="J14" s="104">
        <f>IF(D14&gt;0,I14/D14*100,"-")</f>
        <v>72.191704152069818</v>
      </c>
      <c r="K14" s="103">
        <v>0</v>
      </c>
      <c r="L14" s="104">
        <f>IF(D14&gt;0,K14/D14*100,"-")</f>
        <v>0</v>
      </c>
      <c r="M14" s="103">
        <v>777</v>
      </c>
      <c r="N14" s="104">
        <f>IF(D14&gt;0,M14/D14*100,"-")</f>
        <v>1.6106631288737798</v>
      </c>
      <c r="O14" s="103">
        <v>34049</v>
      </c>
      <c r="P14" s="103">
        <v>28730</v>
      </c>
      <c r="Q14" s="104">
        <f>IF(D14&gt;0,O14/D14*100,"-")</f>
        <v>70.581041023196036</v>
      </c>
      <c r="R14" s="103">
        <v>573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14</v>
      </c>
      <c r="B15" s="102" t="s">
        <v>270</v>
      </c>
      <c r="C15" s="101" t="s">
        <v>271</v>
      </c>
      <c r="D15" s="103">
        <f>+SUM(E15,+I15)</f>
        <v>66002</v>
      </c>
      <c r="E15" s="103">
        <f>+SUM(G15,+H15)</f>
        <v>11449</v>
      </c>
      <c r="F15" s="104">
        <f>IF(D15&gt;0,E15/D15*100,"-")</f>
        <v>17.346444047150086</v>
      </c>
      <c r="G15" s="103">
        <v>11413</v>
      </c>
      <c r="H15" s="103">
        <v>36</v>
      </c>
      <c r="I15" s="103">
        <f>+SUM(K15,+M15,+O15)</f>
        <v>54553</v>
      </c>
      <c r="J15" s="104">
        <f>IF(D15&gt;0,I15/D15*100,"-")</f>
        <v>82.653555952849914</v>
      </c>
      <c r="K15" s="103">
        <v>12844</v>
      </c>
      <c r="L15" s="104">
        <f>IF(D15&gt;0,K15/D15*100,"-")</f>
        <v>19.460016363140511</v>
      </c>
      <c r="M15" s="103">
        <v>0</v>
      </c>
      <c r="N15" s="104">
        <f>IF(D15&gt;0,M15/D15*100,"-")</f>
        <v>0</v>
      </c>
      <c r="O15" s="103">
        <v>41709</v>
      </c>
      <c r="P15" s="103">
        <v>32262</v>
      </c>
      <c r="Q15" s="104">
        <f>IF(D15&gt;0,O15/D15*100,"-")</f>
        <v>63.193539589709403</v>
      </c>
      <c r="R15" s="103">
        <v>291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14</v>
      </c>
      <c r="B16" s="102" t="s">
        <v>272</v>
      </c>
      <c r="C16" s="101" t="s">
        <v>273</v>
      </c>
      <c r="D16" s="103">
        <f>+SUM(E16,+I16)</f>
        <v>63922</v>
      </c>
      <c r="E16" s="103">
        <f>+SUM(G16,+H16)</f>
        <v>17646</v>
      </c>
      <c r="F16" s="104">
        <f>IF(D16&gt;0,E16/D16*100,"-")</f>
        <v>27.605519226557369</v>
      </c>
      <c r="G16" s="103">
        <v>17601</v>
      </c>
      <c r="H16" s="103">
        <v>45</v>
      </c>
      <c r="I16" s="103">
        <f>+SUM(K16,+M16,+O16)</f>
        <v>46276</v>
      </c>
      <c r="J16" s="104">
        <f>IF(D16&gt;0,I16/D16*100,"-")</f>
        <v>72.394480773442638</v>
      </c>
      <c r="K16" s="103">
        <v>12640</v>
      </c>
      <c r="L16" s="104">
        <f>IF(D16&gt;0,K16/D16*100,"-")</f>
        <v>19.774099683989864</v>
      </c>
      <c r="M16" s="103">
        <v>0</v>
      </c>
      <c r="N16" s="104">
        <f>IF(D16&gt;0,M16/D16*100,"-")</f>
        <v>0</v>
      </c>
      <c r="O16" s="103">
        <v>33636</v>
      </c>
      <c r="P16" s="103">
        <v>26204</v>
      </c>
      <c r="Q16" s="104">
        <f>IF(D16&gt;0,O16/D16*100,"-")</f>
        <v>52.620381089452771</v>
      </c>
      <c r="R16" s="103">
        <v>440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14</v>
      </c>
      <c r="B17" s="102" t="s">
        <v>274</v>
      </c>
      <c r="C17" s="101" t="s">
        <v>275</v>
      </c>
      <c r="D17" s="103">
        <f>+SUM(E17,+I17)</f>
        <v>49173</v>
      </c>
      <c r="E17" s="103">
        <f>+SUM(G17,+H17)</f>
        <v>17847</v>
      </c>
      <c r="F17" s="104">
        <f>IF(D17&gt;0,E17/D17*100,"-")</f>
        <v>36.294307851869931</v>
      </c>
      <c r="G17" s="103">
        <v>17832</v>
      </c>
      <c r="H17" s="103">
        <v>15</v>
      </c>
      <c r="I17" s="103">
        <f>+SUM(K17,+M17,+O17)</f>
        <v>31326</v>
      </c>
      <c r="J17" s="104">
        <f>IF(D17&gt;0,I17/D17*100,"-")</f>
        <v>63.705692148130069</v>
      </c>
      <c r="K17" s="103">
        <v>11911</v>
      </c>
      <c r="L17" s="104">
        <f>IF(D17&gt;0,K17/D17*100,"-")</f>
        <v>24.222642507066887</v>
      </c>
      <c r="M17" s="103">
        <v>0</v>
      </c>
      <c r="N17" s="104">
        <f>IF(D17&gt;0,M17/D17*100,"-")</f>
        <v>0</v>
      </c>
      <c r="O17" s="103">
        <v>19415</v>
      </c>
      <c r="P17" s="103">
        <v>17368</v>
      </c>
      <c r="Q17" s="104">
        <f>IF(D17&gt;0,O17/D17*100,"-")</f>
        <v>39.483049641063182</v>
      </c>
      <c r="R17" s="103">
        <v>439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14</v>
      </c>
      <c r="B18" s="102" t="s">
        <v>276</v>
      </c>
      <c r="C18" s="101" t="s">
        <v>277</v>
      </c>
      <c r="D18" s="103">
        <f>+SUM(E18,+I18)</f>
        <v>34473</v>
      </c>
      <c r="E18" s="103">
        <f>+SUM(G18,+H18)</f>
        <v>5809</v>
      </c>
      <c r="F18" s="104">
        <f>IF(D18&gt;0,E18/D18*100,"-")</f>
        <v>16.850868795869232</v>
      </c>
      <c r="G18" s="103">
        <v>5809</v>
      </c>
      <c r="H18" s="103">
        <v>0</v>
      </c>
      <c r="I18" s="103">
        <f>+SUM(K18,+M18,+O18)</f>
        <v>28664</v>
      </c>
      <c r="J18" s="104">
        <f>IF(D18&gt;0,I18/D18*100,"-")</f>
        <v>83.149131204130768</v>
      </c>
      <c r="K18" s="103">
        <v>6464</v>
      </c>
      <c r="L18" s="104">
        <f>IF(D18&gt;0,K18/D18*100,"-")</f>
        <v>18.750906506541352</v>
      </c>
      <c r="M18" s="103">
        <v>0</v>
      </c>
      <c r="N18" s="104">
        <f>IF(D18&gt;0,M18/D18*100,"-")</f>
        <v>0</v>
      </c>
      <c r="O18" s="103">
        <v>22200</v>
      </c>
      <c r="P18" s="103">
        <v>12622</v>
      </c>
      <c r="Q18" s="104">
        <f>IF(D18&gt;0,O18/D18*100,"-")</f>
        <v>64.398224697589413</v>
      </c>
      <c r="R18" s="103">
        <v>183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14</v>
      </c>
      <c r="B19" s="102" t="s">
        <v>278</v>
      </c>
      <c r="C19" s="101" t="s">
        <v>279</v>
      </c>
      <c r="D19" s="103">
        <f>+SUM(E19,+I19)</f>
        <v>73208</v>
      </c>
      <c r="E19" s="103">
        <f>+SUM(G19,+H19)</f>
        <v>26501</v>
      </c>
      <c r="F19" s="104">
        <f>IF(D19&gt;0,E19/D19*100,"-")</f>
        <v>36.199595672604083</v>
      </c>
      <c r="G19" s="103">
        <v>26501</v>
      </c>
      <c r="H19" s="103">
        <v>0</v>
      </c>
      <c r="I19" s="103">
        <f>+SUM(K19,+M19,+O19)</f>
        <v>46707</v>
      </c>
      <c r="J19" s="104">
        <f>IF(D19&gt;0,I19/D19*100,"-")</f>
        <v>63.80040432739591</v>
      </c>
      <c r="K19" s="103">
        <v>13809</v>
      </c>
      <c r="L19" s="104">
        <f>IF(D19&gt;0,K19/D19*100,"-")</f>
        <v>18.862692601901433</v>
      </c>
      <c r="M19" s="103">
        <v>0</v>
      </c>
      <c r="N19" s="104">
        <f>IF(D19&gt;0,M19/D19*100,"-")</f>
        <v>0</v>
      </c>
      <c r="O19" s="103">
        <v>32898</v>
      </c>
      <c r="P19" s="103">
        <v>26079</v>
      </c>
      <c r="Q19" s="104">
        <f>IF(D19&gt;0,O19/D19*100,"-")</f>
        <v>44.937711725494481</v>
      </c>
      <c r="R19" s="103">
        <v>704</v>
      </c>
      <c r="S19" s="101" t="s">
        <v>257</v>
      </c>
      <c r="T19" s="101"/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14</v>
      </c>
      <c r="B20" s="102" t="s">
        <v>280</v>
      </c>
      <c r="C20" s="101" t="s">
        <v>281</v>
      </c>
      <c r="D20" s="103">
        <f>+SUM(E20,+I20)</f>
        <v>25695</v>
      </c>
      <c r="E20" s="103">
        <f>+SUM(G20,+H20)</f>
        <v>10014</v>
      </c>
      <c r="F20" s="104">
        <f>IF(D20&gt;0,E20/D20*100,"-")</f>
        <v>38.972562755399878</v>
      </c>
      <c r="G20" s="103">
        <v>9911</v>
      </c>
      <c r="H20" s="103">
        <v>103</v>
      </c>
      <c r="I20" s="103">
        <f>+SUM(K20,+M20,+O20)</f>
        <v>15681</v>
      </c>
      <c r="J20" s="104">
        <f>IF(D20&gt;0,I20/D20*100,"-")</f>
        <v>61.027437244600115</v>
      </c>
      <c r="K20" s="103">
        <v>8070</v>
      </c>
      <c r="L20" s="104">
        <f>IF(D20&gt;0,K20/D20*100,"-")</f>
        <v>31.406888499708113</v>
      </c>
      <c r="M20" s="103">
        <v>0</v>
      </c>
      <c r="N20" s="104">
        <f>IF(D20&gt;0,M20/D20*100,"-")</f>
        <v>0</v>
      </c>
      <c r="O20" s="103">
        <v>7611</v>
      </c>
      <c r="P20" s="103">
        <v>7488</v>
      </c>
      <c r="Q20" s="104">
        <f>IF(D20&gt;0,O20/D20*100,"-")</f>
        <v>29.620548744892002</v>
      </c>
      <c r="R20" s="103">
        <v>277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14</v>
      </c>
      <c r="B21" s="102" t="s">
        <v>282</v>
      </c>
      <c r="C21" s="101" t="s">
        <v>283</v>
      </c>
      <c r="D21" s="103">
        <f>+SUM(E21,+I21)</f>
        <v>41785</v>
      </c>
      <c r="E21" s="103">
        <f>+SUM(G21,+H21)</f>
        <v>6900</v>
      </c>
      <c r="F21" s="104">
        <f>IF(D21&gt;0,E21/D21*100,"-")</f>
        <v>16.513102788081849</v>
      </c>
      <c r="G21" s="103">
        <v>6900</v>
      </c>
      <c r="H21" s="103">
        <v>0</v>
      </c>
      <c r="I21" s="103">
        <f>+SUM(K21,+M21,+O21)</f>
        <v>34885</v>
      </c>
      <c r="J21" s="104">
        <f>IF(D21&gt;0,I21/D21*100,"-")</f>
        <v>83.486897211918148</v>
      </c>
      <c r="K21" s="103">
        <v>27317</v>
      </c>
      <c r="L21" s="104">
        <f>IF(D21&gt;0,K21/D21*100,"-")</f>
        <v>65.375134617685774</v>
      </c>
      <c r="M21" s="103">
        <v>3991</v>
      </c>
      <c r="N21" s="104">
        <f>IF(D21&gt;0,M21/D21*100,"-")</f>
        <v>9.5512743807586453</v>
      </c>
      <c r="O21" s="103">
        <v>3577</v>
      </c>
      <c r="P21" s="103">
        <v>3287</v>
      </c>
      <c r="Q21" s="104">
        <f>IF(D21&gt;0,O21/D21*100,"-")</f>
        <v>8.5604882134737341</v>
      </c>
      <c r="R21" s="103">
        <v>262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14</v>
      </c>
      <c r="B22" s="102" t="s">
        <v>284</v>
      </c>
      <c r="C22" s="101" t="s">
        <v>285</v>
      </c>
      <c r="D22" s="103">
        <f>+SUM(E22,+I22)</f>
        <v>59613</v>
      </c>
      <c r="E22" s="103">
        <f>+SUM(G22,+H22)</f>
        <v>6621</v>
      </c>
      <c r="F22" s="104">
        <f>IF(D22&gt;0,E22/D22*100,"-")</f>
        <v>11.106637813899653</v>
      </c>
      <c r="G22" s="103">
        <v>6621</v>
      </c>
      <c r="H22" s="103">
        <v>0</v>
      </c>
      <c r="I22" s="103">
        <f>+SUM(K22,+M22,+O22)</f>
        <v>52992</v>
      </c>
      <c r="J22" s="104">
        <f>IF(D22&gt;0,I22/D22*100,"-")</f>
        <v>88.893362186100347</v>
      </c>
      <c r="K22" s="103">
        <v>50863</v>
      </c>
      <c r="L22" s="104">
        <f>IF(D22&gt;0,K22/D22*100,"-")</f>
        <v>85.321993524902283</v>
      </c>
      <c r="M22" s="103">
        <v>0</v>
      </c>
      <c r="N22" s="104">
        <f>IF(D22&gt;0,M22/D22*100,"-")</f>
        <v>0</v>
      </c>
      <c r="O22" s="103">
        <v>2129</v>
      </c>
      <c r="P22" s="103">
        <v>1572</v>
      </c>
      <c r="Q22" s="104">
        <f>IF(D22&gt;0,O22/D22*100,"-")</f>
        <v>3.5713686611980608</v>
      </c>
      <c r="R22" s="103">
        <v>973</v>
      </c>
      <c r="S22" s="101" t="s">
        <v>257</v>
      </c>
      <c r="T22" s="101"/>
      <c r="U22" s="101"/>
      <c r="V22" s="101"/>
      <c r="W22" s="101"/>
      <c r="X22" s="101" t="s">
        <v>257</v>
      </c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14</v>
      </c>
      <c r="B23" s="102" t="s">
        <v>286</v>
      </c>
      <c r="C23" s="101" t="s">
        <v>287</v>
      </c>
      <c r="D23" s="103">
        <f>+SUM(E23,+I23)</f>
        <v>103776</v>
      </c>
      <c r="E23" s="103">
        <f>+SUM(G23,+H23)</f>
        <v>440</v>
      </c>
      <c r="F23" s="104">
        <f>IF(D23&gt;0,E23/D23*100,"-")</f>
        <v>0.42399013259327778</v>
      </c>
      <c r="G23" s="103">
        <v>440</v>
      </c>
      <c r="H23" s="103">
        <v>0</v>
      </c>
      <c r="I23" s="103">
        <f>+SUM(K23,+M23,+O23)</f>
        <v>103336</v>
      </c>
      <c r="J23" s="104">
        <f>IF(D23&gt;0,I23/D23*100,"-")</f>
        <v>99.576009867406725</v>
      </c>
      <c r="K23" s="103">
        <v>96717</v>
      </c>
      <c r="L23" s="104">
        <f>IF(D23&gt;0,K23/D23*100,"-")</f>
        <v>93.197849213691029</v>
      </c>
      <c r="M23" s="103">
        <v>0</v>
      </c>
      <c r="N23" s="104">
        <f>IF(D23&gt;0,M23/D23*100,"-")</f>
        <v>0</v>
      </c>
      <c r="O23" s="103">
        <v>6619</v>
      </c>
      <c r="P23" s="103">
        <v>6252</v>
      </c>
      <c r="Q23" s="104">
        <f>IF(D23&gt;0,O23/D23*100,"-")</f>
        <v>6.3781606537156952</v>
      </c>
      <c r="R23" s="103">
        <v>585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14</v>
      </c>
      <c r="B24" s="102" t="s">
        <v>288</v>
      </c>
      <c r="C24" s="101" t="s">
        <v>289</v>
      </c>
      <c r="D24" s="103">
        <f>+SUM(E24,+I24)</f>
        <v>113207</v>
      </c>
      <c r="E24" s="103">
        <f>+SUM(G24,+H24)</f>
        <v>247</v>
      </c>
      <c r="F24" s="104">
        <f>IF(D24&gt;0,E24/D24*100,"-")</f>
        <v>0.21818438789120814</v>
      </c>
      <c r="G24" s="103">
        <v>247</v>
      </c>
      <c r="H24" s="103">
        <v>0</v>
      </c>
      <c r="I24" s="103">
        <f>+SUM(K24,+M24,+O24)</f>
        <v>112960</v>
      </c>
      <c r="J24" s="104">
        <f>IF(D24&gt;0,I24/D24*100,"-")</f>
        <v>99.781815612108787</v>
      </c>
      <c r="K24" s="103">
        <v>112333</v>
      </c>
      <c r="L24" s="104">
        <f>IF(D24&gt;0,K24/D24*100,"-")</f>
        <v>99.227962935154196</v>
      </c>
      <c r="M24" s="103">
        <v>0</v>
      </c>
      <c r="N24" s="104">
        <f>IF(D24&gt;0,M24/D24*100,"-")</f>
        <v>0</v>
      </c>
      <c r="O24" s="103">
        <v>627</v>
      </c>
      <c r="P24" s="103">
        <v>39</v>
      </c>
      <c r="Q24" s="104">
        <f>IF(D24&gt;0,O24/D24*100,"-")</f>
        <v>0.55385267695460527</v>
      </c>
      <c r="R24" s="103">
        <v>728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14</v>
      </c>
      <c r="B25" s="102" t="s">
        <v>290</v>
      </c>
      <c r="C25" s="101" t="s">
        <v>291</v>
      </c>
      <c r="D25" s="103">
        <f>+SUM(E25,+I25)</f>
        <v>100702</v>
      </c>
      <c r="E25" s="103">
        <f>+SUM(G25,+H25)</f>
        <v>140</v>
      </c>
      <c r="F25" s="104">
        <f>IF(D25&gt;0,E25/D25*100,"-")</f>
        <v>0.13902405116085081</v>
      </c>
      <c r="G25" s="103">
        <v>140</v>
      </c>
      <c r="H25" s="103">
        <v>0</v>
      </c>
      <c r="I25" s="103">
        <f>+SUM(K25,+M25,+O25)</f>
        <v>100562</v>
      </c>
      <c r="J25" s="104">
        <f>IF(D25&gt;0,I25/D25*100,"-")</f>
        <v>99.860975948839155</v>
      </c>
      <c r="K25" s="103">
        <v>100392</v>
      </c>
      <c r="L25" s="104">
        <f>IF(D25&gt;0,K25/D25*100,"-")</f>
        <v>99.692161029572404</v>
      </c>
      <c r="M25" s="103">
        <v>0</v>
      </c>
      <c r="N25" s="104">
        <f>IF(D25&gt;0,M25/D25*100,"-")</f>
        <v>0</v>
      </c>
      <c r="O25" s="103">
        <v>170</v>
      </c>
      <c r="P25" s="103">
        <v>4</v>
      </c>
      <c r="Q25" s="104">
        <f>IF(D25&gt;0,O25/D25*100,"-")</f>
        <v>0.16881491926674744</v>
      </c>
      <c r="R25" s="103">
        <v>896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14</v>
      </c>
      <c r="B26" s="102" t="s">
        <v>292</v>
      </c>
      <c r="C26" s="101" t="s">
        <v>293</v>
      </c>
      <c r="D26" s="103">
        <f>+SUM(E26,+I26)</f>
        <v>97048</v>
      </c>
      <c r="E26" s="103">
        <f>+SUM(G26,+H26)</f>
        <v>1025</v>
      </c>
      <c r="F26" s="104">
        <f>IF(D26&gt;0,E26/D26*100,"-")</f>
        <v>1.0561783859533427</v>
      </c>
      <c r="G26" s="103">
        <v>973</v>
      </c>
      <c r="H26" s="103">
        <v>52</v>
      </c>
      <c r="I26" s="103">
        <f>+SUM(K26,+M26,+O26)</f>
        <v>96023</v>
      </c>
      <c r="J26" s="104">
        <f>IF(D26&gt;0,I26/D26*100,"-")</f>
        <v>98.943821614046655</v>
      </c>
      <c r="K26" s="103">
        <v>94084</v>
      </c>
      <c r="L26" s="104">
        <f>IF(D26&gt;0,K26/D26*100,"-")</f>
        <v>96.945841233204192</v>
      </c>
      <c r="M26" s="103">
        <v>0</v>
      </c>
      <c r="N26" s="104">
        <f>IF(D26&gt;0,M26/D26*100,"-")</f>
        <v>0</v>
      </c>
      <c r="O26" s="103">
        <v>1939</v>
      </c>
      <c r="P26" s="103">
        <v>1880</v>
      </c>
      <c r="Q26" s="104">
        <f>IF(D26&gt;0,O26/D26*100,"-")</f>
        <v>1.9979803808424696</v>
      </c>
      <c r="R26" s="103">
        <v>682</v>
      </c>
      <c r="S26" s="101"/>
      <c r="T26" s="101" t="s">
        <v>257</v>
      </c>
      <c r="U26" s="101"/>
      <c r="V26" s="101"/>
      <c r="W26" s="101"/>
      <c r="X26" s="101" t="s">
        <v>257</v>
      </c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14</v>
      </c>
      <c r="B27" s="102" t="s">
        <v>294</v>
      </c>
      <c r="C27" s="101" t="s">
        <v>295</v>
      </c>
      <c r="D27" s="103">
        <f>+SUM(E27,+I27)</f>
        <v>71789</v>
      </c>
      <c r="E27" s="103">
        <f>+SUM(G27,+H27)</f>
        <v>259</v>
      </c>
      <c r="F27" s="104">
        <f>IF(D27&gt;0,E27/D27*100,"-")</f>
        <v>0.36077950660964775</v>
      </c>
      <c r="G27" s="103">
        <v>259</v>
      </c>
      <c r="H27" s="103">
        <v>0</v>
      </c>
      <c r="I27" s="103">
        <f>+SUM(K27,+M27,+O27)</f>
        <v>71530</v>
      </c>
      <c r="J27" s="104">
        <f>IF(D27&gt;0,I27/D27*100,"-")</f>
        <v>99.639220493390354</v>
      </c>
      <c r="K27" s="103">
        <v>69906</v>
      </c>
      <c r="L27" s="104">
        <f>IF(D27&gt;0,K27/D27*100,"-")</f>
        <v>97.377035478973113</v>
      </c>
      <c r="M27" s="103">
        <v>0</v>
      </c>
      <c r="N27" s="104">
        <f>IF(D27&gt;0,M27/D27*100,"-")</f>
        <v>0</v>
      </c>
      <c r="O27" s="103">
        <v>1624</v>
      </c>
      <c r="P27" s="103">
        <v>1089</v>
      </c>
      <c r="Q27" s="104">
        <f>IF(D27&gt;0,O27/D27*100,"-")</f>
        <v>2.2621850144172506</v>
      </c>
      <c r="R27" s="103">
        <v>459</v>
      </c>
      <c r="S27" s="101"/>
      <c r="T27" s="101" t="s">
        <v>257</v>
      </c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14</v>
      </c>
      <c r="B28" s="102" t="s">
        <v>296</v>
      </c>
      <c r="C28" s="101" t="s">
        <v>297</v>
      </c>
      <c r="D28" s="103">
        <f>+SUM(E28,+I28)</f>
        <v>58993</v>
      </c>
      <c r="E28" s="103">
        <f>+SUM(G28,+H28)</f>
        <v>3079</v>
      </c>
      <c r="F28" s="104">
        <f>IF(D28&gt;0,E28/D28*100,"-")</f>
        <v>5.2192633024257109</v>
      </c>
      <c r="G28" s="103">
        <v>3079</v>
      </c>
      <c r="H28" s="103">
        <v>0</v>
      </c>
      <c r="I28" s="103">
        <f>+SUM(K28,+M28,+O28)</f>
        <v>55914</v>
      </c>
      <c r="J28" s="104">
        <f>IF(D28&gt;0,I28/D28*100,"-")</f>
        <v>94.780736697574284</v>
      </c>
      <c r="K28" s="103">
        <v>46333</v>
      </c>
      <c r="L28" s="104">
        <f>IF(D28&gt;0,K28/D28*100,"-")</f>
        <v>78.539826759107015</v>
      </c>
      <c r="M28" s="103">
        <v>0</v>
      </c>
      <c r="N28" s="104">
        <f>IF(D28&gt;0,M28/D28*100,"-")</f>
        <v>0</v>
      </c>
      <c r="O28" s="103">
        <v>9581</v>
      </c>
      <c r="P28" s="103">
        <v>7481</v>
      </c>
      <c r="Q28" s="104">
        <f>IF(D28&gt;0,O28/D28*100,"-")</f>
        <v>16.240909938467276</v>
      </c>
      <c r="R28" s="103">
        <v>668</v>
      </c>
      <c r="S28" s="101"/>
      <c r="T28" s="101" t="s">
        <v>257</v>
      </c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14</v>
      </c>
      <c r="B29" s="102" t="s">
        <v>298</v>
      </c>
      <c r="C29" s="101" t="s">
        <v>299</v>
      </c>
      <c r="D29" s="103">
        <f>+SUM(E29,+I29)</f>
        <v>64282</v>
      </c>
      <c r="E29" s="103">
        <f>+SUM(G29,+H29)</f>
        <v>2989</v>
      </c>
      <c r="F29" s="104">
        <f>IF(D29&gt;0,E29/D29*100,"-")</f>
        <v>4.6498242120655862</v>
      </c>
      <c r="G29" s="103">
        <v>2989</v>
      </c>
      <c r="H29" s="103">
        <v>0</v>
      </c>
      <c r="I29" s="103">
        <f>+SUM(K29,+M29,+O29)</f>
        <v>61293</v>
      </c>
      <c r="J29" s="104">
        <f>IF(D29&gt;0,I29/D29*100,"-")</f>
        <v>95.350175787934404</v>
      </c>
      <c r="K29" s="103">
        <v>56330</v>
      </c>
      <c r="L29" s="104">
        <f>IF(D29&gt;0,K29/D29*100,"-")</f>
        <v>87.62950748265456</v>
      </c>
      <c r="M29" s="103">
        <v>0</v>
      </c>
      <c r="N29" s="104">
        <f>IF(D29&gt;0,M29/D29*100,"-")</f>
        <v>0</v>
      </c>
      <c r="O29" s="103">
        <v>4963</v>
      </c>
      <c r="P29" s="103">
        <v>3586</v>
      </c>
      <c r="Q29" s="104">
        <f>IF(D29&gt;0,O29/D29*100,"-")</f>
        <v>7.7206683052798608</v>
      </c>
      <c r="R29" s="103">
        <v>369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14</v>
      </c>
      <c r="B30" s="102" t="s">
        <v>300</v>
      </c>
      <c r="C30" s="101" t="s">
        <v>301</v>
      </c>
      <c r="D30" s="103">
        <f>+SUM(E30,+I30)</f>
        <v>29852</v>
      </c>
      <c r="E30" s="103">
        <f>+SUM(G30,+H30)</f>
        <v>5963</v>
      </c>
      <c r="F30" s="104">
        <f>IF(D30&gt;0,E30/D30*100,"-")</f>
        <v>19.975211041136273</v>
      </c>
      <c r="G30" s="103">
        <v>5882</v>
      </c>
      <c r="H30" s="103">
        <v>81</v>
      </c>
      <c r="I30" s="103">
        <f>+SUM(K30,+M30,+O30)</f>
        <v>23889</v>
      </c>
      <c r="J30" s="104">
        <f>IF(D30&gt;0,I30/D30*100,"-")</f>
        <v>80.024788958863724</v>
      </c>
      <c r="K30" s="103">
        <v>21491</v>
      </c>
      <c r="L30" s="104">
        <f>IF(D30&gt;0,K30/D30*100,"-")</f>
        <v>71.991826343293582</v>
      </c>
      <c r="M30" s="103">
        <v>0</v>
      </c>
      <c r="N30" s="104">
        <f>IF(D30&gt;0,M30/D30*100,"-")</f>
        <v>0</v>
      </c>
      <c r="O30" s="103">
        <v>2398</v>
      </c>
      <c r="P30" s="103">
        <v>1810</v>
      </c>
      <c r="Q30" s="104">
        <f>IF(D30&gt;0,O30/D30*100,"-")</f>
        <v>8.0329626155701472</v>
      </c>
      <c r="R30" s="103">
        <v>222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14</v>
      </c>
      <c r="B31" s="102" t="s">
        <v>302</v>
      </c>
      <c r="C31" s="101" t="s">
        <v>303</v>
      </c>
      <c r="D31" s="103">
        <f>+SUM(E31,+I31)</f>
        <v>28091</v>
      </c>
      <c r="E31" s="103">
        <f>+SUM(G31,+H31)</f>
        <v>14681</v>
      </c>
      <c r="F31" s="104">
        <f>IF(D31&gt;0,E31/D31*100,"-")</f>
        <v>52.262290413299631</v>
      </c>
      <c r="G31" s="103">
        <v>14657</v>
      </c>
      <c r="H31" s="103">
        <v>24</v>
      </c>
      <c r="I31" s="103">
        <f>+SUM(K31,+M31,+O31)</f>
        <v>13410</v>
      </c>
      <c r="J31" s="104">
        <f>IF(D31&gt;0,I31/D31*100,"-")</f>
        <v>47.737709586700369</v>
      </c>
      <c r="K31" s="103">
        <v>2149</v>
      </c>
      <c r="L31" s="104">
        <f>IF(D31&gt;0,K31/D31*100,"-")</f>
        <v>7.6501370545726397</v>
      </c>
      <c r="M31" s="103">
        <v>0</v>
      </c>
      <c r="N31" s="104">
        <f>IF(D31&gt;0,M31/D31*100,"-")</f>
        <v>0</v>
      </c>
      <c r="O31" s="103">
        <v>11261</v>
      </c>
      <c r="P31" s="103">
        <v>10700</v>
      </c>
      <c r="Q31" s="104">
        <f>IF(D31&gt;0,O31/D31*100,"-")</f>
        <v>40.08757253212773</v>
      </c>
      <c r="R31" s="103">
        <v>385</v>
      </c>
      <c r="S31" s="101"/>
      <c r="T31" s="101" t="s">
        <v>257</v>
      </c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14</v>
      </c>
      <c r="B32" s="102" t="s">
        <v>304</v>
      </c>
      <c r="C32" s="101" t="s">
        <v>305</v>
      </c>
      <c r="D32" s="103">
        <f>+SUM(E32,+I32)</f>
        <v>38558</v>
      </c>
      <c r="E32" s="103">
        <f>+SUM(G32,+H32)</f>
        <v>21051</v>
      </c>
      <c r="F32" s="104">
        <f>IF(D32&gt;0,E32/D32*100,"-")</f>
        <v>54.595674049483897</v>
      </c>
      <c r="G32" s="103">
        <v>21051</v>
      </c>
      <c r="H32" s="103">
        <v>0</v>
      </c>
      <c r="I32" s="103">
        <f>+SUM(K32,+M32,+O32)</f>
        <v>17507</v>
      </c>
      <c r="J32" s="104">
        <f>IF(D32&gt;0,I32/D32*100,"-")</f>
        <v>45.404325950516103</v>
      </c>
      <c r="K32" s="103">
        <v>0</v>
      </c>
      <c r="L32" s="104">
        <f>IF(D32&gt;0,K32/D32*100,"-")</f>
        <v>0</v>
      </c>
      <c r="M32" s="103">
        <v>489</v>
      </c>
      <c r="N32" s="104">
        <f>IF(D32&gt;0,M32/D32*100,"-")</f>
        <v>1.2682193059806006</v>
      </c>
      <c r="O32" s="103">
        <v>17018</v>
      </c>
      <c r="P32" s="103">
        <v>17018</v>
      </c>
      <c r="Q32" s="104">
        <f>IF(D32&gt;0,O32/D32*100,"-")</f>
        <v>44.136106644535502</v>
      </c>
      <c r="R32" s="103">
        <v>283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14</v>
      </c>
      <c r="B33" s="102" t="s">
        <v>306</v>
      </c>
      <c r="C33" s="101" t="s">
        <v>307</v>
      </c>
      <c r="D33" s="103">
        <f>+SUM(E33,+I33)</f>
        <v>53568</v>
      </c>
      <c r="E33" s="103">
        <f>+SUM(G33,+H33)</f>
        <v>14880</v>
      </c>
      <c r="F33" s="104">
        <f>IF(D33&gt;0,E33/D33*100,"-")</f>
        <v>27.777777777777779</v>
      </c>
      <c r="G33" s="103">
        <v>14880</v>
      </c>
      <c r="H33" s="103">
        <v>0</v>
      </c>
      <c r="I33" s="103">
        <f>+SUM(K33,+M33,+O33)</f>
        <v>38688</v>
      </c>
      <c r="J33" s="104">
        <f>IF(D33&gt;0,I33/D33*100,"-")</f>
        <v>72.222222222222214</v>
      </c>
      <c r="K33" s="103">
        <v>19320</v>
      </c>
      <c r="L33" s="104">
        <f>IF(D33&gt;0,K33/D33*100,"-")</f>
        <v>36.066308243727597</v>
      </c>
      <c r="M33" s="103">
        <v>0</v>
      </c>
      <c r="N33" s="104">
        <f>IF(D33&gt;0,M33/D33*100,"-")</f>
        <v>0</v>
      </c>
      <c r="O33" s="103">
        <v>19368</v>
      </c>
      <c r="P33" s="103">
        <v>13108</v>
      </c>
      <c r="Q33" s="104">
        <f>IF(D33&gt;0,O33/D33*100,"-")</f>
        <v>36.155913978494624</v>
      </c>
      <c r="R33" s="103">
        <v>588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14</v>
      </c>
      <c r="B34" s="102" t="s">
        <v>308</v>
      </c>
      <c r="C34" s="101" t="s">
        <v>309</v>
      </c>
      <c r="D34" s="103">
        <f>+SUM(E34,+I34)</f>
        <v>37475</v>
      </c>
      <c r="E34" s="103">
        <f>+SUM(G34,+H34)</f>
        <v>13180</v>
      </c>
      <c r="F34" s="104">
        <f>IF(D34&gt;0,E34/D34*100,"-")</f>
        <v>35.170113408939294</v>
      </c>
      <c r="G34" s="103">
        <v>13180</v>
      </c>
      <c r="H34" s="103">
        <v>0</v>
      </c>
      <c r="I34" s="103">
        <f>+SUM(K34,+M34,+O34)</f>
        <v>24295</v>
      </c>
      <c r="J34" s="104">
        <f>IF(D34&gt;0,I34/D34*100,"-")</f>
        <v>64.829886591060699</v>
      </c>
      <c r="K34" s="103">
        <v>4517</v>
      </c>
      <c r="L34" s="104">
        <f>IF(D34&gt;0,K34/D34*100,"-")</f>
        <v>12.053368912608406</v>
      </c>
      <c r="M34" s="103">
        <v>0</v>
      </c>
      <c r="N34" s="104">
        <f>IF(D34&gt;0,M34/D34*100,"-")</f>
        <v>0</v>
      </c>
      <c r="O34" s="103">
        <v>19778</v>
      </c>
      <c r="P34" s="103">
        <v>17792</v>
      </c>
      <c r="Q34" s="104">
        <f>IF(D34&gt;0,O34/D34*100,"-")</f>
        <v>52.776517678452308</v>
      </c>
      <c r="R34" s="103">
        <v>208</v>
      </c>
      <c r="S34" s="101" t="s">
        <v>257</v>
      </c>
      <c r="T34" s="101"/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14</v>
      </c>
      <c r="B35" s="102" t="s">
        <v>310</v>
      </c>
      <c r="C35" s="101" t="s">
        <v>311</v>
      </c>
      <c r="D35" s="103">
        <f>+SUM(E35,+I35)</f>
        <v>101464</v>
      </c>
      <c r="E35" s="103">
        <f>+SUM(G35,+H35)</f>
        <v>12071</v>
      </c>
      <c r="F35" s="104">
        <f>IF(D35&gt;0,E35/D35*100,"-")</f>
        <v>11.896830402901521</v>
      </c>
      <c r="G35" s="103">
        <v>12071</v>
      </c>
      <c r="H35" s="103">
        <v>0</v>
      </c>
      <c r="I35" s="103">
        <f>+SUM(K35,+M35,+O35)</f>
        <v>89393</v>
      </c>
      <c r="J35" s="104">
        <f>IF(D35&gt;0,I35/D35*100,"-")</f>
        <v>88.103169597098471</v>
      </c>
      <c r="K35" s="103">
        <v>64447</v>
      </c>
      <c r="L35" s="104">
        <f>IF(D35&gt;0,K35/D35*100,"-")</f>
        <v>63.517109516675859</v>
      </c>
      <c r="M35" s="103">
        <v>0</v>
      </c>
      <c r="N35" s="104">
        <f>IF(D35&gt;0,M35/D35*100,"-")</f>
        <v>0</v>
      </c>
      <c r="O35" s="103">
        <v>24946</v>
      </c>
      <c r="P35" s="103">
        <v>24421</v>
      </c>
      <c r="Q35" s="104">
        <f>IF(D35&gt;0,O35/D35*100,"-")</f>
        <v>24.586060080422616</v>
      </c>
      <c r="R35" s="103">
        <v>1039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14</v>
      </c>
      <c r="B36" s="102" t="s">
        <v>312</v>
      </c>
      <c r="C36" s="101" t="s">
        <v>313</v>
      </c>
      <c r="D36" s="103">
        <f>+SUM(E36,+I36)</f>
        <v>50225</v>
      </c>
      <c r="E36" s="103">
        <f>+SUM(G36,+H36)</f>
        <v>841</v>
      </c>
      <c r="F36" s="104">
        <f>IF(D36&gt;0,E36/D36*100,"-")</f>
        <v>1.6744649079143852</v>
      </c>
      <c r="G36" s="103">
        <v>841</v>
      </c>
      <c r="H36" s="103">
        <v>0</v>
      </c>
      <c r="I36" s="103">
        <f>+SUM(K36,+M36,+O36)</f>
        <v>49384</v>
      </c>
      <c r="J36" s="104">
        <f>IF(D36&gt;0,I36/D36*100,"-")</f>
        <v>98.325535092085616</v>
      </c>
      <c r="K36" s="103">
        <v>48654</v>
      </c>
      <c r="L36" s="104">
        <f>IF(D36&gt;0,K36/D36*100,"-")</f>
        <v>96.872075659532115</v>
      </c>
      <c r="M36" s="103">
        <v>0</v>
      </c>
      <c r="N36" s="104">
        <f>IF(D36&gt;0,M36/D36*100,"-")</f>
        <v>0</v>
      </c>
      <c r="O36" s="103">
        <v>730</v>
      </c>
      <c r="P36" s="103">
        <v>694</v>
      </c>
      <c r="Q36" s="104">
        <f>IF(D36&gt;0,O36/D36*100,"-")</f>
        <v>1.4534594325535091</v>
      </c>
      <c r="R36" s="103">
        <v>263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14</v>
      </c>
      <c r="B37" s="102" t="s">
        <v>314</v>
      </c>
      <c r="C37" s="101" t="s">
        <v>315</v>
      </c>
      <c r="D37" s="103">
        <f>+SUM(E37,+I37)</f>
        <v>37316</v>
      </c>
      <c r="E37" s="103">
        <f>+SUM(G37,+H37)</f>
        <v>2178</v>
      </c>
      <c r="F37" s="104">
        <f>IF(D37&gt;0,E37/D37*100,"-")</f>
        <v>5.8366384392753785</v>
      </c>
      <c r="G37" s="103">
        <v>2178</v>
      </c>
      <c r="H37" s="103">
        <v>0</v>
      </c>
      <c r="I37" s="103">
        <f>+SUM(K37,+M37,+O37)</f>
        <v>35138</v>
      </c>
      <c r="J37" s="104">
        <f>IF(D37&gt;0,I37/D37*100,"-")</f>
        <v>94.163361560724624</v>
      </c>
      <c r="K37" s="103">
        <v>30685</v>
      </c>
      <c r="L37" s="104">
        <f>IF(D37&gt;0,K37/D37*100,"-")</f>
        <v>82.230142566191446</v>
      </c>
      <c r="M37" s="103">
        <v>0</v>
      </c>
      <c r="N37" s="104">
        <f>IF(D37&gt;0,M37/D37*100,"-")</f>
        <v>0</v>
      </c>
      <c r="O37" s="103">
        <v>4453</v>
      </c>
      <c r="P37" s="103">
        <v>4127</v>
      </c>
      <c r="Q37" s="104">
        <f>IF(D37&gt;0,O37/D37*100,"-")</f>
        <v>11.933218994533176</v>
      </c>
      <c r="R37" s="103">
        <v>377</v>
      </c>
      <c r="S37" s="101"/>
      <c r="T37" s="101" t="s">
        <v>257</v>
      </c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14</v>
      </c>
      <c r="B38" s="102" t="s">
        <v>316</v>
      </c>
      <c r="C38" s="101" t="s">
        <v>317</v>
      </c>
      <c r="D38" s="103">
        <f>+SUM(E38,+I38)</f>
        <v>31500</v>
      </c>
      <c r="E38" s="103">
        <f>+SUM(G38,+H38)</f>
        <v>1147</v>
      </c>
      <c r="F38" s="104">
        <f>IF(D38&gt;0,E38/D38*100,"-")</f>
        <v>3.6412698412698412</v>
      </c>
      <c r="G38" s="103">
        <v>1147</v>
      </c>
      <c r="H38" s="103">
        <v>0</v>
      </c>
      <c r="I38" s="103">
        <f>+SUM(K38,+M38,+O38)</f>
        <v>30353</v>
      </c>
      <c r="J38" s="104">
        <f>IF(D38&gt;0,I38/D38*100,"-")</f>
        <v>96.358730158730154</v>
      </c>
      <c r="K38" s="103">
        <v>29289</v>
      </c>
      <c r="L38" s="104">
        <f>IF(D38&gt;0,K38/D38*100,"-")</f>
        <v>92.980952380952388</v>
      </c>
      <c r="M38" s="103">
        <v>0</v>
      </c>
      <c r="N38" s="104">
        <f>IF(D38&gt;0,M38/D38*100,"-")</f>
        <v>0</v>
      </c>
      <c r="O38" s="103">
        <v>1064</v>
      </c>
      <c r="P38" s="103">
        <v>988</v>
      </c>
      <c r="Q38" s="104">
        <f>IF(D38&gt;0,O38/D38*100,"-")</f>
        <v>3.3777777777777773</v>
      </c>
      <c r="R38" s="103">
        <v>193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14</v>
      </c>
      <c r="B39" s="102" t="s">
        <v>318</v>
      </c>
      <c r="C39" s="101" t="s">
        <v>319</v>
      </c>
      <c r="D39" s="103">
        <f>+SUM(E39,+I39)</f>
        <v>46016</v>
      </c>
      <c r="E39" s="103">
        <f>+SUM(G39,+H39)</f>
        <v>1261</v>
      </c>
      <c r="F39" s="104">
        <f>IF(D39&gt;0,E39/D39*100,"-")</f>
        <v>2.7403511821974966</v>
      </c>
      <c r="G39" s="103">
        <v>1261</v>
      </c>
      <c r="H39" s="103">
        <v>0</v>
      </c>
      <c r="I39" s="103">
        <f>+SUM(K39,+M39,+O39)</f>
        <v>44755</v>
      </c>
      <c r="J39" s="104">
        <f>IF(D39&gt;0,I39/D39*100,"-")</f>
        <v>97.2596488178025</v>
      </c>
      <c r="K39" s="103">
        <v>44081</v>
      </c>
      <c r="L39" s="104">
        <f>IF(D39&gt;0,K39/D39*100,"-")</f>
        <v>95.794940890125162</v>
      </c>
      <c r="M39" s="103">
        <v>0</v>
      </c>
      <c r="N39" s="104">
        <f>IF(D39&gt;0,M39/D39*100,"-")</f>
        <v>0</v>
      </c>
      <c r="O39" s="103">
        <v>674</v>
      </c>
      <c r="P39" s="103">
        <v>179</v>
      </c>
      <c r="Q39" s="104">
        <f>IF(D39&gt;0,O39/D39*100,"-")</f>
        <v>1.4647079276773296</v>
      </c>
      <c r="R39" s="103">
        <v>566</v>
      </c>
      <c r="S39" s="101"/>
      <c r="T39" s="101" t="s">
        <v>257</v>
      </c>
      <c r="U39" s="101"/>
      <c r="V39" s="101"/>
      <c r="W39" s="101"/>
      <c r="X39" s="101" t="s">
        <v>257</v>
      </c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14</v>
      </c>
      <c r="B40" s="102" t="s">
        <v>320</v>
      </c>
      <c r="C40" s="101" t="s">
        <v>321</v>
      </c>
      <c r="D40" s="103">
        <f>+SUM(E40,+I40)</f>
        <v>28480</v>
      </c>
      <c r="E40" s="103">
        <f>+SUM(G40,+H40)</f>
        <v>2981</v>
      </c>
      <c r="F40" s="104">
        <f>IF(D40&gt;0,E40/D40*100,"-")</f>
        <v>10.466994382022472</v>
      </c>
      <c r="G40" s="103">
        <v>2981</v>
      </c>
      <c r="H40" s="103">
        <v>0</v>
      </c>
      <c r="I40" s="103">
        <f>+SUM(K40,+M40,+O40)</f>
        <v>25499</v>
      </c>
      <c r="J40" s="104">
        <f>IF(D40&gt;0,I40/D40*100,"-")</f>
        <v>89.533005617977523</v>
      </c>
      <c r="K40" s="103">
        <v>21535</v>
      </c>
      <c r="L40" s="104">
        <f>IF(D40&gt;0,K40/D40*100,"-")</f>
        <v>75.614466292134836</v>
      </c>
      <c r="M40" s="103">
        <v>0</v>
      </c>
      <c r="N40" s="104">
        <f>IF(D40&gt;0,M40/D40*100,"-")</f>
        <v>0</v>
      </c>
      <c r="O40" s="103">
        <v>3964</v>
      </c>
      <c r="P40" s="103">
        <v>3254</v>
      </c>
      <c r="Q40" s="104">
        <f>IF(D40&gt;0,O40/D40*100,"-")</f>
        <v>13.918539325842696</v>
      </c>
      <c r="R40" s="103">
        <v>248</v>
      </c>
      <c r="S40" s="101"/>
      <c r="T40" s="101" t="s">
        <v>257</v>
      </c>
      <c r="U40" s="101"/>
      <c r="V40" s="101"/>
      <c r="W40" s="101"/>
      <c r="X40" s="101" t="s">
        <v>257</v>
      </c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14</v>
      </c>
      <c r="B41" s="102" t="s">
        <v>322</v>
      </c>
      <c r="C41" s="101" t="s">
        <v>323</v>
      </c>
      <c r="D41" s="103">
        <f>+SUM(E41,+I41)</f>
        <v>32894</v>
      </c>
      <c r="E41" s="103">
        <f>+SUM(G41,+H41)</f>
        <v>1153</v>
      </c>
      <c r="F41" s="104">
        <f>IF(D41&gt;0,E41/D41*100,"-")</f>
        <v>3.5051985164467685</v>
      </c>
      <c r="G41" s="103">
        <v>1153</v>
      </c>
      <c r="H41" s="103">
        <v>0</v>
      </c>
      <c r="I41" s="103">
        <f>+SUM(K41,+M41,+O41)</f>
        <v>31741</v>
      </c>
      <c r="J41" s="104">
        <f>IF(D41&gt;0,I41/D41*100,"-")</f>
        <v>96.494801483553232</v>
      </c>
      <c r="K41" s="103">
        <v>25674</v>
      </c>
      <c r="L41" s="104">
        <f>IF(D41&gt;0,K41/D41*100,"-")</f>
        <v>78.05070833586673</v>
      </c>
      <c r="M41" s="103">
        <v>0</v>
      </c>
      <c r="N41" s="104">
        <f>IF(D41&gt;0,M41/D41*100,"-")</f>
        <v>0</v>
      </c>
      <c r="O41" s="103">
        <v>6067</v>
      </c>
      <c r="P41" s="103">
        <v>5970</v>
      </c>
      <c r="Q41" s="104">
        <f>IF(D41&gt;0,O41/D41*100,"-")</f>
        <v>18.444093147686509</v>
      </c>
      <c r="R41" s="103">
        <v>413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14</v>
      </c>
      <c r="B42" s="102" t="s">
        <v>324</v>
      </c>
      <c r="C42" s="101" t="s">
        <v>325</v>
      </c>
      <c r="D42" s="103">
        <f>+SUM(E42,+I42)</f>
        <v>8942</v>
      </c>
      <c r="E42" s="103">
        <f>+SUM(G42,+H42)</f>
        <v>744</v>
      </c>
      <c r="F42" s="104">
        <f>IF(D42&gt;0,E42/D42*100,"-")</f>
        <v>8.3202862894207108</v>
      </c>
      <c r="G42" s="103">
        <v>720</v>
      </c>
      <c r="H42" s="103">
        <v>24</v>
      </c>
      <c r="I42" s="103">
        <f>+SUM(K42,+M42,+O42)</f>
        <v>8198</v>
      </c>
      <c r="J42" s="104">
        <f>IF(D42&gt;0,I42/D42*100,"-")</f>
        <v>91.679713710579293</v>
      </c>
      <c r="K42" s="103">
        <v>8034</v>
      </c>
      <c r="L42" s="104">
        <f>IF(D42&gt;0,K42/D42*100,"-")</f>
        <v>89.845672109147841</v>
      </c>
      <c r="M42" s="103">
        <v>0</v>
      </c>
      <c r="N42" s="104">
        <f>IF(D42&gt;0,M42/D42*100,"-")</f>
        <v>0</v>
      </c>
      <c r="O42" s="103">
        <v>164</v>
      </c>
      <c r="P42" s="103">
        <v>121</v>
      </c>
      <c r="Q42" s="104">
        <f>IF(D42&gt;0,O42/D42*100,"-")</f>
        <v>1.8340416014314471</v>
      </c>
      <c r="R42" s="103">
        <v>221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14</v>
      </c>
      <c r="B43" s="102" t="s">
        <v>326</v>
      </c>
      <c r="C43" s="101" t="s">
        <v>327</v>
      </c>
      <c r="D43" s="103">
        <f>+SUM(E43,+I43)</f>
        <v>47476</v>
      </c>
      <c r="E43" s="103">
        <f>+SUM(G43,+H43)</f>
        <v>1513</v>
      </c>
      <c r="F43" s="104">
        <f>IF(D43&gt;0,E43/D43*100,"-")</f>
        <v>3.1868733675962595</v>
      </c>
      <c r="G43" s="103">
        <v>1513</v>
      </c>
      <c r="H43" s="103">
        <v>0</v>
      </c>
      <c r="I43" s="103">
        <f>+SUM(K43,+M43,+O43)</f>
        <v>45963</v>
      </c>
      <c r="J43" s="104">
        <f>IF(D43&gt;0,I43/D43*100,"-")</f>
        <v>96.813126632403751</v>
      </c>
      <c r="K43" s="103">
        <v>44833</v>
      </c>
      <c r="L43" s="104">
        <f>IF(D43&gt;0,K43/D43*100,"-")</f>
        <v>94.432976661892326</v>
      </c>
      <c r="M43" s="103">
        <v>0</v>
      </c>
      <c r="N43" s="104">
        <f>IF(D43&gt;0,M43/D43*100,"-")</f>
        <v>0</v>
      </c>
      <c r="O43" s="103">
        <v>1130</v>
      </c>
      <c r="P43" s="103">
        <v>1071</v>
      </c>
      <c r="Q43" s="104">
        <f>IF(D43&gt;0,O43/D43*100,"-")</f>
        <v>2.380149970511416</v>
      </c>
      <c r="R43" s="103">
        <v>571</v>
      </c>
      <c r="S43" s="101"/>
      <c r="T43" s="101" t="s">
        <v>257</v>
      </c>
      <c r="U43" s="101"/>
      <c r="V43" s="101"/>
      <c r="W43" s="101" t="s">
        <v>257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14</v>
      </c>
      <c r="B44" s="102" t="s">
        <v>328</v>
      </c>
      <c r="C44" s="101" t="s">
        <v>329</v>
      </c>
      <c r="D44" s="103">
        <f>+SUM(E44,+I44)</f>
        <v>14064</v>
      </c>
      <c r="E44" s="103">
        <f>+SUM(G44,+H44)</f>
        <v>79</v>
      </c>
      <c r="F44" s="104">
        <f>IF(D44&gt;0,E44/D44*100,"-")</f>
        <v>0.56171786120591582</v>
      </c>
      <c r="G44" s="103">
        <v>79</v>
      </c>
      <c r="H44" s="103">
        <v>0</v>
      </c>
      <c r="I44" s="103">
        <f>+SUM(K44,+M44,+O44)</f>
        <v>13985</v>
      </c>
      <c r="J44" s="104">
        <f>IF(D44&gt;0,I44/D44*100,"-")</f>
        <v>99.438282138794094</v>
      </c>
      <c r="K44" s="103">
        <v>13954</v>
      </c>
      <c r="L44" s="104">
        <f>IF(D44&gt;0,K44/D44*100,"-")</f>
        <v>99.21786120591581</v>
      </c>
      <c r="M44" s="103">
        <v>0</v>
      </c>
      <c r="N44" s="104">
        <f>IF(D44&gt;0,M44/D44*100,"-")</f>
        <v>0</v>
      </c>
      <c r="O44" s="103">
        <v>31</v>
      </c>
      <c r="P44" s="103">
        <v>31</v>
      </c>
      <c r="Q44" s="104">
        <f>IF(D44&gt;0,O44/D44*100,"-")</f>
        <v>0.22042093287827075</v>
      </c>
      <c r="R44" s="103">
        <v>78</v>
      </c>
      <c r="S44" s="101" t="s">
        <v>257</v>
      </c>
      <c r="T44" s="101"/>
      <c r="U44" s="101"/>
      <c r="V44" s="101"/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14</v>
      </c>
      <c r="B45" s="102" t="s">
        <v>330</v>
      </c>
      <c r="C45" s="101" t="s">
        <v>331</v>
      </c>
      <c r="D45" s="103">
        <f>+SUM(E45,+I45)</f>
        <v>28612</v>
      </c>
      <c r="E45" s="103">
        <f>+SUM(G45,+H45)</f>
        <v>3333</v>
      </c>
      <c r="F45" s="104">
        <f>IF(D45&gt;0,E45/D45*100,"-")</f>
        <v>11.648958478959877</v>
      </c>
      <c r="G45" s="103">
        <v>3323</v>
      </c>
      <c r="H45" s="103">
        <v>10</v>
      </c>
      <c r="I45" s="103">
        <f>+SUM(K45,+M45,+O45)</f>
        <v>25279</v>
      </c>
      <c r="J45" s="104">
        <f>IF(D45&gt;0,I45/D45*100,"-")</f>
        <v>88.351041521040116</v>
      </c>
      <c r="K45" s="103">
        <v>22724</v>
      </c>
      <c r="L45" s="104">
        <f>IF(D45&gt;0,K45/D45*100,"-")</f>
        <v>79.421221864951761</v>
      </c>
      <c r="M45" s="103">
        <v>0</v>
      </c>
      <c r="N45" s="104">
        <f>IF(D45&gt;0,M45/D45*100,"-")</f>
        <v>0</v>
      </c>
      <c r="O45" s="103">
        <v>2555</v>
      </c>
      <c r="P45" s="103">
        <v>1997</v>
      </c>
      <c r="Q45" s="104">
        <f>IF(D45&gt;0,O45/D45*100,"-")</f>
        <v>8.9298196560883536</v>
      </c>
      <c r="R45" s="103">
        <v>392</v>
      </c>
      <c r="S45" s="101" t="s">
        <v>257</v>
      </c>
      <c r="T45" s="101"/>
      <c r="U45" s="101"/>
      <c r="V45" s="101"/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14</v>
      </c>
      <c r="B46" s="102" t="s">
        <v>332</v>
      </c>
      <c r="C46" s="101" t="s">
        <v>333</v>
      </c>
      <c r="D46" s="103">
        <f>+SUM(E46,+I46)</f>
        <v>31805</v>
      </c>
      <c r="E46" s="103">
        <f>+SUM(G46,+H46)</f>
        <v>2182</v>
      </c>
      <c r="F46" s="104">
        <f>IF(D46&gt;0,E46/D46*100,"-")</f>
        <v>6.8605565162710267</v>
      </c>
      <c r="G46" s="103">
        <v>2182</v>
      </c>
      <c r="H46" s="103">
        <v>0</v>
      </c>
      <c r="I46" s="103">
        <f>+SUM(K46,+M46,+O46)</f>
        <v>29623</v>
      </c>
      <c r="J46" s="104">
        <f>IF(D46&gt;0,I46/D46*100,"-")</f>
        <v>93.139443483728982</v>
      </c>
      <c r="K46" s="103">
        <v>27717</v>
      </c>
      <c r="L46" s="104">
        <f>IF(D46&gt;0,K46/D46*100,"-")</f>
        <v>87.146675051092586</v>
      </c>
      <c r="M46" s="103">
        <v>0</v>
      </c>
      <c r="N46" s="104">
        <f>IF(D46&gt;0,M46/D46*100,"-")</f>
        <v>0</v>
      </c>
      <c r="O46" s="103">
        <v>1906</v>
      </c>
      <c r="P46" s="103">
        <v>1807</v>
      </c>
      <c r="Q46" s="104">
        <f>IF(D46&gt;0,O46/D46*100,"-")</f>
        <v>5.9927684326363782</v>
      </c>
      <c r="R46" s="103">
        <v>167</v>
      </c>
      <c r="S46" s="101" t="s">
        <v>257</v>
      </c>
      <c r="T46" s="101"/>
      <c r="U46" s="101"/>
      <c r="V46" s="101"/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14</v>
      </c>
      <c r="B47" s="102" t="s">
        <v>334</v>
      </c>
      <c r="C47" s="101" t="s">
        <v>335</v>
      </c>
      <c r="D47" s="103">
        <f>+SUM(E47,+I47)</f>
        <v>19324</v>
      </c>
      <c r="E47" s="103">
        <f>+SUM(G47,+H47)</f>
        <v>1251</v>
      </c>
      <c r="F47" s="104">
        <f>IF(D47&gt;0,E47/D47*100,"-")</f>
        <v>6.4738149451459321</v>
      </c>
      <c r="G47" s="103">
        <v>1239</v>
      </c>
      <c r="H47" s="103">
        <v>12</v>
      </c>
      <c r="I47" s="103">
        <f>+SUM(K47,+M47,+O47)</f>
        <v>18073</v>
      </c>
      <c r="J47" s="104">
        <f>IF(D47&gt;0,I47/D47*100,"-")</f>
        <v>93.526185054854068</v>
      </c>
      <c r="K47" s="103">
        <v>15592</v>
      </c>
      <c r="L47" s="104">
        <f>IF(D47&gt;0,K47/D47*100,"-")</f>
        <v>80.68722831711861</v>
      </c>
      <c r="M47" s="103">
        <v>0</v>
      </c>
      <c r="N47" s="104">
        <f>IF(D47&gt;0,M47/D47*100,"-")</f>
        <v>0</v>
      </c>
      <c r="O47" s="103">
        <v>2481</v>
      </c>
      <c r="P47" s="103">
        <v>2196</v>
      </c>
      <c r="Q47" s="104">
        <f>IF(D47&gt;0,O47/D47*100,"-")</f>
        <v>12.838956737735458</v>
      </c>
      <c r="R47" s="103">
        <v>176</v>
      </c>
      <c r="S47" s="101" t="s">
        <v>257</v>
      </c>
      <c r="T47" s="101"/>
      <c r="U47" s="101"/>
      <c r="V47" s="101"/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14</v>
      </c>
      <c r="B48" s="102" t="s">
        <v>336</v>
      </c>
      <c r="C48" s="101" t="s">
        <v>337</v>
      </c>
      <c r="D48" s="103">
        <f>+SUM(E48,+I48)</f>
        <v>7760</v>
      </c>
      <c r="E48" s="103">
        <f>+SUM(G48,+H48)</f>
        <v>5358</v>
      </c>
      <c r="F48" s="104">
        <f>IF(D48&gt;0,E48/D48*100,"-")</f>
        <v>69.046391752577321</v>
      </c>
      <c r="G48" s="103">
        <v>5333</v>
      </c>
      <c r="H48" s="103">
        <v>25</v>
      </c>
      <c r="I48" s="103">
        <f>+SUM(K48,+M48,+O48)</f>
        <v>2402</v>
      </c>
      <c r="J48" s="104">
        <f>IF(D48&gt;0,I48/D48*100,"-")</f>
        <v>30.953608247422682</v>
      </c>
      <c r="K48" s="103">
        <v>227</v>
      </c>
      <c r="L48" s="104">
        <f>IF(D48&gt;0,K48/D48*100,"-")</f>
        <v>2.9252577319587627</v>
      </c>
      <c r="M48" s="103">
        <v>0</v>
      </c>
      <c r="N48" s="104">
        <f>IF(D48&gt;0,M48/D48*100,"-")</f>
        <v>0</v>
      </c>
      <c r="O48" s="103">
        <v>2175</v>
      </c>
      <c r="P48" s="103">
        <v>2077</v>
      </c>
      <c r="Q48" s="104">
        <f>IF(D48&gt;0,O48/D48*100,"-")</f>
        <v>28.028350515463917</v>
      </c>
      <c r="R48" s="103">
        <v>181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14</v>
      </c>
      <c r="B49" s="102" t="s">
        <v>338</v>
      </c>
      <c r="C49" s="101" t="s">
        <v>339</v>
      </c>
      <c r="D49" s="103">
        <f>+SUM(E49,+I49)</f>
        <v>16138</v>
      </c>
      <c r="E49" s="103">
        <f>+SUM(G49,+H49)</f>
        <v>6874</v>
      </c>
      <c r="F49" s="104">
        <f>IF(D49&gt;0,E49/D49*100,"-")</f>
        <v>42.595117114884125</v>
      </c>
      <c r="G49" s="103">
        <v>6874</v>
      </c>
      <c r="H49" s="103">
        <v>0</v>
      </c>
      <c r="I49" s="103">
        <f>+SUM(K49,+M49,+O49)</f>
        <v>9264</v>
      </c>
      <c r="J49" s="104">
        <f>IF(D49&gt;0,I49/D49*100,"-")</f>
        <v>57.404882885115867</v>
      </c>
      <c r="K49" s="103">
        <v>6325</v>
      </c>
      <c r="L49" s="104">
        <f>IF(D49&gt;0,K49/D49*100,"-")</f>
        <v>39.193208576031722</v>
      </c>
      <c r="M49" s="103">
        <v>0</v>
      </c>
      <c r="N49" s="104">
        <f>IF(D49&gt;0,M49/D49*100,"-")</f>
        <v>0</v>
      </c>
      <c r="O49" s="103">
        <v>2939</v>
      </c>
      <c r="P49" s="103">
        <v>2770</v>
      </c>
      <c r="Q49" s="104">
        <f>IF(D49&gt;0,O49/D49*100,"-")</f>
        <v>18.211674309084149</v>
      </c>
      <c r="R49" s="103">
        <v>161</v>
      </c>
      <c r="S49" s="101"/>
      <c r="T49" s="101" t="s">
        <v>257</v>
      </c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14</v>
      </c>
      <c r="B50" s="102" t="s">
        <v>340</v>
      </c>
      <c r="C50" s="101" t="s">
        <v>341</v>
      </c>
      <c r="D50" s="103">
        <f>+SUM(E50,+I50)</f>
        <v>13564</v>
      </c>
      <c r="E50" s="103">
        <f>+SUM(G50,+H50)</f>
        <v>7443</v>
      </c>
      <c r="F50" s="104">
        <f>IF(D50&gt;0,E50/D50*100,"-")</f>
        <v>54.873193748156893</v>
      </c>
      <c r="G50" s="103">
        <v>7443</v>
      </c>
      <c r="H50" s="103">
        <v>0</v>
      </c>
      <c r="I50" s="103">
        <f>+SUM(K50,+M50,+O50)</f>
        <v>6121</v>
      </c>
      <c r="J50" s="104">
        <f>IF(D50&gt;0,I50/D50*100,"-")</f>
        <v>45.126806251843114</v>
      </c>
      <c r="K50" s="103">
        <v>0</v>
      </c>
      <c r="L50" s="104">
        <f>IF(D50&gt;0,K50/D50*100,"-")</f>
        <v>0</v>
      </c>
      <c r="M50" s="103">
        <v>520</v>
      </c>
      <c r="N50" s="104">
        <f>IF(D50&gt;0,M50/D50*100,"-")</f>
        <v>3.8336773813034504</v>
      </c>
      <c r="O50" s="103">
        <v>5601</v>
      </c>
      <c r="P50" s="103">
        <v>5445</v>
      </c>
      <c r="Q50" s="104">
        <f>IF(D50&gt;0,O50/D50*100,"-")</f>
        <v>41.293128870539661</v>
      </c>
      <c r="R50" s="103">
        <v>102</v>
      </c>
      <c r="S50" s="101"/>
      <c r="T50" s="101"/>
      <c r="U50" s="101"/>
      <c r="V50" s="101" t="s">
        <v>257</v>
      </c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 t="s">
        <v>14</v>
      </c>
      <c r="B51" s="102" t="s">
        <v>342</v>
      </c>
      <c r="C51" s="101" t="s">
        <v>343</v>
      </c>
      <c r="D51" s="103">
        <f>+SUM(E51,+I51)</f>
        <v>29626</v>
      </c>
      <c r="E51" s="103">
        <f>+SUM(G51,+H51)</f>
        <v>2926</v>
      </c>
      <c r="F51" s="104">
        <f>IF(D51&gt;0,E51/D51*100,"-")</f>
        <v>9.8764598663336258</v>
      </c>
      <c r="G51" s="103">
        <v>2926</v>
      </c>
      <c r="H51" s="103">
        <v>0</v>
      </c>
      <c r="I51" s="103">
        <f>+SUM(K51,+M51,+O51)</f>
        <v>26700</v>
      </c>
      <c r="J51" s="104">
        <f>IF(D51&gt;0,I51/D51*100,"-")</f>
        <v>90.123540133666367</v>
      </c>
      <c r="K51" s="103">
        <v>22113</v>
      </c>
      <c r="L51" s="104">
        <f>IF(D51&gt;0,K51/D51*100,"-")</f>
        <v>74.640518463511782</v>
      </c>
      <c r="M51" s="103">
        <v>0</v>
      </c>
      <c r="N51" s="104">
        <f>IF(D51&gt;0,M51/D51*100,"-")</f>
        <v>0</v>
      </c>
      <c r="O51" s="103">
        <v>4587</v>
      </c>
      <c r="P51" s="103">
        <v>4204</v>
      </c>
      <c r="Q51" s="104">
        <f>IF(D51&gt;0,O51/D51*100,"-")</f>
        <v>15.483021670154596</v>
      </c>
      <c r="R51" s="103">
        <v>229</v>
      </c>
      <c r="S51" s="101" t="s">
        <v>257</v>
      </c>
      <c r="T51" s="101"/>
      <c r="U51" s="101"/>
      <c r="V51" s="101"/>
      <c r="W51" s="101"/>
      <c r="X51" s="101" t="s">
        <v>257</v>
      </c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14</v>
      </c>
      <c r="B52" s="102" t="s">
        <v>344</v>
      </c>
      <c r="C52" s="101" t="s">
        <v>345</v>
      </c>
      <c r="D52" s="103">
        <f>+SUM(E52,+I52)</f>
        <v>2141</v>
      </c>
      <c r="E52" s="103">
        <f>+SUM(G52,+H52)</f>
        <v>645</v>
      </c>
      <c r="F52" s="104">
        <f>IF(D52&gt;0,E52/D52*100,"-")</f>
        <v>30.126109294722092</v>
      </c>
      <c r="G52" s="103">
        <v>613</v>
      </c>
      <c r="H52" s="103">
        <v>32</v>
      </c>
      <c r="I52" s="103">
        <f>+SUM(K52,+M52,+O52)</f>
        <v>1496</v>
      </c>
      <c r="J52" s="104">
        <f>IF(D52&gt;0,I52/D52*100,"-")</f>
        <v>69.873890705277901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1496</v>
      </c>
      <c r="P52" s="103">
        <v>1425</v>
      </c>
      <c r="Q52" s="104">
        <f>IF(D52&gt;0,O52/D52*100,"-")</f>
        <v>69.873890705277901</v>
      </c>
      <c r="R52" s="103">
        <v>6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 t="s">
        <v>14</v>
      </c>
      <c r="B53" s="102" t="s">
        <v>346</v>
      </c>
      <c r="C53" s="101" t="s">
        <v>347</v>
      </c>
      <c r="D53" s="103">
        <f>+SUM(E53,+I53)</f>
        <v>15646</v>
      </c>
      <c r="E53" s="103">
        <f>+SUM(G53,+H53)</f>
        <v>612</v>
      </c>
      <c r="F53" s="104">
        <f>IF(D53&gt;0,E53/D53*100,"-")</f>
        <v>3.9115428863607313</v>
      </c>
      <c r="G53" s="103">
        <v>612</v>
      </c>
      <c r="H53" s="103">
        <v>0</v>
      </c>
      <c r="I53" s="103">
        <f>+SUM(K53,+M53,+O53)</f>
        <v>15034</v>
      </c>
      <c r="J53" s="104">
        <f>IF(D53&gt;0,I53/D53*100,"-")</f>
        <v>96.088457113639265</v>
      </c>
      <c r="K53" s="103">
        <v>12275</v>
      </c>
      <c r="L53" s="104">
        <f>IF(D53&gt;0,K53/D53*100,"-")</f>
        <v>78.454557075290808</v>
      </c>
      <c r="M53" s="103">
        <v>0</v>
      </c>
      <c r="N53" s="104">
        <f>IF(D53&gt;0,M53/D53*100,"-")</f>
        <v>0</v>
      </c>
      <c r="O53" s="103">
        <v>2759</v>
      </c>
      <c r="P53" s="103">
        <v>1162</v>
      </c>
      <c r="Q53" s="104">
        <f>IF(D53&gt;0,O53/D53*100,"-")</f>
        <v>17.633900038348461</v>
      </c>
      <c r="R53" s="103">
        <v>243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14</v>
      </c>
      <c r="B54" s="102" t="s">
        <v>348</v>
      </c>
      <c r="C54" s="101" t="s">
        <v>349</v>
      </c>
      <c r="D54" s="103">
        <f>+SUM(E54,+I54)</f>
        <v>14278</v>
      </c>
      <c r="E54" s="103">
        <f>+SUM(G54,+H54)</f>
        <v>218</v>
      </c>
      <c r="F54" s="104">
        <f>IF(D54&gt;0,E54/D54*100,"-")</f>
        <v>1.5268244852220199</v>
      </c>
      <c r="G54" s="103">
        <v>218</v>
      </c>
      <c r="H54" s="103">
        <v>0</v>
      </c>
      <c r="I54" s="103">
        <f>+SUM(K54,+M54,+O54)</f>
        <v>14060</v>
      </c>
      <c r="J54" s="104">
        <f>IF(D54&gt;0,I54/D54*100,"-")</f>
        <v>98.473175514777978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14060</v>
      </c>
      <c r="P54" s="103">
        <v>12056</v>
      </c>
      <c r="Q54" s="104">
        <f>IF(D54&gt;0,O54/D54*100,"-")</f>
        <v>98.473175514777978</v>
      </c>
      <c r="R54" s="103">
        <v>110</v>
      </c>
      <c r="S54" s="101" t="s">
        <v>257</v>
      </c>
      <c r="T54" s="101"/>
      <c r="U54" s="101"/>
      <c r="V54" s="101"/>
      <c r="W54" s="101"/>
      <c r="X54" s="101" t="s">
        <v>257</v>
      </c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14</v>
      </c>
      <c r="B55" s="102" t="s">
        <v>350</v>
      </c>
      <c r="C55" s="101" t="s">
        <v>351</v>
      </c>
      <c r="D55" s="103">
        <f>+SUM(E55,+I55)</f>
        <v>19679</v>
      </c>
      <c r="E55" s="103">
        <f>+SUM(G55,+H55)</f>
        <v>3070</v>
      </c>
      <c r="F55" s="104">
        <f>IF(D55&gt;0,E55/D55*100,"-")</f>
        <v>15.600386198485698</v>
      </c>
      <c r="G55" s="103">
        <v>3060</v>
      </c>
      <c r="H55" s="103">
        <v>10</v>
      </c>
      <c r="I55" s="103">
        <f>+SUM(K55,+M55,+O55)</f>
        <v>16609</v>
      </c>
      <c r="J55" s="104">
        <f>IF(D55&gt;0,I55/D55*100,"-")</f>
        <v>84.399613801514306</v>
      </c>
      <c r="K55" s="103">
        <v>5118</v>
      </c>
      <c r="L55" s="104">
        <f>IF(D55&gt;0,K55/D55*100,"-")</f>
        <v>26.007419076172571</v>
      </c>
      <c r="M55" s="103">
        <v>0</v>
      </c>
      <c r="N55" s="104">
        <f>IF(D55&gt;0,M55/D55*100,"-")</f>
        <v>0</v>
      </c>
      <c r="O55" s="103">
        <v>11491</v>
      </c>
      <c r="P55" s="103">
        <v>10134</v>
      </c>
      <c r="Q55" s="104">
        <f>IF(D55&gt;0,O55/D55*100,"-")</f>
        <v>58.392194725341739</v>
      </c>
      <c r="R55" s="103">
        <v>193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14</v>
      </c>
      <c r="B56" s="102" t="s">
        <v>352</v>
      </c>
      <c r="C56" s="101" t="s">
        <v>353</v>
      </c>
      <c r="D56" s="103">
        <f>+SUM(E56,+I56)</f>
        <v>11048</v>
      </c>
      <c r="E56" s="103">
        <f>+SUM(G56,+H56)</f>
        <v>3014</v>
      </c>
      <c r="F56" s="104">
        <f>IF(D56&gt;0,E56/D56*100,"-")</f>
        <v>27.280955829109345</v>
      </c>
      <c r="G56" s="103">
        <v>2985</v>
      </c>
      <c r="H56" s="103">
        <v>29</v>
      </c>
      <c r="I56" s="103">
        <f>+SUM(K56,+M56,+O56)</f>
        <v>8034</v>
      </c>
      <c r="J56" s="104">
        <f>IF(D56&gt;0,I56/D56*100,"-")</f>
        <v>72.719044170890655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8034</v>
      </c>
      <c r="P56" s="103">
        <v>7680</v>
      </c>
      <c r="Q56" s="104">
        <f>IF(D56&gt;0,O56/D56*100,"-")</f>
        <v>72.719044170890655</v>
      </c>
      <c r="R56" s="103">
        <v>44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14</v>
      </c>
      <c r="B57" s="102" t="s">
        <v>354</v>
      </c>
      <c r="C57" s="101" t="s">
        <v>355</v>
      </c>
      <c r="D57" s="103">
        <f>+SUM(E57,+I57)</f>
        <v>9809</v>
      </c>
      <c r="E57" s="103">
        <f>+SUM(G57,+H57)</f>
        <v>5527</v>
      </c>
      <c r="F57" s="104">
        <f>IF(D57&gt;0,E57/D57*100,"-")</f>
        <v>56.346212661841165</v>
      </c>
      <c r="G57" s="103">
        <v>5517</v>
      </c>
      <c r="H57" s="103">
        <v>10</v>
      </c>
      <c r="I57" s="103">
        <f>+SUM(K57,+M57,+O57)</f>
        <v>4282</v>
      </c>
      <c r="J57" s="104">
        <f>IF(D57&gt;0,I57/D57*100,"-")</f>
        <v>43.653787338158835</v>
      </c>
      <c r="K57" s="103">
        <v>0</v>
      </c>
      <c r="L57" s="104">
        <f>IF(D57&gt;0,K57/D57*100,"-")</f>
        <v>0</v>
      </c>
      <c r="M57" s="103">
        <v>0</v>
      </c>
      <c r="N57" s="104">
        <f>IF(D57&gt;0,M57/D57*100,"-")</f>
        <v>0</v>
      </c>
      <c r="O57" s="103">
        <v>4282</v>
      </c>
      <c r="P57" s="103">
        <v>3462</v>
      </c>
      <c r="Q57" s="104">
        <f>IF(D57&gt;0,O57/D57*100,"-")</f>
        <v>43.653787338158835</v>
      </c>
      <c r="R57" s="103">
        <v>5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14</v>
      </c>
      <c r="B58" s="102" t="s">
        <v>356</v>
      </c>
      <c r="C58" s="101" t="s">
        <v>357</v>
      </c>
      <c r="D58" s="103">
        <f>+SUM(E58,+I58)</f>
        <v>9160</v>
      </c>
      <c r="E58" s="103">
        <f>+SUM(G58,+H58)</f>
        <v>3983</v>
      </c>
      <c r="F58" s="104">
        <f>IF(D58&gt;0,E58/D58*100,"-")</f>
        <v>43.482532751091703</v>
      </c>
      <c r="G58" s="103">
        <v>3983</v>
      </c>
      <c r="H58" s="103">
        <v>0</v>
      </c>
      <c r="I58" s="103">
        <f>+SUM(K58,+M58,+O58)</f>
        <v>5177</v>
      </c>
      <c r="J58" s="104">
        <f>IF(D58&gt;0,I58/D58*100,"-")</f>
        <v>56.517467248908289</v>
      </c>
      <c r="K58" s="103">
        <v>0</v>
      </c>
      <c r="L58" s="104">
        <f>IF(D58&gt;0,K58/D58*100,"-")</f>
        <v>0</v>
      </c>
      <c r="M58" s="103">
        <v>167</v>
      </c>
      <c r="N58" s="104">
        <f>IF(D58&gt;0,M58/D58*100,"-")</f>
        <v>1.8231441048034935</v>
      </c>
      <c r="O58" s="103">
        <v>5010</v>
      </c>
      <c r="P58" s="103">
        <v>3616</v>
      </c>
      <c r="Q58" s="104">
        <f>IF(D58&gt;0,O58/D58*100,"-")</f>
        <v>54.694323144104807</v>
      </c>
      <c r="R58" s="103">
        <v>31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14</v>
      </c>
      <c r="B59" s="102" t="s">
        <v>358</v>
      </c>
      <c r="C59" s="101" t="s">
        <v>359</v>
      </c>
      <c r="D59" s="103">
        <f>+SUM(E59,+I59)</f>
        <v>16695</v>
      </c>
      <c r="E59" s="103">
        <f>+SUM(G59,+H59)</f>
        <v>9326</v>
      </c>
      <c r="F59" s="104">
        <f>IF(D59&gt;0,E59/D59*100,"-")</f>
        <v>55.861036238394725</v>
      </c>
      <c r="G59" s="103">
        <v>9326</v>
      </c>
      <c r="H59" s="103">
        <v>0</v>
      </c>
      <c r="I59" s="103">
        <f>+SUM(K59,+M59,+O59)</f>
        <v>7369</v>
      </c>
      <c r="J59" s="104">
        <f>IF(D59&gt;0,I59/D59*100,"-")</f>
        <v>44.138963761605268</v>
      </c>
      <c r="K59" s="103">
        <v>0</v>
      </c>
      <c r="L59" s="104">
        <f>IF(D59&gt;0,K59/D59*100,"-")</f>
        <v>0</v>
      </c>
      <c r="M59" s="103">
        <v>0</v>
      </c>
      <c r="N59" s="104">
        <f>IF(D59&gt;0,M59/D59*100,"-")</f>
        <v>0</v>
      </c>
      <c r="O59" s="103">
        <v>7369</v>
      </c>
      <c r="P59" s="103">
        <v>5447</v>
      </c>
      <c r="Q59" s="104">
        <f>IF(D59&gt;0,O59/D59*100,"-")</f>
        <v>44.138963761605268</v>
      </c>
      <c r="R59" s="103">
        <v>120</v>
      </c>
      <c r="S59" s="101" t="s">
        <v>257</v>
      </c>
      <c r="T59" s="101"/>
      <c r="U59" s="101"/>
      <c r="V59" s="101"/>
      <c r="W59" s="101"/>
      <c r="X59" s="101" t="s">
        <v>257</v>
      </c>
      <c r="Y59" s="101"/>
      <c r="Z59" s="101"/>
      <c r="AA59" s="189" t="s">
        <v>256</v>
      </c>
      <c r="AB59" s="190"/>
    </row>
    <row r="60" spans="1:28" s="105" customFormat="1" ht="13.5" customHeight="1">
      <c r="A60" s="101" t="s">
        <v>14</v>
      </c>
      <c r="B60" s="102" t="s">
        <v>360</v>
      </c>
      <c r="C60" s="101" t="s">
        <v>361</v>
      </c>
      <c r="D60" s="103">
        <f>+SUM(E60,+I60)</f>
        <v>5270</v>
      </c>
      <c r="E60" s="103">
        <f>+SUM(G60,+H60)</f>
        <v>3289</v>
      </c>
      <c r="F60" s="104">
        <f>IF(D60&gt;0,E60/D60*100,"-")</f>
        <v>62.409867172675526</v>
      </c>
      <c r="G60" s="103">
        <v>3289</v>
      </c>
      <c r="H60" s="103">
        <v>0</v>
      </c>
      <c r="I60" s="103">
        <f>+SUM(K60,+M60,+O60)</f>
        <v>1981</v>
      </c>
      <c r="J60" s="104">
        <f>IF(D60&gt;0,I60/D60*100,"-")</f>
        <v>37.590132827324481</v>
      </c>
      <c r="K60" s="103">
        <v>0</v>
      </c>
      <c r="L60" s="104">
        <f>IF(D60&gt;0,K60/D60*100,"-")</f>
        <v>0</v>
      </c>
      <c r="M60" s="103">
        <v>0</v>
      </c>
      <c r="N60" s="104">
        <f>IF(D60&gt;0,M60/D60*100,"-")</f>
        <v>0</v>
      </c>
      <c r="O60" s="103">
        <v>1981</v>
      </c>
      <c r="P60" s="103">
        <v>1956</v>
      </c>
      <c r="Q60" s="104">
        <f>IF(D60&gt;0,O60/D60*100,"-")</f>
        <v>37.590132827324481</v>
      </c>
      <c r="R60" s="103">
        <v>6</v>
      </c>
      <c r="S60" s="101" t="s">
        <v>257</v>
      </c>
      <c r="T60" s="101"/>
      <c r="U60" s="101"/>
      <c r="V60" s="101"/>
      <c r="W60" s="101" t="s">
        <v>257</v>
      </c>
      <c r="X60" s="101"/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14</v>
      </c>
      <c r="B61" s="102" t="s">
        <v>362</v>
      </c>
      <c r="C61" s="101" t="s">
        <v>363</v>
      </c>
      <c r="D61" s="103">
        <f>+SUM(E61,+I61)</f>
        <v>3197</v>
      </c>
      <c r="E61" s="103">
        <f>+SUM(G61,+H61)</f>
        <v>1559</v>
      </c>
      <c r="F61" s="104">
        <f>IF(D61&gt;0,E61/D61*100,"-")</f>
        <v>48.764466687519544</v>
      </c>
      <c r="G61" s="103">
        <v>1559</v>
      </c>
      <c r="H61" s="103">
        <v>0</v>
      </c>
      <c r="I61" s="103">
        <f>+SUM(K61,+M61,+O61)</f>
        <v>1638</v>
      </c>
      <c r="J61" s="104">
        <f>IF(D61&gt;0,I61/D61*100,"-")</f>
        <v>51.235533312480456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1638</v>
      </c>
      <c r="P61" s="103">
        <v>1488</v>
      </c>
      <c r="Q61" s="104">
        <f>IF(D61&gt;0,O61/D61*100,"-")</f>
        <v>51.235533312480456</v>
      </c>
      <c r="R61" s="103">
        <v>5</v>
      </c>
      <c r="S61" s="101" t="s">
        <v>257</v>
      </c>
      <c r="T61" s="101"/>
      <c r="U61" s="101"/>
      <c r="V61" s="101"/>
      <c r="W61" s="101" t="s">
        <v>257</v>
      </c>
      <c r="X61" s="101"/>
      <c r="Y61" s="101"/>
      <c r="Z61" s="101"/>
      <c r="AA61" s="189" t="s">
        <v>256</v>
      </c>
      <c r="AB61" s="190"/>
    </row>
    <row r="62" spans="1:28" s="105" customFormat="1" ht="13.5" customHeight="1">
      <c r="A62" s="101" t="s">
        <v>14</v>
      </c>
      <c r="B62" s="102" t="s">
        <v>364</v>
      </c>
      <c r="C62" s="101" t="s">
        <v>365</v>
      </c>
      <c r="D62" s="103">
        <f>+SUM(E62,+I62)</f>
        <v>23044</v>
      </c>
      <c r="E62" s="103">
        <f>+SUM(G62,+H62)</f>
        <v>17229</v>
      </c>
      <c r="F62" s="104">
        <f>IF(D62&gt;0,E62/D62*100,"-")</f>
        <v>74.765665683041135</v>
      </c>
      <c r="G62" s="103">
        <v>17229</v>
      </c>
      <c r="H62" s="103">
        <v>0</v>
      </c>
      <c r="I62" s="103">
        <f>+SUM(K62,+M62,+O62)</f>
        <v>5815</v>
      </c>
      <c r="J62" s="104">
        <f>IF(D62&gt;0,I62/D62*100,"-")</f>
        <v>25.234334316958861</v>
      </c>
      <c r="K62" s="103">
        <v>0</v>
      </c>
      <c r="L62" s="104">
        <f>IF(D62&gt;0,K62/D62*100,"-")</f>
        <v>0</v>
      </c>
      <c r="M62" s="103">
        <v>1470</v>
      </c>
      <c r="N62" s="104">
        <f>IF(D62&gt;0,M62/D62*100,"-")</f>
        <v>6.3791008505467799</v>
      </c>
      <c r="O62" s="103">
        <v>4345</v>
      </c>
      <c r="P62" s="103">
        <v>2766</v>
      </c>
      <c r="Q62" s="104">
        <f>IF(D62&gt;0,O62/D62*100,"-")</f>
        <v>18.855233466412081</v>
      </c>
      <c r="R62" s="103">
        <v>147</v>
      </c>
      <c r="S62" s="101" t="s">
        <v>257</v>
      </c>
      <c r="T62" s="101"/>
      <c r="U62" s="101"/>
      <c r="V62" s="101"/>
      <c r="W62" s="101" t="s">
        <v>257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14</v>
      </c>
      <c r="B63" s="102" t="s">
        <v>366</v>
      </c>
      <c r="C63" s="101" t="s">
        <v>367</v>
      </c>
      <c r="D63" s="103">
        <f>+SUM(E63,+I63)</f>
        <v>37612</v>
      </c>
      <c r="E63" s="103">
        <f>+SUM(G63,+H63)</f>
        <v>4804</v>
      </c>
      <c r="F63" s="104">
        <f>IF(D63&gt;0,E63/D63*100,"-")</f>
        <v>12.772519408699351</v>
      </c>
      <c r="G63" s="103">
        <v>4804</v>
      </c>
      <c r="H63" s="103">
        <v>0</v>
      </c>
      <c r="I63" s="103">
        <f>+SUM(K63,+M63,+O63)</f>
        <v>32808</v>
      </c>
      <c r="J63" s="104">
        <f>IF(D63&gt;0,I63/D63*100,"-")</f>
        <v>87.227480591300647</v>
      </c>
      <c r="K63" s="103">
        <v>13984</v>
      </c>
      <c r="L63" s="104">
        <f>IF(D63&gt;0,K63/D63*100,"-")</f>
        <v>37.179623524407099</v>
      </c>
      <c r="M63" s="103">
        <v>0</v>
      </c>
      <c r="N63" s="104">
        <f>IF(D63&gt;0,M63/D63*100,"-")</f>
        <v>0</v>
      </c>
      <c r="O63" s="103">
        <v>18824</v>
      </c>
      <c r="P63" s="103">
        <v>15283</v>
      </c>
      <c r="Q63" s="104">
        <f>IF(D63&gt;0,O63/D63*100,"-")</f>
        <v>50.047857066893542</v>
      </c>
      <c r="R63" s="103">
        <v>1507</v>
      </c>
      <c r="S63" s="101" t="s">
        <v>257</v>
      </c>
      <c r="T63" s="101"/>
      <c r="U63" s="101"/>
      <c r="V63" s="101"/>
      <c r="W63" s="101"/>
      <c r="X63" s="101"/>
      <c r="Y63" s="101"/>
      <c r="Z63" s="101" t="s">
        <v>257</v>
      </c>
      <c r="AA63" s="189" t="s">
        <v>256</v>
      </c>
      <c r="AB63" s="190"/>
    </row>
    <row r="64" spans="1:28" s="105" customFormat="1" ht="13.5" customHeight="1">
      <c r="A64" s="101" t="s">
        <v>14</v>
      </c>
      <c r="B64" s="102" t="s">
        <v>368</v>
      </c>
      <c r="C64" s="101" t="s">
        <v>369</v>
      </c>
      <c r="D64" s="103">
        <f>+SUM(E64,+I64)</f>
        <v>19926</v>
      </c>
      <c r="E64" s="103">
        <f>+SUM(G64,+H64)</f>
        <v>5195</v>
      </c>
      <c r="F64" s="104">
        <f>IF(D64&gt;0,E64/D64*100,"-")</f>
        <v>26.07146441834789</v>
      </c>
      <c r="G64" s="103">
        <v>5155</v>
      </c>
      <c r="H64" s="103">
        <v>40</v>
      </c>
      <c r="I64" s="103">
        <f>+SUM(K64,+M64,+O64)</f>
        <v>14731</v>
      </c>
      <c r="J64" s="104">
        <f>IF(D64&gt;0,I64/D64*100,"-")</f>
        <v>73.928535581652113</v>
      </c>
      <c r="K64" s="103">
        <v>1516</v>
      </c>
      <c r="L64" s="104">
        <f>IF(D64&gt;0,K64/D64*100,"-")</f>
        <v>7.6081501555756299</v>
      </c>
      <c r="M64" s="103">
        <v>0</v>
      </c>
      <c r="N64" s="104">
        <f>IF(D64&gt;0,M64/D64*100,"-")</f>
        <v>0</v>
      </c>
      <c r="O64" s="103">
        <v>13215</v>
      </c>
      <c r="P64" s="103">
        <v>10101</v>
      </c>
      <c r="Q64" s="104">
        <f>IF(D64&gt;0,O64/D64*100,"-")</f>
        <v>66.320385426076484</v>
      </c>
      <c r="R64" s="103">
        <v>175</v>
      </c>
      <c r="S64" s="101" t="s">
        <v>257</v>
      </c>
      <c r="T64" s="101"/>
      <c r="U64" s="101"/>
      <c r="V64" s="101"/>
      <c r="W64" s="101"/>
      <c r="X64" s="101" t="s">
        <v>257</v>
      </c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14</v>
      </c>
      <c r="B65" s="102" t="s">
        <v>370</v>
      </c>
      <c r="C65" s="101" t="s">
        <v>371</v>
      </c>
      <c r="D65" s="103">
        <f>+SUM(E65,+I65)</f>
        <v>6825</v>
      </c>
      <c r="E65" s="103">
        <f>+SUM(G65,+H65)</f>
        <v>2655</v>
      </c>
      <c r="F65" s="104">
        <f>IF(D65&gt;0,E65/D65*100,"-")</f>
        <v>38.901098901098905</v>
      </c>
      <c r="G65" s="103">
        <v>2655</v>
      </c>
      <c r="H65" s="103">
        <v>0</v>
      </c>
      <c r="I65" s="103">
        <f>+SUM(K65,+M65,+O65)</f>
        <v>4170</v>
      </c>
      <c r="J65" s="104">
        <f>IF(D65&gt;0,I65/D65*100,"-")</f>
        <v>61.098901098901102</v>
      </c>
      <c r="K65" s="103">
        <v>1817</v>
      </c>
      <c r="L65" s="104">
        <f>IF(D65&gt;0,K65/D65*100,"-")</f>
        <v>26.62271062271062</v>
      </c>
      <c r="M65" s="103">
        <v>0</v>
      </c>
      <c r="N65" s="104">
        <f>IF(D65&gt;0,M65/D65*100,"-")</f>
        <v>0</v>
      </c>
      <c r="O65" s="103">
        <v>2353</v>
      </c>
      <c r="P65" s="103">
        <v>2089</v>
      </c>
      <c r="Q65" s="104">
        <f>IF(D65&gt;0,O65/D65*100,"-")</f>
        <v>34.476190476190474</v>
      </c>
      <c r="R65" s="103">
        <v>51</v>
      </c>
      <c r="S65" s="101"/>
      <c r="T65" s="101"/>
      <c r="U65" s="101"/>
      <c r="V65" s="101" t="s">
        <v>257</v>
      </c>
      <c r="W65" s="101"/>
      <c r="X65" s="101"/>
      <c r="Y65" s="101"/>
      <c r="Z65" s="101" t="s">
        <v>257</v>
      </c>
      <c r="AA65" s="189" t="s">
        <v>256</v>
      </c>
      <c r="AB65" s="190"/>
    </row>
    <row r="66" spans="1:28" s="105" customFormat="1" ht="13.5" customHeight="1">
      <c r="A66" s="101" t="s">
        <v>14</v>
      </c>
      <c r="B66" s="102" t="s">
        <v>372</v>
      </c>
      <c r="C66" s="101" t="s">
        <v>373</v>
      </c>
      <c r="D66" s="103">
        <f>+SUM(E66,+I66)</f>
        <v>7672</v>
      </c>
      <c r="E66" s="103">
        <f>+SUM(G66,+H66)</f>
        <v>2565</v>
      </c>
      <c r="F66" s="104">
        <f>IF(D66&gt;0,E66/D66*100,"-")</f>
        <v>33.433263816475495</v>
      </c>
      <c r="G66" s="103">
        <v>2565</v>
      </c>
      <c r="H66" s="103">
        <v>0</v>
      </c>
      <c r="I66" s="103">
        <f>+SUM(K66,+M66,+O66)</f>
        <v>5107</v>
      </c>
      <c r="J66" s="104">
        <f>IF(D66&gt;0,I66/D66*100,"-")</f>
        <v>66.566736183524498</v>
      </c>
      <c r="K66" s="103">
        <v>0</v>
      </c>
      <c r="L66" s="104">
        <f>IF(D66&gt;0,K66/D66*100,"-")</f>
        <v>0</v>
      </c>
      <c r="M66" s="103">
        <v>0</v>
      </c>
      <c r="N66" s="104">
        <f>IF(D66&gt;0,M66/D66*100,"-")</f>
        <v>0</v>
      </c>
      <c r="O66" s="103">
        <v>5107</v>
      </c>
      <c r="P66" s="103">
        <v>5035</v>
      </c>
      <c r="Q66" s="104">
        <f>IF(D66&gt;0,O66/D66*100,"-")</f>
        <v>66.566736183524498</v>
      </c>
      <c r="R66" s="103">
        <v>52</v>
      </c>
      <c r="S66" s="101"/>
      <c r="T66" s="101"/>
      <c r="U66" s="101"/>
      <c r="V66" s="101" t="s">
        <v>257</v>
      </c>
      <c r="W66" s="101"/>
      <c r="X66" s="101"/>
      <c r="Y66" s="101"/>
      <c r="Z66" s="101" t="s">
        <v>257</v>
      </c>
      <c r="AA66" s="189" t="s">
        <v>256</v>
      </c>
      <c r="AB66" s="190"/>
    </row>
    <row r="67" spans="1:28" s="105" customFormat="1" ht="13.5" customHeight="1">
      <c r="A67" s="101" t="s">
        <v>14</v>
      </c>
      <c r="B67" s="102" t="s">
        <v>374</v>
      </c>
      <c r="C67" s="101" t="s">
        <v>375</v>
      </c>
      <c r="D67" s="103">
        <f>+SUM(E67,+I67)</f>
        <v>18552</v>
      </c>
      <c r="E67" s="103">
        <f>+SUM(G67,+H67)</f>
        <v>8653</v>
      </c>
      <c r="F67" s="104">
        <f>IF(D67&gt;0,E67/D67*100,"-")</f>
        <v>46.641871496334623</v>
      </c>
      <c r="G67" s="103">
        <v>8583</v>
      </c>
      <c r="H67" s="103">
        <v>70</v>
      </c>
      <c r="I67" s="103">
        <f>+SUM(K67,+M67,+O67)</f>
        <v>9899</v>
      </c>
      <c r="J67" s="104">
        <f>IF(D67&gt;0,I67/D67*100,"-")</f>
        <v>53.35812850366537</v>
      </c>
      <c r="K67" s="103">
        <v>3670</v>
      </c>
      <c r="L67" s="104">
        <f>IF(D67&gt;0,K67/D67*100,"-")</f>
        <v>19.782233721431652</v>
      </c>
      <c r="M67" s="103">
        <v>0</v>
      </c>
      <c r="N67" s="104">
        <f>IF(D67&gt;0,M67/D67*100,"-")</f>
        <v>0</v>
      </c>
      <c r="O67" s="103">
        <v>6229</v>
      </c>
      <c r="P67" s="103">
        <v>6101</v>
      </c>
      <c r="Q67" s="104">
        <f>IF(D67&gt;0,O67/D67*100,"-")</f>
        <v>33.575894782233725</v>
      </c>
      <c r="R67" s="103">
        <v>263</v>
      </c>
      <c r="S67" s="101" t="s">
        <v>257</v>
      </c>
      <c r="T67" s="101"/>
      <c r="U67" s="101"/>
      <c r="V67" s="101"/>
      <c r="W67" s="101" t="s">
        <v>257</v>
      </c>
      <c r="X67" s="101"/>
      <c r="Y67" s="101"/>
      <c r="Z67" s="101"/>
      <c r="AA67" s="189" t="s">
        <v>256</v>
      </c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7">
    <sortCondition ref="A8:A67"/>
    <sortCondition ref="B8:B67"/>
    <sortCondition ref="C8:C67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福岡県</v>
      </c>
      <c r="B7" s="107" t="str">
        <f>水洗化人口等!B7</f>
        <v>40000</v>
      </c>
      <c r="C7" s="106" t="s">
        <v>200</v>
      </c>
      <c r="D7" s="108">
        <f>SUM(E7,+H7,+K7)</f>
        <v>1124153</v>
      </c>
      <c r="E7" s="108">
        <f>SUM(F7:G7)</f>
        <v>21882</v>
      </c>
      <c r="F7" s="108">
        <f>SUM(F$8:F$207)</f>
        <v>19165</v>
      </c>
      <c r="G7" s="108">
        <f>SUM(G$8:G$207)</f>
        <v>2717</v>
      </c>
      <c r="H7" s="108">
        <f>SUM(I7:J7)</f>
        <v>167641</v>
      </c>
      <c r="I7" s="108">
        <f>SUM(I$8:I$207)</f>
        <v>160907</v>
      </c>
      <c r="J7" s="108">
        <f>SUM(J$8:J$207)</f>
        <v>6734</v>
      </c>
      <c r="K7" s="108">
        <f>SUM(L7:M7)</f>
        <v>934630</v>
      </c>
      <c r="L7" s="108">
        <f>SUM(L$8:L$207)</f>
        <v>403619</v>
      </c>
      <c r="M7" s="108">
        <f>SUM(M$8:M$207)</f>
        <v>531011</v>
      </c>
      <c r="N7" s="108">
        <f>SUM(O7,+V7,+AC7)</f>
        <v>1125225</v>
      </c>
      <c r="O7" s="108">
        <f>SUM(P7:U7)</f>
        <v>583691</v>
      </c>
      <c r="P7" s="108">
        <f t="shared" ref="P7:U7" si="0">SUM(P$8:P$207)</f>
        <v>560226</v>
      </c>
      <c r="Q7" s="108">
        <f t="shared" si="0"/>
        <v>0</v>
      </c>
      <c r="R7" s="108">
        <f t="shared" si="0"/>
        <v>6345</v>
      </c>
      <c r="S7" s="108">
        <f t="shared" si="0"/>
        <v>17104</v>
      </c>
      <c r="T7" s="108">
        <f t="shared" si="0"/>
        <v>8</v>
      </c>
      <c r="U7" s="108">
        <f t="shared" si="0"/>
        <v>8</v>
      </c>
      <c r="V7" s="108">
        <f>SUM(W7:AB7)</f>
        <v>540462</v>
      </c>
      <c r="W7" s="108">
        <f t="shared" ref="W7:AB7" si="1">SUM(W$8:W$207)</f>
        <v>495692</v>
      </c>
      <c r="X7" s="108">
        <f t="shared" si="1"/>
        <v>0</v>
      </c>
      <c r="Y7" s="108">
        <f t="shared" si="1"/>
        <v>15326</v>
      </c>
      <c r="Z7" s="108">
        <f t="shared" si="1"/>
        <v>29406</v>
      </c>
      <c r="AA7" s="108">
        <f t="shared" si="1"/>
        <v>19</v>
      </c>
      <c r="AB7" s="108">
        <f t="shared" si="1"/>
        <v>19</v>
      </c>
      <c r="AC7" s="108">
        <f>SUM(AD7:AE7)</f>
        <v>1072</v>
      </c>
      <c r="AD7" s="108">
        <f>SUM(AD$8:AD$207)</f>
        <v>1072</v>
      </c>
      <c r="AE7" s="108">
        <f>SUM(AE$8:AE$207)</f>
        <v>0</v>
      </c>
      <c r="AF7" s="108">
        <f>SUM(AG7:AI7)</f>
        <v>10237</v>
      </c>
      <c r="AG7" s="108">
        <f>SUM(AG$8:AG$207)</f>
        <v>10226</v>
      </c>
      <c r="AH7" s="108">
        <f>SUM(AH$8:AH$207)</f>
        <v>0</v>
      </c>
      <c r="AI7" s="108">
        <f>SUM(AI$8:AI$207)</f>
        <v>11</v>
      </c>
      <c r="AJ7" s="108">
        <f>SUM(AK7:AS7)</f>
        <v>24552</v>
      </c>
      <c r="AK7" s="108">
        <f t="shared" ref="AK7:AS7" si="2">SUM(AK$8:AK$207)</f>
        <v>14244</v>
      </c>
      <c r="AL7" s="108">
        <f t="shared" si="2"/>
        <v>427</v>
      </c>
      <c r="AM7" s="108">
        <f t="shared" si="2"/>
        <v>5704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377</v>
      </c>
      <c r="AR7" s="108">
        <f t="shared" si="2"/>
        <v>26</v>
      </c>
      <c r="AS7" s="108">
        <f t="shared" si="2"/>
        <v>3774</v>
      </c>
      <c r="AT7" s="108">
        <f>SUM(AU7:AY7)</f>
        <v>387</v>
      </c>
      <c r="AU7" s="108">
        <f>SUM(AU$8:AU$207)</f>
        <v>345</v>
      </c>
      <c r="AV7" s="108">
        <f>SUM(AV$8:AV$207)</f>
        <v>0</v>
      </c>
      <c r="AW7" s="108">
        <f>SUM(AW$8:AW$207)</f>
        <v>42</v>
      </c>
      <c r="AX7" s="108">
        <f>SUM(AX$8:AX$207)</f>
        <v>0</v>
      </c>
      <c r="AY7" s="108">
        <f>SUM(AY$8:AY$207)</f>
        <v>0</v>
      </c>
      <c r="AZ7" s="108">
        <f>SUM(BA7:BC7)</f>
        <v>10379</v>
      </c>
      <c r="BA7" s="108">
        <f>SUM(BA$8:BA$207)</f>
        <v>6720</v>
      </c>
      <c r="BB7" s="108">
        <f>SUM(BB$8:BB$207)</f>
        <v>0</v>
      </c>
      <c r="BC7" s="108">
        <f>SUM(BC$8:BC$207)</f>
        <v>3659</v>
      </c>
    </row>
    <row r="8" spans="1:55" s="105" customFormat="1" ht="13.5" customHeight="1">
      <c r="A8" s="115" t="s">
        <v>14</v>
      </c>
      <c r="B8" s="113" t="s">
        <v>254</v>
      </c>
      <c r="C8" s="101" t="s">
        <v>255</v>
      </c>
      <c r="D8" s="103">
        <f>SUM(E8,+H8,+K8)</f>
        <v>25756</v>
      </c>
      <c r="E8" s="103">
        <f>SUM(F8:G8)</f>
        <v>0</v>
      </c>
      <c r="F8" s="103">
        <v>0</v>
      </c>
      <c r="G8" s="103">
        <v>0</v>
      </c>
      <c r="H8" s="103">
        <f>SUM(I8:J8)</f>
        <v>6860</v>
      </c>
      <c r="I8" s="103">
        <v>6860</v>
      </c>
      <c r="J8" s="103">
        <v>0</v>
      </c>
      <c r="K8" s="103">
        <f>SUM(L8:M8)</f>
        <v>18896</v>
      </c>
      <c r="L8" s="103">
        <v>0</v>
      </c>
      <c r="M8" s="103">
        <v>18896</v>
      </c>
      <c r="N8" s="103">
        <f>SUM(O8,+V8,+AC8)</f>
        <v>25756</v>
      </c>
      <c r="O8" s="103">
        <f>SUM(P8:U8)</f>
        <v>6860</v>
      </c>
      <c r="P8" s="103">
        <v>6860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18896</v>
      </c>
      <c r="W8" s="103">
        <v>18896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</v>
      </c>
      <c r="AG8" s="103">
        <v>9</v>
      </c>
      <c r="AH8" s="103">
        <v>0</v>
      </c>
      <c r="AI8" s="103">
        <v>0</v>
      </c>
      <c r="AJ8" s="103">
        <f>SUM(AK8:AS8)</f>
        <v>9</v>
      </c>
      <c r="AK8" s="103">
        <v>0</v>
      </c>
      <c r="AL8" s="103">
        <v>0</v>
      </c>
      <c r="AM8" s="103">
        <v>9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14</v>
      </c>
      <c r="B9" s="113" t="s">
        <v>258</v>
      </c>
      <c r="C9" s="101" t="s">
        <v>259</v>
      </c>
      <c r="D9" s="103">
        <f>SUM(E9,+H9,+K9)</f>
        <v>16513</v>
      </c>
      <c r="E9" s="103">
        <f>SUM(F9:G9)</f>
        <v>0</v>
      </c>
      <c r="F9" s="103">
        <v>0</v>
      </c>
      <c r="G9" s="103">
        <v>0</v>
      </c>
      <c r="H9" s="103">
        <f>SUM(I9:J9)</f>
        <v>8922</v>
      </c>
      <c r="I9" s="103">
        <v>8922</v>
      </c>
      <c r="J9" s="103">
        <v>0</v>
      </c>
      <c r="K9" s="103">
        <f>SUM(L9:M9)</f>
        <v>7591</v>
      </c>
      <c r="L9" s="103">
        <v>0</v>
      </c>
      <c r="M9" s="103">
        <v>7591</v>
      </c>
      <c r="N9" s="103">
        <f>SUM(O9,+V9,+AC9)</f>
        <v>16513</v>
      </c>
      <c r="O9" s="103">
        <f>SUM(P9:U9)</f>
        <v>8922</v>
      </c>
      <c r="P9" s="103">
        <v>8922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7591</v>
      </c>
      <c r="W9" s="103">
        <v>7591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14</v>
      </c>
      <c r="B10" s="113" t="s">
        <v>260</v>
      </c>
      <c r="C10" s="101" t="s">
        <v>261</v>
      </c>
      <c r="D10" s="103">
        <f>SUM(E10,+H10,+K10)</f>
        <v>88156</v>
      </c>
      <c r="E10" s="103">
        <f>SUM(F10:G10)</f>
        <v>6667</v>
      </c>
      <c r="F10" s="103">
        <v>6667</v>
      </c>
      <c r="G10" s="103">
        <v>0</v>
      </c>
      <c r="H10" s="103">
        <f>SUM(I10:J10)</f>
        <v>53564</v>
      </c>
      <c r="I10" s="103">
        <v>53564</v>
      </c>
      <c r="J10" s="103">
        <v>0</v>
      </c>
      <c r="K10" s="103">
        <f>SUM(L10:M10)</f>
        <v>27925</v>
      </c>
      <c r="L10" s="103">
        <v>0</v>
      </c>
      <c r="M10" s="103">
        <v>27925</v>
      </c>
      <c r="N10" s="103">
        <f>SUM(O10,+V10,+AC10)</f>
        <v>88156</v>
      </c>
      <c r="O10" s="103">
        <f>SUM(P10:U10)</f>
        <v>60231</v>
      </c>
      <c r="P10" s="103">
        <v>60231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27925</v>
      </c>
      <c r="W10" s="103">
        <v>27925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1145</v>
      </c>
      <c r="AG10" s="103">
        <v>1145</v>
      </c>
      <c r="AH10" s="103">
        <v>0</v>
      </c>
      <c r="AI10" s="103">
        <v>0</v>
      </c>
      <c r="AJ10" s="103">
        <f>SUM(AK10:AS10)</f>
        <v>1145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9</v>
      </c>
      <c r="AS10" s="103">
        <v>1136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183</v>
      </c>
      <c r="BA10" s="103">
        <v>183</v>
      </c>
      <c r="BB10" s="103">
        <v>0</v>
      </c>
      <c r="BC10" s="103">
        <v>0</v>
      </c>
    </row>
    <row r="11" spans="1:55" s="105" customFormat="1" ht="13.5" customHeight="1">
      <c r="A11" s="115" t="s">
        <v>14</v>
      </c>
      <c r="B11" s="113" t="s">
        <v>262</v>
      </c>
      <c r="C11" s="101" t="s">
        <v>263</v>
      </c>
      <c r="D11" s="103">
        <f>SUM(E11,+H11,+K11)</f>
        <v>57911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57911</v>
      </c>
      <c r="L11" s="103">
        <v>19669</v>
      </c>
      <c r="M11" s="103">
        <v>38242</v>
      </c>
      <c r="N11" s="103">
        <f>SUM(O11,+V11,+AC11)</f>
        <v>58070</v>
      </c>
      <c r="O11" s="103">
        <f>SUM(P11:U11)</f>
        <v>19669</v>
      </c>
      <c r="P11" s="103">
        <v>6750</v>
      </c>
      <c r="Q11" s="103">
        <v>0</v>
      </c>
      <c r="R11" s="103">
        <v>0</v>
      </c>
      <c r="S11" s="103">
        <v>12919</v>
      </c>
      <c r="T11" s="103">
        <v>0</v>
      </c>
      <c r="U11" s="103">
        <v>0</v>
      </c>
      <c r="V11" s="103">
        <f>SUM(W11:AB11)</f>
        <v>38242</v>
      </c>
      <c r="W11" s="103">
        <v>11573</v>
      </c>
      <c r="X11" s="103">
        <v>0</v>
      </c>
      <c r="Y11" s="103">
        <v>0</v>
      </c>
      <c r="Z11" s="103">
        <v>26669</v>
      </c>
      <c r="AA11" s="103">
        <v>0</v>
      </c>
      <c r="AB11" s="103">
        <v>0</v>
      </c>
      <c r="AC11" s="103">
        <f>SUM(AD11:AE11)</f>
        <v>159</v>
      </c>
      <c r="AD11" s="103">
        <v>159</v>
      </c>
      <c r="AE11" s="103">
        <v>0</v>
      </c>
      <c r="AF11" s="103">
        <f>SUM(AG11:AI11)</f>
        <v>131</v>
      </c>
      <c r="AG11" s="103">
        <v>131</v>
      </c>
      <c r="AH11" s="103">
        <v>0</v>
      </c>
      <c r="AI11" s="103">
        <v>0</v>
      </c>
      <c r="AJ11" s="103">
        <f>SUM(AK11:AS11)</f>
        <v>131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59</v>
      </c>
      <c r="AR11" s="103">
        <v>0</v>
      </c>
      <c r="AS11" s="103">
        <v>72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14</v>
      </c>
      <c r="B12" s="113" t="s">
        <v>264</v>
      </c>
      <c r="C12" s="101" t="s">
        <v>265</v>
      </c>
      <c r="D12" s="103">
        <f>SUM(E12,+H12,+K12)</f>
        <v>50822</v>
      </c>
      <c r="E12" s="103">
        <f>SUM(F12:G12)</f>
        <v>0</v>
      </c>
      <c r="F12" s="103">
        <v>0</v>
      </c>
      <c r="G12" s="103">
        <v>0</v>
      </c>
      <c r="H12" s="103">
        <f>SUM(I12:J12)</f>
        <v>39330</v>
      </c>
      <c r="I12" s="103">
        <v>39330</v>
      </c>
      <c r="J12" s="103">
        <v>0</v>
      </c>
      <c r="K12" s="103">
        <f>SUM(L12:M12)</f>
        <v>11492</v>
      </c>
      <c r="L12" s="103">
        <v>0</v>
      </c>
      <c r="M12" s="103">
        <v>11492</v>
      </c>
      <c r="N12" s="103">
        <f>SUM(O12,+V12,+AC12)</f>
        <v>50897</v>
      </c>
      <c r="O12" s="103">
        <f>SUM(P12:U12)</f>
        <v>39330</v>
      </c>
      <c r="P12" s="103">
        <v>39330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11492</v>
      </c>
      <c r="W12" s="103">
        <v>11492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75</v>
      </c>
      <c r="AD12" s="103">
        <v>75</v>
      </c>
      <c r="AE12" s="103">
        <v>0</v>
      </c>
      <c r="AF12" s="103">
        <f>SUM(AG12:AI12)</f>
        <v>702</v>
      </c>
      <c r="AG12" s="103">
        <v>702</v>
      </c>
      <c r="AH12" s="103">
        <v>0</v>
      </c>
      <c r="AI12" s="103">
        <v>0</v>
      </c>
      <c r="AJ12" s="103">
        <f>SUM(AK12:AS12)</f>
        <v>702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702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14</v>
      </c>
      <c r="B13" s="113" t="s">
        <v>266</v>
      </c>
      <c r="C13" s="101" t="s">
        <v>267</v>
      </c>
      <c r="D13" s="103">
        <f>SUM(E13,+H13,+K13)</f>
        <v>105183</v>
      </c>
      <c r="E13" s="103">
        <f>SUM(F13:G13)</f>
        <v>4846</v>
      </c>
      <c r="F13" s="103">
        <v>4846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100337</v>
      </c>
      <c r="L13" s="103">
        <v>59390</v>
      </c>
      <c r="M13" s="103">
        <v>40947</v>
      </c>
      <c r="N13" s="103">
        <f>SUM(O13,+V13,+AC13)</f>
        <v>105183</v>
      </c>
      <c r="O13" s="103">
        <f>SUM(P13:U13)</f>
        <v>64236</v>
      </c>
      <c r="P13" s="103">
        <v>63341</v>
      </c>
      <c r="Q13" s="103">
        <v>0</v>
      </c>
      <c r="R13" s="103">
        <v>0</v>
      </c>
      <c r="S13" s="103">
        <v>895</v>
      </c>
      <c r="T13" s="103">
        <v>0</v>
      </c>
      <c r="U13" s="103">
        <v>0</v>
      </c>
      <c r="V13" s="103">
        <f>SUM(W13:AB13)</f>
        <v>40947</v>
      </c>
      <c r="W13" s="103">
        <v>40750</v>
      </c>
      <c r="X13" s="103">
        <v>0</v>
      </c>
      <c r="Y13" s="103">
        <v>0</v>
      </c>
      <c r="Z13" s="103">
        <v>197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2889</v>
      </c>
      <c r="AG13" s="103">
        <v>2889</v>
      </c>
      <c r="AH13" s="103">
        <v>0</v>
      </c>
      <c r="AI13" s="103">
        <v>0</v>
      </c>
      <c r="AJ13" s="103">
        <f>SUM(AK13:AS13)</f>
        <v>2889</v>
      </c>
      <c r="AK13" s="103">
        <v>0</v>
      </c>
      <c r="AL13" s="103">
        <v>0</v>
      </c>
      <c r="AM13" s="103">
        <v>2872</v>
      </c>
      <c r="AN13" s="103">
        <v>0</v>
      </c>
      <c r="AO13" s="103">
        <v>0</v>
      </c>
      <c r="AP13" s="103">
        <v>0</v>
      </c>
      <c r="AQ13" s="103">
        <v>0</v>
      </c>
      <c r="AR13" s="103">
        <v>17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126</v>
      </c>
      <c r="BA13" s="103">
        <v>126</v>
      </c>
      <c r="BB13" s="103">
        <v>0</v>
      </c>
      <c r="BC13" s="103">
        <v>0</v>
      </c>
    </row>
    <row r="14" spans="1:55" s="105" customFormat="1" ht="13.5" customHeight="1">
      <c r="A14" s="115" t="s">
        <v>14</v>
      </c>
      <c r="B14" s="113" t="s">
        <v>268</v>
      </c>
      <c r="C14" s="101" t="s">
        <v>269</v>
      </c>
      <c r="D14" s="103">
        <f>SUM(E14,+H14,+K14)</f>
        <v>52517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52517</v>
      </c>
      <c r="L14" s="103">
        <v>19094</v>
      </c>
      <c r="M14" s="103">
        <v>33423</v>
      </c>
      <c r="N14" s="103">
        <f>SUM(O14,+V14,+AC14)</f>
        <v>52517</v>
      </c>
      <c r="O14" s="103">
        <f>SUM(P14:U14)</f>
        <v>19094</v>
      </c>
      <c r="P14" s="103">
        <v>19094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33423</v>
      </c>
      <c r="W14" s="103">
        <v>33423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142</v>
      </c>
      <c r="AG14" s="103">
        <v>142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142</v>
      </c>
      <c r="AU14" s="103">
        <v>142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14</v>
      </c>
      <c r="B15" s="113" t="s">
        <v>270</v>
      </c>
      <c r="C15" s="101" t="s">
        <v>271</v>
      </c>
      <c r="D15" s="103">
        <f>SUM(E15,+H15,+K15)</f>
        <v>51068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51068</v>
      </c>
      <c r="L15" s="103">
        <v>17634</v>
      </c>
      <c r="M15" s="103">
        <v>33434</v>
      </c>
      <c r="N15" s="103">
        <f>SUM(O15,+V15,+AC15)</f>
        <v>51124</v>
      </c>
      <c r="O15" s="103">
        <f>SUM(P15:U15)</f>
        <v>17634</v>
      </c>
      <c r="P15" s="103">
        <v>17634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33434</v>
      </c>
      <c r="W15" s="103">
        <v>33434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56</v>
      </c>
      <c r="AD15" s="103">
        <v>56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283</v>
      </c>
      <c r="AK15" s="103">
        <v>4</v>
      </c>
      <c r="AL15" s="103">
        <v>279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283</v>
      </c>
      <c r="BA15" s="103">
        <v>283</v>
      </c>
      <c r="BB15" s="103">
        <v>0</v>
      </c>
      <c r="BC15" s="103">
        <v>0</v>
      </c>
    </row>
    <row r="16" spans="1:55" s="105" customFormat="1" ht="13.5" customHeight="1">
      <c r="A16" s="115" t="s">
        <v>14</v>
      </c>
      <c r="B16" s="113" t="s">
        <v>272</v>
      </c>
      <c r="C16" s="101" t="s">
        <v>273</v>
      </c>
      <c r="D16" s="103">
        <f>SUM(E16,+H16,+K16)</f>
        <v>47790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47790</v>
      </c>
      <c r="L16" s="103">
        <v>18207</v>
      </c>
      <c r="M16" s="103">
        <v>29583</v>
      </c>
      <c r="N16" s="103">
        <f>SUM(O16,+V16,+AC16)</f>
        <v>47823</v>
      </c>
      <c r="O16" s="103">
        <f>SUM(P16:U16)</f>
        <v>18207</v>
      </c>
      <c r="P16" s="103">
        <v>18207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29583</v>
      </c>
      <c r="W16" s="103">
        <v>29583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33</v>
      </c>
      <c r="AD16" s="103">
        <v>33</v>
      </c>
      <c r="AE16" s="103">
        <v>0</v>
      </c>
      <c r="AF16" s="103">
        <f>SUM(AG16:AI16)</f>
        <v>53</v>
      </c>
      <c r="AG16" s="103">
        <v>53</v>
      </c>
      <c r="AH16" s="103">
        <v>0</v>
      </c>
      <c r="AI16" s="103">
        <v>0</v>
      </c>
      <c r="AJ16" s="103">
        <f>SUM(AK16:AS16)</f>
        <v>53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53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5230</v>
      </c>
      <c r="BA16" s="103">
        <v>5230</v>
      </c>
      <c r="BB16" s="103">
        <v>0</v>
      </c>
      <c r="BC16" s="103">
        <v>0</v>
      </c>
    </row>
    <row r="17" spans="1:55" s="105" customFormat="1" ht="13.5" customHeight="1">
      <c r="A17" s="115" t="s">
        <v>14</v>
      </c>
      <c r="B17" s="113" t="s">
        <v>274</v>
      </c>
      <c r="C17" s="101" t="s">
        <v>275</v>
      </c>
      <c r="D17" s="103">
        <f>SUM(E17,+H17,+K17)</f>
        <v>27445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27445</v>
      </c>
      <c r="L17" s="103">
        <v>9362</v>
      </c>
      <c r="M17" s="103">
        <v>18083</v>
      </c>
      <c r="N17" s="103">
        <f>SUM(O17,+V17,+AC17)</f>
        <v>27456</v>
      </c>
      <c r="O17" s="103">
        <f>SUM(P17:U17)</f>
        <v>9362</v>
      </c>
      <c r="P17" s="103">
        <v>9362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18083</v>
      </c>
      <c r="W17" s="103">
        <v>18083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11</v>
      </c>
      <c r="AD17" s="103">
        <v>11</v>
      </c>
      <c r="AE17" s="103">
        <v>0</v>
      </c>
      <c r="AF17" s="103">
        <f>SUM(AG17:AI17)</f>
        <v>151</v>
      </c>
      <c r="AG17" s="103">
        <v>151</v>
      </c>
      <c r="AH17" s="103">
        <v>0</v>
      </c>
      <c r="AI17" s="103">
        <v>0</v>
      </c>
      <c r="AJ17" s="103">
        <f>SUM(AK17:AS17)</f>
        <v>151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151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14</v>
      </c>
      <c r="B18" s="113" t="s">
        <v>276</v>
      </c>
      <c r="C18" s="101" t="s">
        <v>277</v>
      </c>
      <c r="D18" s="103">
        <f>SUM(E18,+H18,+K18)</f>
        <v>27087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27087</v>
      </c>
      <c r="L18" s="103">
        <v>11635</v>
      </c>
      <c r="M18" s="103">
        <v>15452</v>
      </c>
      <c r="N18" s="103">
        <f>SUM(O18,+V18,+AC18)</f>
        <v>27087</v>
      </c>
      <c r="O18" s="103">
        <f>SUM(P18:U18)</f>
        <v>11635</v>
      </c>
      <c r="P18" s="103">
        <v>11635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15452</v>
      </c>
      <c r="W18" s="103">
        <v>15452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150</v>
      </c>
      <c r="AK18" s="103">
        <v>2</v>
      </c>
      <c r="AL18" s="103">
        <v>148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150</v>
      </c>
      <c r="BA18" s="103">
        <v>150</v>
      </c>
      <c r="BB18" s="103">
        <v>0</v>
      </c>
      <c r="BC18" s="103">
        <v>0</v>
      </c>
    </row>
    <row r="19" spans="1:55" s="105" customFormat="1" ht="13.5" customHeight="1">
      <c r="A19" s="115" t="s">
        <v>14</v>
      </c>
      <c r="B19" s="113" t="s">
        <v>278</v>
      </c>
      <c r="C19" s="101" t="s">
        <v>279</v>
      </c>
      <c r="D19" s="103">
        <f>SUM(E19,+H19,+K19)</f>
        <v>51573</v>
      </c>
      <c r="E19" s="103">
        <f>SUM(F19:G19)</f>
        <v>2845</v>
      </c>
      <c r="F19" s="103">
        <v>2829</v>
      </c>
      <c r="G19" s="103">
        <v>16</v>
      </c>
      <c r="H19" s="103">
        <f>SUM(I19:J19)</f>
        <v>32250</v>
      </c>
      <c r="I19" s="103">
        <v>32250</v>
      </c>
      <c r="J19" s="103">
        <v>0</v>
      </c>
      <c r="K19" s="103">
        <f>SUM(L19:M19)</f>
        <v>16478</v>
      </c>
      <c r="L19" s="103">
        <v>0</v>
      </c>
      <c r="M19" s="103">
        <v>16478</v>
      </c>
      <c r="N19" s="103">
        <f>SUM(O19,+V19,+AC19)</f>
        <v>51573</v>
      </c>
      <c r="O19" s="103">
        <f>SUM(P19:U19)</f>
        <v>35079</v>
      </c>
      <c r="P19" s="103">
        <v>35079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16494</v>
      </c>
      <c r="W19" s="103">
        <v>16494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148</v>
      </c>
      <c r="AG19" s="103">
        <v>148</v>
      </c>
      <c r="AH19" s="103">
        <v>0</v>
      </c>
      <c r="AI19" s="103">
        <v>0</v>
      </c>
      <c r="AJ19" s="103">
        <f>SUM(AK19:AS19)</f>
        <v>148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95</v>
      </c>
      <c r="AR19" s="103">
        <v>0</v>
      </c>
      <c r="AS19" s="103">
        <v>53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14</v>
      </c>
      <c r="B20" s="113" t="s">
        <v>280</v>
      </c>
      <c r="C20" s="101" t="s">
        <v>281</v>
      </c>
      <c r="D20" s="103">
        <f>SUM(E20,+H20,+K20)</f>
        <v>16550</v>
      </c>
      <c r="E20" s="103">
        <f>SUM(F20:G20)</f>
        <v>79</v>
      </c>
      <c r="F20" s="103">
        <v>79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16471</v>
      </c>
      <c r="L20" s="103">
        <v>10981</v>
      </c>
      <c r="M20" s="103">
        <v>5490</v>
      </c>
      <c r="N20" s="103">
        <f>SUM(O20,+V20,+AC20)</f>
        <v>16638</v>
      </c>
      <c r="O20" s="103">
        <f>SUM(P20:U20)</f>
        <v>11060</v>
      </c>
      <c r="P20" s="103">
        <v>11060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5490</v>
      </c>
      <c r="W20" s="103">
        <v>5490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88</v>
      </c>
      <c r="AD20" s="103">
        <v>88</v>
      </c>
      <c r="AE20" s="103">
        <v>0</v>
      </c>
      <c r="AF20" s="103">
        <f>SUM(AG20:AI20)</f>
        <v>193</v>
      </c>
      <c r="AG20" s="103">
        <v>193</v>
      </c>
      <c r="AH20" s="103">
        <v>0</v>
      </c>
      <c r="AI20" s="103">
        <v>0</v>
      </c>
      <c r="AJ20" s="103">
        <f>SUM(AK20:AS20)</f>
        <v>5157</v>
      </c>
      <c r="AK20" s="103">
        <v>4964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94</v>
      </c>
      <c r="AR20" s="103">
        <v>0</v>
      </c>
      <c r="AS20" s="103">
        <v>99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94</v>
      </c>
      <c r="BA20" s="103">
        <v>94</v>
      </c>
      <c r="BB20" s="103">
        <v>0</v>
      </c>
      <c r="BC20" s="103">
        <v>0</v>
      </c>
    </row>
    <row r="21" spans="1:55" s="105" customFormat="1" ht="13.5" customHeight="1">
      <c r="A21" s="115" t="s">
        <v>14</v>
      </c>
      <c r="B21" s="113" t="s">
        <v>282</v>
      </c>
      <c r="C21" s="101" t="s">
        <v>283</v>
      </c>
      <c r="D21" s="103">
        <f>SUM(E21,+H21,+K21)</f>
        <v>14781</v>
      </c>
      <c r="E21" s="103">
        <f>SUM(F21:G21)</f>
        <v>0</v>
      </c>
      <c r="F21" s="103">
        <v>0</v>
      </c>
      <c r="G21" s="103">
        <v>0</v>
      </c>
      <c r="H21" s="103">
        <f>SUM(I21:J21)</f>
        <v>9070</v>
      </c>
      <c r="I21" s="103">
        <v>9070</v>
      </c>
      <c r="J21" s="103">
        <v>0</v>
      </c>
      <c r="K21" s="103">
        <f>SUM(L21:M21)</f>
        <v>5711</v>
      </c>
      <c r="L21" s="103">
        <v>0</v>
      </c>
      <c r="M21" s="103">
        <v>5711</v>
      </c>
      <c r="N21" s="103">
        <f>SUM(O21,+V21,+AC21)</f>
        <v>14782</v>
      </c>
      <c r="O21" s="103">
        <f>SUM(P21:U21)</f>
        <v>9070</v>
      </c>
      <c r="P21" s="103">
        <v>9070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5711</v>
      </c>
      <c r="W21" s="103">
        <v>5711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1</v>
      </c>
      <c r="AD21" s="103">
        <v>1</v>
      </c>
      <c r="AE21" s="103">
        <v>0</v>
      </c>
      <c r="AF21" s="103">
        <f>SUM(AG21:AI21)</f>
        <v>547</v>
      </c>
      <c r="AG21" s="103">
        <v>547</v>
      </c>
      <c r="AH21" s="103">
        <v>0</v>
      </c>
      <c r="AI21" s="103">
        <v>0</v>
      </c>
      <c r="AJ21" s="103">
        <f>SUM(AK21:AS21)</f>
        <v>547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547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14</v>
      </c>
      <c r="B22" s="113" t="s">
        <v>284</v>
      </c>
      <c r="C22" s="101" t="s">
        <v>285</v>
      </c>
      <c r="D22" s="103">
        <f>SUM(E22,+H22,+K22)</f>
        <v>8297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8297</v>
      </c>
      <c r="L22" s="103">
        <v>2733</v>
      </c>
      <c r="M22" s="103">
        <v>5564</v>
      </c>
      <c r="N22" s="103">
        <f>SUM(O22,+V22,+AC22)</f>
        <v>8297</v>
      </c>
      <c r="O22" s="103">
        <f>SUM(P22:U22)</f>
        <v>2733</v>
      </c>
      <c r="P22" s="103">
        <v>2733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5564</v>
      </c>
      <c r="W22" s="103">
        <v>5564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7</v>
      </c>
      <c r="AG22" s="103">
        <v>7</v>
      </c>
      <c r="AH22" s="103">
        <v>0</v>
      </c>
      <c r="AI22" s="103">
        <v>0</v>
      </c>
      <c r="AJ22" s="103">
        <f>SUM(AK22:AS22)</f>
        <v>8297</v>
      </c>
      <c r="AK22" s="103">
        <v>8297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7</v>
      </c>
      <c r="AU22" s="103">
        <v>7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19</v>
      </c>
      <c r="BA22" s="103">
        <v>19</v>
      </c>
      <c r="BB22" s="103">
        <v>0</v>
      </c>
      <c r="BC22" s="103">
        <v>0</v>
      </c>
    </row>
    <row r="23" spans="1:55" s="105" customFormat="1" ht="13.5" customHeight="1">
      <c r="A23" s="115" t="s">
        <v>14</v>
      </c>
      <c r="B23" s="113" t="s">
        <v>286</v>
      </c>
      <c r="C23" s="101" t="s">
        <v>287</v>
      </c>
      <c r="D23" s="103">
        <f>SUM(E23,+H23,+K23)</f>
        <v>10284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10284</v>
      </c>
      <c r="L23" s="103">
        <v>1548</v>
      </c>
      <c r="M23" s="103">
        <v>8736</v>
      </c>
      <c r="N23" s="103">
        <f>SUM(O23,+V23,+AC23)</f>
        <v>10284</v>
      </c>
      <c r="O23" s="103">
        <f>SUM(P23:U23)</f>
        <v>1548</v>
      </c>
      <c r="P23" s="103">
        <v>1548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8736</v>
      </c>
      <c r="W23" s="103">
        <v>8736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9</v>
      </c>
      <c r="AG23" s="103">
        <v>9</v>
      </c>
      <c r="AH23" s="103">
        <v>0</v>
      </c>
      <c r="AI23" s="103">
        <v>0</v>
      </c>
      <c r="AJ23" s="103">
        <f>SUM(AK23:AS23)</f>
        <v>9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9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14</v>
      </c>
      <c r="B24" s="113" t="s">
        <v>288</v>
      </c>
      <c r="C24" s="101" t="s">
        <v>289</v>
      </c>
      <c r="D24" s="103">
        <f>SUM(E24,+H24,+K24)</f>
        <v>793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793</v>
      </c>
      <c r="L24" s="103">
        <v>358</v>
      </c>
      <c r="M24" s="103">
        <v>435</v>
      </c>
      <c r="N24" s="103">
        <f>SUM(O24,+V24,+AC24)</f>
        <v>793</v>
      </c>
      <c r="O24" s="103">
        <f>SUM(P24:U24)</f>
        <v>358</v>
      </c>
      <c r="P24" s="103">
        <v>0</v>
      </c>
      <c r="Q24" s="103">
        <v>0</v>
      </c>
      <c r="R24" s="103">
        <v>0</v>
      </c>
      <c r="S24" s="103">
        <v>358</v>
      </c>
      <c r="T24" s="103">
        <v>0</v>
      </c>
      <c r="U24" s="103">
        <v>0</v>
      </c>
      <c r="V24" s="103">
        <f>SUM(W24:AB24)</f>
        <v>435</v>
      </c>
      <c r="W24" s="103">
        <v>0</v>
      </c>
      <c r="X24" s="103">
        <v>0</v>
      </c>
      <c r="Y24" s="103">
        <v>0</v>
      </c>
      <c r="Z24" s="103">
        <v>435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14</v>
      </c>
      <c r="B25" s="113" t="s">
        <v>290</v>
      </c>
      <c r="C25" s="101" t="s">
        <v>291</v>
      </c>
      <c r="D25" s="103">
        <f>SUM(E25,+H25,+K25)</f>
        <v>700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700</v>
      </c>
      <c r="L25" s="103">
        <v>442</v>
      </c>
      <c r="M25" s="103">
        <v>258</v>
      </c>
      <c r="N25" s="103">
        <f>SUM(O25,+V25,+AC25)</f>
        <v>700</v>
      </c>
      <c r="O25" s="103">
        <f>SUM(P25:U25)</f>
        <v>442</v>
      </c>
      <c r="P25" s="103">
        <v>0</v>
      </c>
      <c r="Q25" s="103">
        <v>0</v>
      </c>
      <c r="R25" s="103">
        <v>0</v>
      </c>
      <c r="S25" s="103">
        <v>442</v>
      </c>
      <c r="T25" s="103">
        <v>0</v>
      </c>
      <c r="U25" s="103">
        <v>0</v>
      </c>
      <c r="V25" s="103">
        <f>SUM(W25:AB25)</f>
        <v>258</v>
      </c>
      <c r="W25" s="103">
        <v>0</v>
      </c>
      <c r="X25" s="103">
        <v>0</v>
      </c>
      <c r="Y25" s="103">
        <v>0</v>
      </c>
      <c r="Z25" s="103">
        <v>258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14</v>
      </c>
      <c r="B26" s="113" t="s">
        <v>292</v>
      </c>
      <c r="C26" s="101" t="s">
        <v>293</v>
      </c>
      <c r="D26" s="103">
        <f>SUM(E26,+H26,+K26)</f>
        <v>3988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3988</v>
      </c>
      <c r="L26" s="103">
        <v>1872</v>
      </c>
      <c r="M26" s="103">
        <v>2116</v>
      </c>
      <c r="N26" s="103">
        <f>SUM(O26,+V26,+AC26)</f>
        <v>4015</v>
      </c>
      <c r="O26" s="103">
        <f>SUM(P26:U26)</f>
        <v>1872</v>
      </c>
      <c r="P26" s="103">
        <v>1872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2116</v>
      </c>
      <c r="W26" s="103">
        <v>2116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27</v>
      </c>
      <c r="AD26" s="103">
        <v>27</v>
      </c>
      <c r="AE26" s="103">
        <v>0</v>
      </c>
      <c r="AF26" s="103">
        <f>SUM(AG26:AI26)</f>
        <v>3</v>
      </c>
      <c r="AG26" s="103">
        <v>3</v>
      </c>
      <c r="AH26" s="103">
        <v>0</v>
      </c>
      <c r="AI26" s="103">
        <v>0</v>
      </c>
      <c r="AJ26" s="103">
        <f>SUM(AK26:AS26)</f>
        <v>3</v>
      </c>
      <c r="AK26" s="103">
        <v>0</v>
      </c>
      <c r="AL26" s="103">
        <v>0</v>
      </c>
      <c r="AM26" s="103">
        <v>3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14</v>
      </c>
      <c r="B27" s="113" t="s">
        <v>294</v>
      </c>
      <c r="C27" s="101" t="s">
        <v>295</v>
      </c>
      <c r="D27" s="103">
        <f>SUM(E27,+H27,+K27)</f>
        <v>1419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1419</v>
      </c>
      <c r="L27" s="103">
        <v>831</v>
      </c>
      <c r="M27" s="103">
        <v>588</v>
      </c>
      <c r="N27" s="103">
        <f>SUM(O27,+V27,+AC27)</f>
        <v>1419</v>
      </c>
      <c r="O27" s="103">
        <f>SUM(P27:U27)</f>
        <v>831</v>
      </c>
      <c r="P27" s="103">
        <v>831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588</v>
      </c>
      <c r="W27" s="103">
        <v>588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</v>
      </c>
      <c r="AG27" s="103">
        <v>5</v>
      </c>
      <c r="AH27" s="103">
        <v>0</v>
      </c>
      <c r="AI27" s="103">
        <v>0</v>
      </c>
      <c r="AJ27" s="103">
        <f>SUM(AK27:AS27)</f>
        <v>5</v>
      </c>
      <c r="AK27" s="103">
        <v>1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4</v>
      </c>
      <c r="AR27" s="103">
        <v>0</v>
      </c>
      <c r="AS27" s="103">
        <v>0</v>
      </c>
      <c r="AT27" s="103">
        <f>SUM(AU27:AY27)</f>
        <v>1</v>
      </c>
      <c r="AU27" s="103">
        <v>1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14</v>
      </c>
      <c r="B28" s="113" t="s">
        <v>296</v>
      </c>
      <c r="C28" s="101" t="s">
        <v>297</v>
      </c>
      <c r="D28" s="103">
        <f>SUM(E28,+H28,+K28)</f>
        <v>10615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10615</v>
      </c>
      <c r="L28" s="103">
        <v>5430</v>
      </c>
      <c r="M28" s="103">
        <v>5185</v>
      </c>
      <c r="N28" s="103">
        <f>SUM(O28,+V28,+AC28)</f>
        <v>10615</v>
      </c>
      <c r="O28" s="103">
        <f>SUM(P28:U28)</f>
        <v>5430</v>
      </c>
      <c r="P28" s="103">
        <v>5430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5185</v>
      </c>
      <c r="W28" s="103">
        <v>5185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301</v>
      </c>
      <c r="AG28" s="103">
        <v>301</v>
      </c>
      <c r="AH28" s="103">
        <v>0</v>
      </c>
      <c r="AI28" s="103">
        <v>0</v>
      </c>
      <c r="AJ28" s="103">
        <f>SUM(AK28:AS28)</f>
        <v>301</v>
      </c>
      <c r="AK28" s="103">
        <v>0</v>
      </c>
      <c r="AL28" s="103">
        <v>0</v>
      </c>
      <c r="AM28" s="103">
        <v>301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14</v>
      </c>
      <c r="B29" s="113" t="s">
        <v>298</v>
      </c>
      <c r="C29" s="101" t="s">
        <v>299</v>
      </c>
      <c r="D29" s="103">
        <f>SUM(E29,+H29,+K29)</f>
        <v>9540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9540</v>
      </c>
      <c r="L29" s="103">
        <v>7768</v>
      </c>
      <c r="M29" s="103">
        <v>1772</v>
      </c>
      <c r="N29" s="103">
        <f>SUM(O29,+V29,+AC29)</f>
        <v>9540</v>
      </c>
      <c r="O29" s="103">
        <f>SUM(P29:U29)</f>
        <v>7768</v>
      </c>
      <c r="P29" s="103">
        <v>7768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1772</v>
      </c>
      <c r="W29" s="103">
        <v>1772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199</v>
      </c>
      <c r="AG29" s="103">
        <v>199</v>
      </c>
      <c r="AH29" s="103">
        <v>0</v>
      </c>
      <c r="AI29" s="103">
        <v>0</v>
      </c>
      <c r="AJ29" s="103">
        <f>SUM(AK29:AS29)</f>
        <v>199</v>
      </c>
      <c r="AK29" s="103">
        <v>0</v>
      </c>
      <c r="AL29" s="103">
        <v>0</v>
      </c>
      <c r="AM29" s="103">
        <v>199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14</v>
      </c>
      <c r="B30" s="113" t="s">
        <v>300</v>
      </c>
      <c r="C30" s="101" t="s">
        <v>301</v>
      </c>
      <c r="D30" s="103">
        <f>SUM(E30,+H30,+K30)</f>
        <v>7782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7782</v>
      </c>
      <c r="L30" s="103">
        <v>3566</v>
      </c>
      <c r="M30" s="103">
        <v>4216</v>
      </c>
      <c r="N30" s="103">
        <f>SUM(O30,+V30,+AC30)</f>
        <v>7831</v>
      </c>
      <c r="O30" s="103">
        <f>SUM(P30:U30)</f>
        <v>3566</v>
      </c>
      <c r="P30" s="103">
        <v>3566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4216</v>
      </c>
      <c r="W30" s="103">
        <v>4216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49</v>
      </c>
      <c r="AD30" s="103">
        <v>49</v>
      </c>
      <c r="AE30" s="103">
        <v>0</v>
      </c>
      <c r="AF30" s="103">
        <f>SUM(AG30:AI30)</f>
        <v>29</v>
      </c>
      <c r="AG30" s="103">
        <v>29</v>
      </c>
      <c r="AH30" s="103">
        <v>0</v>
      </c>
      <c r="AI30" s="103">
        <v>0</v>
      </c>
      <c r="AJ30" s="103">
        <f>SUM(AK30:AS30)</f>
        <v>29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29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70</v>
      </c>
      <c r="BA30" s="103">
        <v>70</v>
      </c>
      <c r="BB30" s="103">
        <v>0</v>
      </c>
      <c r="BC30" s="103">
        <v>0</v>
      </c>
    </row>
    <row r="31" spans="1:55" s="105" customFormat="1" ht="13.5" customHeight="1">
      <c r="A31" s="115" t="s">
        <v>14</v>
      </c>
      <c r="B31" s="113" t="s">
        <v>302</v>
      </c>
      <c r="C31" s="101" t="s">
        <v>303</v>
      </c>
      <c r="D31" s="103">
        <f>SUM(E31,+H31,+K31)</f>
        <v>32547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32547</v>
      </c>
      <c r="L31" s="103">
        <v>20096</v>
      </c>
      <c r="M31" s="103">
        <v>12451</v>
      </c>
      <c r="N31" s="103">
        <f>SUM(O31,+V31,+AC31)</f>
        <v>32580</v>
      </c>
      <c r="O31" s="103">
        <f>SUM(P31:U31)</f>
        <v>20096</v>
      </c>
      <c r="P31" s="103">
        <v>20096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12451</v>
      </c>
      <c r="W31" s="103">
        <v>12451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33</v>
      </c>
      <c r="AD31" s="103">
        <v>33</v>
      </c>
      <c r="AE31" s="103">
        <v>0</v>
      </c>
      <c r="AF31" s="103">
        <f>SUM(AG31:AI31)</f>
        <v>78</v>
      </c>
      <c r="AG31" s="103">
        <v>78</v>
      </c>
      <c r="AH31" s="103">
        <v>0</v>
      </c>
      <c r="AI31" s="103">
        <v>0</v>
      </c>
      <c r="AJ31" s="103">
        <f>SUM(AK31:AS31)</f>
        <v>78</v>
      </c>
      <c r="AK31" s="103">
        <v>78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78</v>
      </c>
      <c r="AU31" s="103">
        <v>78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14</v>
      </c>
      <c r="B32" s="113" t="s">
        <v>304</v>
      </c>
      <c r="C32" s="101" t="s">
        <v>305</v>
      </c>
      <c r="D32" s="103">
        <f>SUM(E32,+H32,+K32)</f>
        <v>41532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41532</v>
      </c>
      <c r="L32" s="103">
        <v>28611</v>
      </c>
      <c r="M32" s="103">
        <v>12921</v>
      </c>
      <c r="N32" s="103">
        <f>SUM(O32,+V32,+AC32)</f>
        <v>41532</v>
      </c>
      <c r="O32" s="103">
        <f>SUM(P32:U32)</f>
        <v>28611</v>
      </c>
      <c r="P32" s="103">
        <v>28611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12921</v>
      </c>
      <c r="W32" s="103">
        <v>12921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130</v>
      </c>
      <c r="AG32" s="103">
        <v>130</v>
      </c>
      <c r="AH32" s="103">
        <v>0</v>
      </c>
      <c r="AI32" s="103">
        <v>0</v>
      </c>
      <c r="AJ32" s="103">
        <f>SUM(AK32:AS32)</f>
        <v>130</v>
      </c>
      <c r="AK32" s="103">
        <v>64</v>
      </c>
      <c r="AL32" s="103">
        <v>0</v>
      </c>
      <c r="AM32" s="103">
        <v>66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64</v>
      </c>
      <c r="AU32" s="103">
        <v>64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70</v>
      </c>
      <c r="BA32" s="103">
        <v>70</v>
      </c>
      <c r="BB32" s="103">
        <v>0</v>
      </c>
      <c r="BC32" s="103">
        <v>0</v>
      </c>
    </row>
    <row r="33" spans="1:55" s="105" customFormat="1" ht="13.5" customHeight="1">
      <c r="A33" s="115" t="s">
        <v>14</v>
      </c>
      <c r="B33" s="113" t="s">
        <v>306</v>
      </c>
      <c r="C33" s="101" t="s">
        <v>307</v>
      </c>
      <c r="D33" s="103">
        <f>SUM(E33,+H33,+K33)</f>
        <v>24900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24900</v>
      </c>
      <c r="L33" s="103">
        <v>8399</v>
      </c>
      <c r="M33" s="103">
        <v>16501</v>
      </c>
      <c r="N33" s="103">
        <f>SUM(O33,+V33,+AC33)</f>
        <v>24900</v>
      </c>
      <c r="O33" s="103">
        <f>SUM(P33:U33)</f>
        <v>8399</v>
      </c>
      <c r="P33" s="103">
        <v>8399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16501</v>
      </c>
      <c r="W33" s="103">
        <v>16501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13</v>
      </c>
      <c r="AG33" s="103">
        <v>13</v>
      </c>
      <c r="AH33" s="103">
        <v>0</v>
      </c>
      <c r="AI33" s="103">
        <v>0</v>
      </c>
      <c r="AJ33" s="103">
        <f>SUM(AK33:AS33)</f>
        <v>13</v>
      </c>
      <c r="AK33" s="103">
        <v>0</v>
      </c>
      <c r="AL33" s="103">
        <v>0</v>
      </c>
      <c r="AM33" s="103">
        <v>13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207</v>
      </c>
      <c r="BA33" s="103">
        <v>207</v>
      </c>
      <c r="BB33" s="103">
        <v>0</v>
      </c>
      <c r="BC33" s="103">
        <v>0</v>
      </c>
    </row>
    <row r="34" spans="1:55" s="105" customFormat="1" ht="13.5" customHeight="1">
      <c r="A34" s="115" t="s">
        <v>14</v>
      </c>
      <c r="B34" s="113" t="s">
        <v>308</v>
      </c>
      <c r="C34" s="101" t="s">
        <v>309</v>
      </c>
      <c r="D34" s="103">
        <f>SUM(E34,+H34,+K34)</f>
        <v>38053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38053</v>
      </c>
      <c r="L34" s="103">
        <v>15896</v>
      </c>
      <c r="M34" s="103">
        <v>22157</v>
      </c>
      <c r="N34" s="103">
        <f>SUM(O34,+V34,+AC34)</f>
        <v>38053</v>
      </c>
      <c r="O34" s="103">
        <f>SUM(P34:U34)</f>
        <v>15896</v>
      </c>
      <c r="P34" s="103">
        <v>11500</v>
      </c>
      <c r="Q34" s="103">
        <v>0</v>
      </c>
      <c r="R34" s="103">
        <v>4396</v>
      </c>
      <c r="S34" s="103">
        <v>0</v>
      </c>
      <c r="T34" s="103">
        <v>0</v>
      </c>
      <c r="U34" s="103">
        <v>0</v>
      </c>
      <c r="V34" s="103">
        <f>SUM(W34:AB34)</f>
        <v>22157</v>
      </c>
      <c r="W34" s="103">
        <v>15518</v>
      </c>
      <c r="X34" s="103">
        <v>0</v>
      </c>
      <c r="Y34" s="103">
        <v>6639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56</v>
      </c>
      <c r="AG34" s="103">
        <v>56</v>
      </c>
      <c r="AH34" s="103">
        <v>0</v>
      </c>
      <c r="AI34" s="103">
        <v>0</v>
      </c>
      <c r="AJ34" s="103">
        <f>SUM(AK34:AS34)</f>
        <v>56</v>
      </c>
      <c r="AK34" s="103">
        <v>0</v>
      </c>
      <c r="AL34" s="103">
        <v>0</v>
      </c>
      <c r="AM34" s="103">
        <v>56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3692</v>
      </c>
      <c r="BA34" s="103">
        <v>33</v>
      </c>
      <c r="BB34" s="103">
        <v>0</v>
      </c>
      <c r="BC34" s="103">
        <v>3659</v>
      </c>
    </row>
    <row r="35" spans="1:55" s="105" customFormat="1" ht="13.5" customHeight="1">
      <c r="A35" s="115" t="s">
        <v>14</v>
      </c>
      <c r="B35" s="113" t="s">
        <v>310</v>
      </c>
      <c r="C35" s="101" t="s">
        <v>311</v>
      </c>
      <c r="D35" s="103">
        <f>SUM(E35,+H35,+K35)</f>
        <v>33066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33066</v>
      </c>
      <c r="L35" s="103">
        <v>16773</v>
      </c>
      <c r="M35" s="103">
        <v>16293</v>
      </c>
      <c r="N35" s="103">
        <f>SUM(O35,+V35,+AC35)</f>
        <v>33066</v>
      </c>
      <c r="O35" s="103">
        <f>SUM(P35:U35)</f>
        <v>16773</v>
      </c>
      <c r="P35" s="103">
        <v>16773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16293</v>
      </c>
      <c r="W35" s="103">
        <v>16293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1023</v>
      </c>
      <c r="AG35" s="103">
        <v>1023</v>
      </c>
      <c r="AH35" s="103">
        <v>0</v>
      </c>
      <c r="AI35" s="103">
        <v>0</v>
      </c>
      <c r="AJ35" s="103">
        <f>SUM(AK35:AS35)</f>
        <v>1023</v>
      </c>
      <c r="AK35" s="103">
        <v>0</v>
      </c>
      <c r="AL35" s="103">
        <v>0</v>
      </c>
      <c r="AM35" s="103">
        <v>1023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42</v>
      </c>
      <c r="AU35" s="103">
        <v>0</v>
      </c>
      <c r="AV35" s="103">
        <v>0</v>
      </c>
      <c r="AW35" s="103">
        <v>42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14</v>
      </c>
      <c r="B36" s="113" t="s">
        <v>312</v>
      </c>
      <c r="C36" s="101" t="s">
        <v>313</v>
      </c>
      <c r="D36" s="103">
        <f>SUM(E36,+H36,+K36)</f>
        <v>2211</v>
      </c>
      <c r="E36" s="103">
        <f>SUM(F36:G36)</f>
        <v>0</v>
      </c>
      <c r="F36" s="103">
        <v>0</v>
      </c>
      <c r="G36" s="103">
        <v>0</v>
      </c>
      <c r="H36" s="103">
        <f>SUM(I36:J36)</f>
        <v>2211</v>
      </c>
      <c r="I36" s="103">
        <v>1325</v>
      </c>
      <c r="J36" s="103">
        <v>886</v>
      </c>
      <c r="K36" s="103">
        <f>SUM(L36:M36)</f>
        <v>0</v>
      </c>
      <c r="L36" s="103">
        <v>0</v>
      </c>
      <c r="M36" s="103">
        <v>0</v>
      </c>
      <c r="N36" s="103">
        <f>SUM(O36,+V36,+AC36)</f>
        <v>2211</v>
      </c>
      <c r="O36" s="103">
        <f>SUM(P36:U36)</f>
        <v>1325</v>
      </c>
      <c r="P36" s="103">
        <v>0</v>
      </c>
      <c r="Q36" s="103">
        <v>0</v>
      </c>
      <c r="R36" s="103">
        <v>0</v>
      </c>
      <c r="S36" s="103">
        <v>1325</v>
      </c>
      <c r="T36" s="103">
        <v>0</v>
      </c>
      <c r="U36" s="103">
        <v>0</v>
      </c>
      <c r="V36" s="103">
        <f>SUM(W36:AB36)</f>
        <v>886</v>
      </c>
      <c r="W36" s="103">
        <v>0</v>
      </c>
      <c r="X36" s="103">
        <v>0</v>
      </c>
      <c r="Y36" s="103">
        <v>0</v>
      </c>
      <c r="Z36" s="103">
        <v>886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14</v>
      </c>
      <c r="B37" s="113" t="s">
        <v>314</v>
      </c>
      <c r="C37" s="101" t="s">
        <v>315</v>
      </c>
      <c r="D37" s="103">
        <f>SUM(E37,+H37,+K37)</f>
        <v>4537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4537</v>
      </c>
      <c r="L37" s="103">
        <v>2690</v>
      </c>
      <c r="M37" s="103">
        <v>1847</v>
      </c>
      <c r="N37" s="103">
        <f>SUM(O37,+V37,+AC37)</f>
        <v>4537</v>
      </c>
      <c r="O37" s="103">
        <f>SUM(P37:U37)</f>
        <v>2690</v>
      </c>
      <c r="P37" s="103">
        <v>2690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1847</v>
      </c>
      <c r="W37" s="103">
        <v>1847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22</v>
      </c>
      <c r="AG37" s="103">
        <v>22</v>
      </c>
      <c r="AH37" s="103">
        <v>0</v>
      </c>
      <c r="AI37" s="103">
        <v>0</v>
      </c>
      <c r="AJ37" s="103">
        <f>SUM(AK37:AS37)</f>
        <v>22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22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14</v>
      </c>
      <c r="B38" s="113" t="s">
        <v>316</v>
      </c>
      <c r="C38" s="101" t="s">
        <v>317</v>
      </c>
      <c r="D38" s="103">
        <f>SUM(E38,+H38,+K38)</f>
        <v>3046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3046</v>
      </c>
      <c r="L38" s="103">
        <v>1703</v>
      </c>
      <c r="M38" s="103">
        <v>1343</v>
      </c>
      <c r="N38" s="103">
        <f>SUM(O38,+V38,+AC38)</f>
        <v>3046</v>
      </c>
      <c r="O38" s="103">
        <f>SUM(P38:U38)</f>
        <v>1703</v>
      </c>
      <c r="P38" s="103">
        <v>1703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1343</v>
      </c>
      <c r="W38" s="103">
        <v>1343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5</v>
      </c>
      <c r="AG38" s="103">
        <v>5</v>
      </c>
      <c r="AH38" s="103">
        <v>0</v>
      </c>
      <c r="AI38" s="103">
        <v>0</v>
      </c>
      <c r="AJ38" s="103">
        <f>SUM(AK38:AS38)</f>
        <v>5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5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14</v>
      </c>
      <c r="B39" s="113" t="s">
        <v>318</v>
      </c>
      <c r="C39" s="101" t="s">
        <v>319</v>
      </c>
      <c r="D39" s="103">
        <f>SUM(E39,+H39,+K39)</f>
        <v>2035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2035</v>
      </c>
      <c r="L39" s="103">
        <v>1075</v>
      </c>
      <c r="M39" s="103">
        <v>960</v>
      </c>
      <c r="N39" s="103">
        <f>SUM(O39,+V39,+AC39)</f>
        <v>2035</v>
      </c>
      <c r="O39" s="103">
        <f>SUM(P39:U39)</f>
        <v>1075</v>
      </c>
      <c r="P39" s="103">
        <v>1075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960</v>
      </c>
      <c r="W39" s="103">
        <v>960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10</v>
      </c>
      <c r="AG39" s="103">
        <v>10</v>
      </c>
      <c r="AH39" s="103">
        <v>0</v>
      </c>
      <c r="AI39" s="103">
        <v>0</v>
      </c>
      <c r="AJ39" s="103">
        <f>SUM(AK39:AS39)</f>
        <v>10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14</v>
      </c>
      <c r="B40" s="113" t="s">
        <v>320</v>
      </c>
      <c r="C40" s="101" t="s">
        <v>321</v>
      </c>
      <c r="D40" s="103">
        <f>SUM(E40,+H40,+K40)</f>
        <v>7445</v>
      </c>
      <c r="E40" s="103">
        <f>SUM(F40:G40)</f>
        <v>7445</v>
      </c>
      <c r="F40" s="103">
        <v>4744</v>
      </c>
      <c r="G40" s="103">
        <v>2701</v>
      </c>
      <c r="H40" s="103">
        <f>SUM(I40:J40)</f>
        <v>0</v>
      </c>
      <c r="I40" s="103">
        <v>0</v>
      </c>
      <c r="J40" s="103">
        <v>0</v>
      </c>
      <c r="K40" s="103">
        <f>SUM(L40:M40)</f>
        <v>0</v>
      </c>
      <c r="L40" s="103">
        <v>0</v>
      </c>
      <c r="M40" s="103">
        <v>0</v>
      </c>
      <c r="N40" s="103">
        <f>SUM(O40,+V40,+AC40)</f>
        <v>7445</v>
      </c>
      <c r="O40" s="103">
        <f>SUM(P40:U40)</f>
        <v>4744</v>
      </c>
      <c r="P40" s="103">
        <v>4744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2701</v>
      </c>
      <c r="W40" s="103">
        <v>2701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11</v>
      </c>
      <c r="AG40" s="103">
        <v>11</v>
      </c>
      <c r="AH40" s="103">
        <v>0</v>
      </c>
      <c r="AI40" s="103">
        <v>0</v>
      </c>
      <c r="AJ40" s="103">
        <f>SUM(AK40:AS40)</f>
        <v>11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11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14</v>
      </c>
      <c r="B41" s="113" t="s">
        <v>322</v>
      </c>
      <c r="C41" s="101" t="s">
        <v>323</v>
      </c>
      <c r="D41" s="103">
        <f>SUM(E41,+H41,+K41)</f>
        <v>5508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5508</v>
      </c>
      <c r="L41" s="103">
        <v>1892</v>
      </c>
      <c r="M41" s="103">
        <v>3616</v>
      </c>
      <c r="N41" s="103">
        <f>SUM(O41,+V41,+AC41)</f>
        <v>5508</v>
      </c>
      <c r="O41" s="103">
        <f>SUM(P41:U41)</f>
        <v>1892</v>
      </c>
      <c r="P41" s="103">
        <v>1892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3616</v>
      </c>
      <c r="W41" s="103">
        <v>3616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14</v>
      </c>
      <c r="B42" s="113" t="s">
        <v>324</v>
      </c>
      <c r="C42" s="101" t="s">
        <v>325</v>
      </c>
      <c r="D42" s="103">
        <f>SUM(E42,+H42,+K42)</f>
        <v>2126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2126</v>
      </c>
      <c r="L42" s="103">
        <v>1165</v>
      </c>
      <c r="M42" s="103">
        <v>961</v>
      </c>
      <c r="N42" s="103">
        <f>SUM(O42,+V42,+AC42)</f>
        <v>2132</v>
      </c>
      <c r="O42" s="103">
        <f>SUM(P42:U42)</f>
        <v>1165</v>
      </c>
      <c r="P42" s="103">
        <v>0</v>
      </c>
      <c r="Q42" s="103">
        <v>0</v>
      </c>
      <c r="R42" s="103">
        <v>0</v>
      </c>
      <c r="S42" s="103">
        <v>1165</v>
      </c>
      <c r="T42" s="103">
        <v>0</v>
      </c>
      <c r="U42" s="103">
        <v>0</v>
      </c>
      <c r="V42" s="103">
        <f>SUM(W42:AB42)</f>
        <v>961</v>
      </c>
      <c r="W42" s="103">
        <v>0</v>
      </c>
      <c r="X42" s="103">
        <v>0</v>
      </c>
      <c r="Y42" s="103">
        <v>0</v>
      </c>
      <c r="Z42" s="103">
        <v>961</v>
      </c>
      <c r="AA42" s="103">
        <v>0</v>
      </c>
      <c r="AB42" s="103">
        <v>0</v>
      </c>
      <c r="AC42" s="103">
        <f>SUM(AD42:AE42)</f>
        <v>6</v>
      </c>
      <c r="AD42" s="103">
        <v>6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14</v>
      </c>
      <c r="B43" s="113" t="s">
        <v>326</v>
      </c>
      <c r="C43" s="101" t="s">
        <v>327</v>
      </c>
      <c r="D43" s="103">
        <f>SUM(E43,+H43,+K43)</f>
        <v>1724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1724</v>
      </c>
      <c r="L43" s="103">
        <v>1061</v>
      </c>
      <c r="M43" s="103">
        <v>663</v>
      </c>
      <c r="N43" s="103">
        <f>SUM(O43,+V43,+AC43)</f>
        <v>1724</v>
      </c>
      <c r="O43" s="103">
        <f>SUM(P43:U43)</f>
        <v>1061</v>
      </c>
      <c r="P43" s="103">
        <v>1061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663</v>
      </c>
      <c r="W43" s="103">
        <v>663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0</v>
      </c>
      <c r="AG43" s="103">
        <v>0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14</v>
      </c>
      <c r="B44" s="113" t="s">
        <v>328</v>
      </c>
      <c r="C44" s="101" t="s">
        <v>329</v>
      </c>
      <c r="D44" s="103">
        <f>SUM(E44,+H44,+K44)</f>
        <v>187</v>
      </c>
      <c r="E44" s="103">
        <f>SUM(F44:G44)</f>
        <v>0</v>
      </c>
      <c r="F44" s="103">
        <v>0</v>
      </c>
      <c r="G44" s="103">
        <v>0</v>
      </c>
      <c r="H44" s="103">
        <f>SUM(I44:J44)</f>
        <v>116</v>
      </c>
      <c r="I44" s="103">
        <v>116</v>
      </c>
      <c r="J44" s="103">
        <v>0</v>
      </c>
      <c r="K44" s="103">
        <f>SUM(L44:M44)</f>
        <v>71</v>
      </c>
      <c r="L44" s="103">
        <v>0</v>
      </c>
      <c r="M44" s="103">
        <v>71</v>
      </c>
      <c r="N44" s="103">
        <f>SUM(O44,+V44,+AC44)</f>
        <v>187</v>
      </c>
      <c r="O44" s="103">
        <f>SUM(P44:U44)</f>
        <v>116</v>
      </c>
      <c r="P44" s="103">
        <v>116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71</v>
      </c>
      <c r="W44" s="103">
        <v>71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7</v>
      </c>
      <c r="AG44" s="103">
        <v>7</v>
      </c>
      <c r="AH44" s="103">
        <v>0</v>
      </c>
      <c r="AI44" s="103">
        <v>0</v>
      </c>
      <c r="AJ44" s="103">
        <f>SUM(AK44:AS44)</f>
        <v>7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7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14</v>
      </c>
      <c r="B45" s="113" t="s">
        <v>330</v>
      </c>
      <c r="C45" s="101" t="s">
        <v>331</v>
      </c>
      <c r="D45" s="103">
        <f>SUM(E45,+H45,+K45)</f>
        <v>8410</v>
      </c>
      <c r="E45" s="103">
        <f>SUM(F45:G45)</f>
        <v>0</v>
      </c>
      <c r="F45" s="103">
        <v>0</v>
      </c>
      <c r="G45" s="103">
        <v>0</v>
      </c>
      <c r="H45" s="103">
        <f>SUM(I45:J45)</f>
        <v>4659</v>
      </c>
      <c r="I45" s="103">
        <v>4659</v>
      </c>
      <c r="J45" s="103">
        <v>0</v>
      </c>
      <c r="K45" s="103">
        <f>SUM(L45:M45)</f>
        <v>3751</v>
      </c>
      <c r="L45" s="103">
        <v>0</v>
      </c>
      <c r="M45" s="103">
        <v>3751</v>
      </c>
      <c r="N45" s="103">
        <f>SUM(O45,+V45,+AC45)</f>
        <v>8415</v>
      </c>
      <c r="O45" s="103">
        <f>SUM(P45:U45)</f>
        <v>4659</v>
      </c>
      <c r="P45" s="103">
        <v>4659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3751</v>
      </c>
      <c r="W45" s="103">
        <v>3751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5</v>
      </c>
      <c r="AD45" s="103">
        <v>5</v>
      </c>
      <c r="AE45" s="103">
        <v>0</v>
      </c>
      <c r="AF45" s="103">
        <f>SUM(AG45:AI45)</f>
        <v>311</v>
      </c>
      <c r="AG45" s="103">
        <v>311</v>
      </c>
      <c r="AH45" s="103">
        <v>0</v>
      </c>
      <c r="AI45" s="103">
        <v>0</v>
      </c>
      <c r="AJ45" s="103">
        <f>SUM(AK45:AS45)</f>
        <v>311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311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14</v>
      </c>
      <c r="B46" s="113" t="s">
        <v>332</v>
      </c>
      <c r="C46" s="101" t="s">
        <v>333</v>
      </c>
      <c r="D46" s="103">
        <f>SUM(E46,+H46,+K46)</f>
        <v>4987</v>
      </c>
      <c r="E46" s="103">
        <f>SUM(F46:G46)</f>
        <v>0</v>
      </c>
      <c r="F46" s="103">
        <v>0</v>
      </c>
      <c r="G46" s="103">
        <v>0</v>
      </c>
      <c r="H46" s="103">
        <f>SUM(I46:J46)</f>
        <v>2432</v>
      </c>
      <c r="I46" s="103">
        <v>2432</v>
      </c>
      <c r="J46" s="103">
        <v>0</v>
      </c>
      <c r="K46" s="103">
        <f>SUM(L46:M46)</f>
        <v>2555</v>
      </c>
      <c r="L46" s="103">
        <v>0</v>
      </c>
      <c r="M46" s="103">
        <v>2555</v>
      </c>
      <c r="N46" s="103">
        <f>SUM(O46,+V46,+AC46)</f>
        <v>4987</v>
      </c>
      <c r="O46" s="103">
        <f>SUM(P46:U46)</f>
        <v>2432</v>
      </c>
      <c r="P46" s="103">
        <v>2432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2555</v>
      </c>
      <c r="W46" s="103">
        <v>2555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184</v>
      </c>
      <c r="AG46" s="103">
        <v>184</v>
      </c>
      <c r="AH46" s="103">
        <v>0</v>
      </c>
      <c r="AI46" s="103">
        <v>0</v>
      </c>
      <c r="AJ46" s="103">
        <f>SUM(AK46:AS46)</f>
        <v>184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184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14</v>
      </c>
      <c r="B47" s="113" t="s">
        <v>334</v>
      </c>
      <c r="C47" s="101" t="s">
        <v>335</v>
      </c>
      <c r="D47" s="103">
        <f>SUM(E47,+H47,+K47)</f>
        <v>7490</v>
      </c>
      <c r="E47" s="103">
        <f>SUM(F47:G47)</f>
        <v>0</v>
      </c>
      <c r="F47" s="103">
        <v>0</v>
      </c>
      <c r="G47" s="103">
        <v>0</v>
      </c>
      <c r="H47" s="103">
        <f>SUM(I47:J47)</f>
        <v>2379</v>
      </c>
      <c r="I47" s="103">
        <v>2379</v>
      </c>
      <c r="J47" s="103">
        <v>0</v>
      </c>
      <c r="K47" s="103">
        <f>SUM(L47:M47)</f>
        <v>5111</v>
      </c>
      <c r="L47" s="103">
        <v>0</v>
      </c>
      <c r="M47" s="103">
        <v>5111</v>
      </c>
      <c r="N47" s="103">
        <f>SUM(O47,+V47,+AC47)</f>
        <v>7767</v>
      </c>
      <c r="O47" s="103">
        <f>SUM(P47:U47)</f>
        <v>2379</v>
      </c>
      <c r="P47" s="103">
        <v>2379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5111</v>
      </c>
      <c r="W47" s="103">
        <v>5111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277</v>
      </c>
      <c r="AD47" s="103">
        <v>277</v>
      </c>
      <c r="AE47" s="103">
        <v>0</v>
      </c>
      <c r="AF47" s="103">
        <f>SUM(AG47:AI47)</f>
        <v>277</v>
      </c>
      <c r="AG47" s="103">
        <v>277</v>
      </c>
      <c r="AH47" s="103">
        <v>0</v>
      </c>
      <c r="AI47" s="103">
        <v>0</v>
      </c>
      <c r="AJ47" s="103">
        <f>SUM(AK47:AS47)</f>
        <v>277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277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14</v>
      </c>
      <c r="B48" s="113" t="s">
        <v>336</v>
      </c>
      <c r="C48" s="101" t="s">
        <v>337</v>
      </c>
      <c r="D48" s="103">
        <f>SUM(E48,+H48,+K48)</f>
        <v>10277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10277</v>
      </c>
      <c r="L48" s="103">
        <v>6773</v>
      </c>
      <c r="M48" s="103">
        <v>3504</v>
      </c>
      <c r="N48" s="103">
        <f>SUM(O48,+V48,+AC48)</f>
        <v>10309</v>
      </c>
      <c r="O48" s="103">
        <f>SUM(P48:U48)</f>
        <v>6773</v>
      </c>
      <c r="P48" s="103">
        <v>6773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3504</v>
      </c>
      <c r="W48" s="103">
        <v>3504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32</v>
      </c>
      <c r="AD48" s="103">
        <v>32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14</v>
      </c>
      <c r="B49" s="113" t="s">
        <v>338</v>
      </c>
      <c r="C49" s="101" t="s">
        <v>339</v>
      </c>
      <c r="D49" s="103">
        <f>SUM(E49,+H49,+K49)</f>
        <v>14506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14506</v>
      </c>
      <c r="L49" s="103">
        <v>10799</v>
      </c>
      <c r="M49" s="103">
        <v>3707</v>
      </c>
      <c r="N49" s="103">
        <f>SUM(O49,+V49,+AC49)</f>
        <v>14506</v>
      </c>
      <c r="O49" s="103">
        <f>SUM(P49:U49)</f>
        <v>10799</v>
      </c>
      <c r="P49" s="103">
        <v>10799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3707</v>
      </c>
      <c r="W49" s="103">
        <v>3707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39</v>
      </c>
      <c r="AG49" s="103">
        <v>39</v>
      </c>
      <c r="AH49" s="103">
        <v>0</v>
      </c>
      <c r="AI49" s="103">
        <v>0</v>
      </c>
      <c r="AJ49" s="103">
        <f>SUM(AK49:AS49)</f>
        <v>58</v>
      </c>
      <c r="AK49" s="103">
        <v>19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39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14</v>
      </c>
      <c r="B50" s="113" t="s">
        <v>340</v>
      </c>
      <c r="C50" s="101" t="s">
        <v>341</v>
      </c>
      <c r="D50" s="103">
        <f>SUM(E50,+H50,+K50)</f>
        <v>14802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14802</v>
      </c>
      <c r="L50" s="103">
        <v>9820</v>
      </c>
      <c r="M50" s="103">
        <v>4982</v>
      </c>
      <c r="N50" s="103">
        <f>SUM(O50,+V50,+AC50)</f>
        <v>14802</v>
      </c>
      <c r="O50" s="103">
        <f>SUM(P50:U50)</f>
        <v>9820</v>
      </c>
      <c r="P50" s="103">
        <v>9820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4982</v>
      </c>
      <c r="W50" s="103">
        <v>4982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507</v>
      </c>
      <c r="AG50" s="103">
        <v>507</v>
      </c>
      <c r="AH50" s="103">
        <v>0</v>
      </c>
      <c r="AI50" s="103">
        <v>0</v>
      </c>
      <c r="AJ50" s="103">
        <f>SUM(AK50:AS50)</f>
        <v>507</v>
      </c>
      <c r="AK50" s="103">
        <v>0</v>
      </c>
      <c r="AL50" s="103">
        <v>0</v>
      </c>
      <c r="AM50" s="103">
        <v>507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8</v>
      </c>
      <c r="BA50" s="103">
        <v>8</v>
      </c>
      <c r="BB50" s="103">
        <v>0</v>
      </c>
      <c r="BC50" s="103">
        <v>0</v>
      </c>
    </row>
    <row r="51" spans="1:55" s="105" customFormat="1" ht="13.5" customHeight="1">
      <c r="A51" s="115" t="s">
        <v>14</v>
      </c>
      <c r="B51" s="113" t="s">
        <v>342</v>
      </c>
      <c r="C51" s="101" t="s">
        <v>343</v>
      </c>
      <c r="D51" s="103">
        <f>SUM(E51,+H51,+K51)</f>
        <v>4762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4762</v>
      </c>
      <c r="L51" s="103">
        <v>1811</v>
      </c>
      <c r="M51" s="103">
        <v>2951</v>
      </c>
      <c r="N51" s="103">
        <f>SUM(O51,+V51,+AC51)</f>
        <v>4762</v>
      </c>
      <c r="O51" s="103">
        <f>SUM(P51:U51)</f>
        <v>1811</v>
      </c>
      <c r="P51" s="103">
        <v>1811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2951</v>
      </c>
      <c r="W51" s="103">
        <v>2951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17</v>
      </c>
      <c r="AG51" s="103">
        <v>17</v>
      </c>
      <c r="AH51" s="103">
        <v>0</v>
      </c>
      <c r="AI51" s="103">
        <v>0</v>
      </c>
      <c r="AJ51" s="103">
        <f>SUM(AK51:AS51)</f>
        <v>17</v>
      </c>
      <c r="AK51" s="103">
        <v>5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12</v>
      </c>
      <c r="AR51" s="103">
        <v>0</v>
      </c>
      <c r="AS51" s="103">
        <v>0</v>
      </c>
      <c r="AT51" s="103">
        <f>SUM(AU51:AY51)</f>
        <v>5</v>
      </c>
      <c r="AU51" s="103">
        <v>5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12</v>
      </c>
      <c r="BA51" s="103">
        <v>12</v>
      </c>
      <c r="BB51" s="103">
        <v>0</v>
      </c>
      <c r="BC51" s="103">
        <v>0</v>
      </c>
    </row>
    <row r="52" spans="1:55" s="105" customFormat="1" ht="13.5" customHeight="1">
      <c r="A52" s="115" t="s">
        <v>14</v>
      </c>
      <c r="B52" s="113" t="s">
        <v>344</v>
      </c>
      <c r="C52" s="101" t="s">
        <v>345</v>
      </c>
      <c r="D52" s="103">
        <f>SUM(E52,+H52,+K52)</f>
        <v>2307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2307</v>
      </c>
      <c r="L52" s="103">
        <v>702</v>
      </c>
      <c r="M52" s="103">
        <v>1605</v>
      </c>
      <c r="N52" s="103">
        <f>SUM(O52,+V52,+AC52)</f>
        <v>2327</v>
      </c>
      <c r="O52" s="103">
        <f>SUM(P52:U52)</f>
        <v>702</v>
      </c>
      <c r="P52" s="103">
        <v>702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1605</v>
      </c>
      <c r="W52" s="103">
        <v>1605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20</v>
      </c>
      <c r="AD52" s="103">
        <v>20</v>
      </c>
      <c r="AE52" s="103">
        <v>0</v>
      </c>
      <c r="AF52" s="103">
        <f>SUM(AG52:AI52)</f>
        <v>0</v>
      </c>
      <c r="AG52" s="103">
        <v>0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14</v>
      </c>
      <c r="B53" s="113" t="s">
        <v>346</v>
      </c>
      <c r="C53" s="101" t="s">
        <v>347</v>
      </c>
      <c r="D53" s="103">
        <f>SUM(E53,+H53,+K53)</f>
        <v>2363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2363</v>
      </c>
      <c r="L53" s="103">
        <v>1073</v>
      </c>
      <c r="M53" s="103">
        <v>1290</v>
      </c>
      <c r="N53" s="103">
        <f>SUM(O53,+V53,+AC53)</f>
        <v>2363</v>
      </c>
      <c r="O53" s="103">
        <f>SUM(P53:U53)</f>
        <v>1073</v>
      </c>
      <c r="P53" s="103">
        <v>1073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1290</v>
      </c>
      <c r="W53" s="103">
        <v>1290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8</v>
      </c>
      <c r="AG53" s="103">
        <v>8</v>
      </c>
      <c r="AH53" s="103">
        <v>0</v>
      </c>
      <c r="AI53" s="103">
        <v>0</v>
      </c>
      <c r="AJ53" s="103">
        <f>SUM(AK53:AS53)</f>
        <v>6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6</v>
      </c>
      <c r="AR53" s="103">
        <v>0</v>
      </c>
      <c r="AS53" s="103">
        <v>0</v>
      </c>
      <c r="AT53" s="103">
        <f>SUM(AU53:AY53)</f>
        <v>2</v>
      </c>
      <c r="AU53" s="103">
        <v>2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14</v>
      </c>
      <c r="B54" s="113" t="s">
        <v>348</v>
      </c>
      <c r="C54" s="101" t="s">
        <v>349</v>
      </c>
      <c r="D54" s="103">
        <f>SUM(E54,+H54,+K54)</f>
        <v>10636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10636</v>
      </c>
      <c r="L54" s="103">
        <v>1949</v>
      </c>
      <c r="M54" s="103">
        <v>8687</v>
      </c>
      <c r="N54" s="103">
        <f>SUM(O54,+V54,+AC54)</f>
        <v>10636</v>
      </c>
      <c r="O54" s="103">
        <f>SUM(P54:U54)</f>
        <v>1949</v>
      </c>
      <c r="P54" s="103">
        <v>0</v>
      </c>
      <c r="Q54" s="103">
        <v>0</v>
      </c>
      <c r="R54" s="103">
        <v>1949</v>
      </c>
      <c r="S54" s="103">
        <v>0</v>
      </c>
      <c r="T54" s="103">
        <v>0</v>
      </c>
      <c r="U54" s="103">
        <v>0</v>
      </c>
      <c r="V54" s="103">
        <f>SUM(W54:AB54)</f>
        <v>8687</v>
      </c>
      <c r="W54" s="103">
        <v>0</v>
      </c>
      <c r="X54" s="103">
        <v>0</v>
      </c>
      <c r="Y54" s="103">
        <v>8687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11</v>
      </c>
      <c r="AG54" s="103">
        <v>0</v>
      </c>
      <c r="AH54" s="103">
        <v>0</v>
      </c>
      <c r="AI54" s="103">
        <v>11</v>
      </c>
      <c r="AJ54" s="103">
        <f>SUM(AK54:AS54)</f>
        <v>0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14</v>
      </c>
      <c r="B55" s="113" t="s">
        <v>350</v>
      </c>
      <c r="C55" s="101" t="s">
        <v>351</v>
      </c>
      <c r="D55" s="103">
        <f>SUM(E55,+H55,+K55)</f>
        <v>12617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12617</v>
      </c>
      <c r="L55" s="103">
        <v>4338</v>
      </c>
      <c r="M55" s="103">
        <v>8279</v>
      </c>
      <c r="N55" s="103">
        <f>SUM(O55,+V55,+AC55)</f>
        <v>12630</v>
      </c>
      <c r="O55" s="103">
        <f>SUM(P55:U55)</f>
        <v>4338</v>
      </c>
      <c r="P55" s="103">
        <v>4338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8279</v>
      </c>
      <c r="W55" s="103">
        <v>8279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13</v>
      </c>
      <c r="AD55" s="103">
        <v>13</v>
      </c>
      <c r="AE55" s="103">
        <v>0</v>
      </c>
      <c r="AF55" s="103">
        <f>SUM(AG55:AI55)</f>
        <v>20</v>
      </c>
      <c r="AG55" s="103">
        <v>20</v>
      </c>
      <c r="AH55" s="103">
        <v>0</v>
      </c>
      <c r="AI55" s="103">
        <v>0</v>
      </c>
      <c r="AJ55" s="103">
        <f>SUM(AK55:AS55)</f>
        <v>20</v>
      </c>
      <c r="AK55" s="103">
        <v>0</v>
      </c>
      <c r="AL55" s="103">
        <v>0</v>
      </c>
      <c r="AM55" s="103">
        <v>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20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82</v>
      </c>
      <c r="BA55" s="103">
        <v>82</v>
      </c>
      <c r="BB55" s="103">
        <v>0</v>
      </c>
      <c r="BC55" s="103">
        <v>0</v>
      </c>
    </row>
    <row r="56" spans="1:55" s="105" customFormat="1" ht="13.5" customHeight="1">
      <c r="A56" s="115" t="s">
        <v>14</v>
      </c>
      <c r="B56" s="113" t="s">
        <v>352</v>
      </c>
      <c r="C56" s="101" t="s">
        <v>353</v>
      </c>
      <c r="D56" s="103">
        <f>SUM(E56,+H56,+K56)</f>
        <v>10587</v>
      </c>
      <c r="E56" s="103">
        <f>SUM(F56:G56)</f>
        <v>0</v>
      </c>
      <c r="F56" s="103">
        <v>0</v>
      </c>
      <c r="G56" s="103">
        <v>0</v>
      </c>
      <c r="H56" s="103">
        <f>SUM(I56:J56)</f>
        <v>5848</v>
      </c>
      <c r="I56" s="103">
        <v>0</v>
      </c>
      <c r="J56" s="103">
        <v>5848</v>
      </c>
      <c r="K56" s="103">
        <f>SUM(L56:M56)</f>
        <v>4739</v>
      </c>
      <c r="L56" s="103">
        <v>4615</v>
      </c>
      <c r="M56" s="103">
        <v>124</v>
      </c>
      <c r="N56" s="103">
        <f>SUM(O56,+V56,+AC56)</f>
        <v>10615</v>
      </c>
      <c r="O56" s="103">
        <f>SUM(P56:U56)</f>
        <v>4615</v>
      </c>
      <c r="P56" s="103">
        <v>4615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5972</v>
      </c>
      <c r="W56" s="103">
        <v>5972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28</v>
      </c>
      <c r="AD56" s="103">
        <v>28</v>
      </c>
      <c r="AE56" s="103">
        <v>0</v>
      </c>
      <c r="AF56" s="103">
        <f>SUM(AG56:AI56)</f>
        <v>50</v>
      </c>
      <c r="AG56" s="103">
        <v>50</v>
      </c>
      <c r="AH56" s="103">
        <v>0</v>
      </c>
      <c r="AI56" s="103">
        <v>0</v>
      </c>
      <c r="AJ56" s="103">
        <f>SUM(AK56:AS56)</f>
        <v>50</v>
      </c>
      <c r="AK56" s="103">
        <v>0</v>
      </c>
      <c r="AL56" s="103">
        <v>0</v>
      </c>
      <c r="AM56" s="103">
        <v>50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48</v>
      </c>
      <c r="BA56" s="103">
        <v>48</v>
      </c>
      <c r="BB56" s="103">
        <v>0</v>
      </c>
      <c r="BC56" s="103">
        <v>0</v>
      </c>
    </row>
    <row r="57" spans="1:55" s="105" customFormat="1" ht="13.5" customHeight="1">
      <c r="A57" s="115" t="s">
        <v>14</v>
      </c>
      <c r="B57" s="113" t="s">
        <v>354</v>
      </c>
      <c r="C57" s="101" t="s">
        <v>355</v>
      </c>
      <c r="D57" s="103">
        <f>SUM(E57,+H57,+K57)</f>
        <v>9835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9835</v>
      </c>
      <c r="L57" s="103">
        <v>4701</v>
      </c>
      <c r="M57" s="103">
        <v>5134</v>
      </c>
      <c r="N57" s="103">
        <f>SUM(O57,+V57,+AC57)</f>
        <v>9840</v>
      </c>
      <c r="O57" s="103">
        <f>SUM(P57:U57)</f>
        <v>4701</v>
      </c>
      <c r="P57" s="103">
        <v>4701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5134</v>
      </c>
      <c r="W57" s="103">
        <v>5134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5</v>
      </c>
      <c r="AD57" s="103">
        <v>5</v>
      </c>
      <c r="AE57" s="103">
        <v>0</v>
      </c>
      <c r="AF57" s="103">
        <f>SUM(AG57:AI57)</f>
        <v>91</v>
      </c>
      <c r="AG57" s="103">
        <v>91</v>
      </c>
      <c r="AH57" s="103">
        <v>0</v>
      </c>
      <c r="AI57" s="103">
        <v>0</v>
      </c>
      <c r="AJ57" s="103">
        <f>SUM(AK57:AS57)</f>
        <v>91</v>
      </c>
      <c r="AK57" s="103">
        <v>0</v>
      </c>
      <c r="AL57" s="103">
        <v>0</v>
      </c>
      <c r="AM57" s="103">
        <v>46</v>
      </c>
      <c r="AN57" s="103">
        <v>0</v>
      </c>
      <c r="AO57" s="103">
        <v>0</v>
      </c>
      <c r="AP57" s="103">
        <v>0</v>
      </c>
      <c r="AQ57" s="103">
        <v>45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14</v>
      </c>
      <c r="B58" s="113" t="s">
        <v>356</v>
      </c>
      <c r="C58" s="101" t="s">
        <v>357</v>
      </c>
      <c r="D58" s="103">
        <f>SUM(E58,+H58,+K58)</f>
        <v>8581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8581</v>
      </c>
      <c r="L58" s="103">
        <v>4752</v>
      </c>
      <c r="M58" s="103">
        <v>3829</v>
      </c>
      <c r="N58" s="103">
        <f>SUM(O58,+V58,+AC58)</f>
        <v>8581</v>
      </c>
      <c r="O58" s="103">
        <f>SUM(P58:U58)</f>
        <v>4752</v>
      </c>
      <c r="P58" s="103">
        <v>4752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3829</v>
      </c>
      <c r="W58" s="103">
        <v>3829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151</v>
      </c>
      <c r="AG58" s="103">
        <v>151</v>
      </c>
      <c r="AH58" s="103">
        <v>0</v>
      </c>
      <c r="AI58" s="103">
        <v>0</v>
      </c>
      <c r="AJ58" s="103">
        <f>SUM(AK58:AS58)</f>
        <v>151</v>
      </c>
      <c r="AK58" s="103">
        <v>0</v>
      </c>
      <c r="AL58" s="103">
        <v>0</v>
      </c>
      <c r="AM58" s="103">
        <v>151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8</v>
      </c>
      <c r="BA58" s="103">
        <v>8</v>
      </c>
      <c r="BB58" s="103">
        <v>0</v>
      </c>
      <c r="BC58" s="103">
        <v>0</v>
      </c>
    </row>
    <row r="59" spans="1:55" s="105" customFormat="1" ht="13.5" customHeight="1">
      <c r="A59" s="115" t="s">
        <v>14</v>
      </c>
      <c r="B59" s="113" t="s">
        <v>358</v>
      </c>
      <c r="C59" s="101" t="s">
        <v>359</v>
      </c>
      <c r="D59" s="103">
        <f>SUM(E59,+H59,+K59)</f>
        <v>17737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17737</v>
      </c>
      <c r="L59" s="103">
        <v>9760</v>
      </c>
      <c r="M59" s="103">
        <v>7977</v>
      </c>
      <c r="N59" s="103">
        <f>SUM(O59,+V59,+AC59)</f>
        <v>17737</v>
      </c>
      <c r="O59" s="103">
        <f>SUM(P59:U59)</f>
        <v>9760</v>
      </c>
      <c r="P59" s="103">
        <v>9760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7977</v>
      </c>
      <c r="W59" s="103">
        <v>7977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46</v>
      </c>
      <c r="AG59" s="103">
        <v>46</v>
      </c>
      <c r="AH59" s="103">
        <v>0</v>
      </c>
      <c r="AI59" s="103">
        <v>0</v>
      </c>
      <c r="AJ59" s="103">
        <f>SUM(AK59:AS59)</f>
        <v>771</v>
      </c>
      <c r="AK59" s="103">
        <v>771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46</v>
      </c>
      <c r="AU59" s="103">
        <v>46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14</v>
      </c>
      <c r="B60" s="113" t="s">
        <v>360</v>
      </c>
      <c r="C60" s="101" t="s">
        <v>361</v>
      </c>
      <c r="D60" s="103">
        <f>SUM(E60,+H60,+K60)</f>
        <v>5839</v>
      </c>
      <c r="E60" s="103">
        <f>SUM(F60:G60)</f>
        <v>0</v>
      </c>
      <c r="F60" s="103">
        <v>0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5839</v>
      </c>
      <c r="L60" s="103">
        <v>1722</v>
      </c>
      <c r="M60" s="103">
        <v>4117</v>
      </c>
      <c r="N60" s="103">
        <f>SUM(O60,+V60,+AC60)</f>
        <v>5839</v>
      </c>
      <c r="O60" s="103">
        <f>SUM(P60:U60)</f>
        <v>1722</v>
      </c>
      <c r="P60" s="103">
        <v>1706</v>
      </c>
      <c r="Q60" s="103">
        <v>0</v>
      </c>
      <c r="R60" s="103">
        <v>0</v>
      </c>
      <c r="S60" s="103">
        <v>0</v>
      </c>
      <c r="T60" s="103">
        <v>8</v>
      </c>
      <c r="U60" s="103">
        <v>8</v>
      </c>
      <c r="V60" s="103">
        <f>SUM(W60:AB60)</f>
        <v>4117</v>
      </c>
      <c r="W60" s="103">
        <v>4079</v>
      </c>
      <c r="X60" s="103">
        <v>0</v>
      </c>
      <c r="Y60" s="103">
        <v>0</v>
      </c>
      <c r="Z60" s="103">
        <v>0</v>
      </c>
      <c r="AA60" s="103">
        <v>19</v>
      </c>
      <c r="AB60" s="103">
        <v>19</v>
      </c>
      <c r="AC60" s="103">
        <f>SUM(AD60:AE60)</f>
        <v>0</v>
      </c>
      <c r="AD60" s="103">
        <v>0</v>
      </c>
      <c r="AE60" s="103">
        <v>0</v>
      </c>
      <c r="AF60" s="103">
        <f>SUM(AG60:AI60)</f>
        <v>54</v>
      </c>
      <c r="AG60" s="103">
        <v>54</v>
      </c>
      <c r="AH60" s="103">
        <v>0</v>
      </c>
      <c r="AI60" s="103">
        <v>0</v>
      </c>
      <c r="AJ60" s="103">
        <f>SUM(AK60:AS60)</f>
        <v>54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27</v>
      </c>
      <c r="AR60" s="103">
        <v>0</v>
      </c>
      <c r="AS60" s="103">
        <v>27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14</v>
      </c>
      <c r="B61" s="113" t="s">
        <v>362</v>
      </c>
      <c r="C61" s="101" t="s">
        <v>363</v>
      </c>
      <c r="D61" s="103">
        <f>SUM(E61,+H61,+K61)</f>
        <v>2858</v>
      </c>
      <c r="E61" s="103">
        <f>SUM(F61:G61)</f>
        <v>0</v>
      </c>
      <c r="F61" s="103">
        <v>0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2858</v>
      </c>
      <c r="L61" s="103">
        <v>1532</v>
      </c>
      <c r="M61" s="103">
        <v>1326</v>
      </c>
      <c r="N61" s="103">
        <f>SUM(O61,+V61,+AC61)</f>
        <v>2858</v>
      </c>
      <c r="O61" s="103">
        <f>SUM(P61:U61)</f>
        <v>1532</v>
      </c>
      <c r="P61" s="103">
        <v>1532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1326</v>
      </c>
      <c r="W61" s="103">
        <v>1326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0</v>
      </c>
      <c r="AG61" s="103">
        <v>0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14</v>
      </c>
      <c r="B62" s="113" t="s">
        <v>364</v>
      </c>
      <c r="C62" s="101" t="s">
        <v>365</v>
      </c>
      <c r="D62" s="103">
        <f>SUM(E62,+H62,+K62)</f>
        <v>23256</v>
      </c>
      <c r="E62" s="103">
        <f>SUM(F62:G62)</f>
        <v>0</v>
      </c>
      <c r="F62" s="103">
        <v>0</v>
      </c>
      <c r="G62" s="103">
        <v>0</v>
      </c>
      <c r="H62" s="103">
        <f>SUM(I62:J62)</f>
        <v>0</v>
      </c>
      <c r="I62" s="103">
        <v>0</v>
      </c>
      <c r="J62" s="103">
        <v>0</v>
      </c>
      <c r="K62" s="103">
        <f>SUM(L62:M62)</f>
        <v>23256</v>
      </c>
      <c r="L62" s="103">
        <v>13521</v>
      </c>
      <c r="M62" s="103">
        <v>9735</v>
      </c>
      <c r="N62" s="103">
        <f>SUM(O62,+V62,+AC62)</f>
        <v>23256</v>
      </c>
      <c r="O62" s="103">
        <f>SUM(P62:U62)</f>
        <v>13521</v>
      </c>
      <c r="P62" s="103">
        <v>13521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9735</v>
      </c>
      <c r="W62" s="103">
        <v>9735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408</v>
      </c>
      <c r="AG62" s="103">
        <v>408</v>
      </c>
      <c r="AH62" s="103">
        <v>0</v>
      </c>
      <c r="AI62" s="103">
        <v>0</v>
      </c>
      <c r="AJ62" s="103">
        <f>SUM(AK62:AS62)</f>
        <v>408</v>
      </c>
      <c r="AK62" s="103">
        <v>0</v>
      </c>
      <c r="AL62" s="103">
        <v>0</v>
      </c>
      <c r="AM62" s="103">
        <v>408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23</v>
      </c>
      <c r="BA62" s="103">
        <v>23</v>
      </c>
      <c r="BB62" s="103">
        <v>0</v>
      </c>
      <c r="BC62" s="103">
        <v>0</v>
      </c>
    </row>
    <row r="63" spans="1:55" s="105" customFormat="1" ht="13.5" customHeight="1">
      <c r="A63" s="115" t="s">
        <v>14</v>
      </c>
      <c r="B63" s="113" t="s">
        <v>366</v>
      </c>
      <c r="C63" s="101" t="s">
        <v>367</v>
      </c>
      <c r="D63" s="103">
        <f>SUM(E63,+H63,+K63)</f>
        <v>27156</v>
      </c>
      <c r="E63" s="103">
        <f>SUM(F63:G63)</f>
        <v>0</v>
      </c>
      <c r="F63" s="103">
        <v>0</v>
      </c>
      <c r="G63" s="103">
        <v>0</v>
      </c>
      <c r="H63" s="103">
        <f>SUM(I63:J63)</f>
        <v>0</v>
      </c>
      <c r="I63" s="103">
        <v>0</v>
      </c>
      <c r="J63" s="103">
        <v>0</v>
      </c>
      <c r="K63" s="103">
        <f>SUM(L63:M63)</f>
        <v>27156</v>
      </c>
      <c r="L63" s="103">
        <v>11312</v>
      </c>
      <c r="M63" s="103">
        <v>15844</v>
      </c>
      <c r="N63" s="103">
        <f>SUM(O63,+V63,+AC63)</f>
        <v>27156</v>
      </c>
      <c r="O63" s="103">
        <f>SUM(P63:U63)</f>
        <v>11312</v>
      </c>
      <c r="P63" s="103">
        <v>11312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15844</v>
      </c>
      <c r="W63" s="103">
        <v>15844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0</v>
      </c>
      <c r="AG63" s="103">
        <v>0</v>
      </c>
      <c r="AH63" s="103">
        <v>0</v>
      </c>
      <c r="AI63" s="103">
        <v>0</v>
      </c>
      <c r="AJ63" s="103">
        <f>SUM(AK63:AS63)</f>
        <v>39</v>
      </c>
      <c r="AK63" s="103">
        <v>39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39</v>
      </c>
      <c r="BA63" s="103">
        <v>39</v>
      </c>
      <c r="BB63" s="103">
        <v>0</v>
      </c>
      <c r="BC63" s="103">
        <v>0</v>
      </c>
    </row>
    <row r="64" spans="1:55" s="105" customFormat="1" ht="13.5" customHeight="1">
      <c r="A64" s="115" t="s">
        <v>14</v>
      </c>
      <c r="B64" s="113" t="s">
        <v>368</v>
      </c>
      <c r="C64" s="101" t="s">
        <v>369</v>
      </c>
      <c r="D64" s="103">
        <f>SUM(E64,+H64,+K64)</f>
        <v>16454</v>
      </c>
      <c r="E64" s="103">
        <f>SUM(F64:G64)</f>
        <v>0</v>
      </c>
      <c r="F64" s="103">
        <v>0</v>
      </c>
      <c r="G64" s="103">
        <v>0</v>
      </c>
      <c r="H64" s="103">
        <f>SUM(I64:J64)</f>
        <v>0</v>
      </c>
      <c r="I64" s="103">
        <v>0</v>
      </c>
      <c r="J64" s="103">
        <v>0</v>
      </c>
      <c r="K64" s="103">
        <f>SUM(L64:M64)</f>
        <v>16454</v>
      </c>
      <c r="L64" s="103">
        <v>9930</v>
      </c>
      <c r="M64" s="103">
        <v>6524</v>
      </c>
      <c r="N64" s="103">
        <f>SUM(O64,+V64,+AC64)</f>
        <v>16531</v>
      </c>
      <c r="O64" s="103">
        <f>SUM(P64:U64)</f>
        <v>9930</v>
      </c>
      <c r="P64" s="103">
        <v>9930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6524</v>
      </c>
      <c r="W64" s="103">
        <v>6524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77</v>
      </c>
      <c r="AD64" s="103">
        <v>77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14</v>
      </c>
      <c r="B65" s="113" t="s">
        <v>370</v>
      </c>
      <c r="C65" s="101" t="s">
        <v>371</v>
      </c>
      <c r="D65" s="103">
        <f>SUM(E65,+H65,+K65)</f>
        <v>3730</v>
      </c>
      <c r="E65" s="103">
        <f>SUM(F65:G65)</f>
        <v>0</v>
      </c>
      <c r="F65" s="103">
        <v>0</v>
      </c>
      <c r="G65" s="103">
        <v>0</v>
      </c>
      <c r="H65" s="103">
        <f>SUM(I65:J65)</f>
        <v>0</v>
      </c>
      <c r="I65" s="103">
        <v>0</v>
      </c>
      <c r="J65" s="103">
        <v>0</v>
      </c>
      <c r="K65" s="103">
        <f>SUM(L65:M65)</f>
        <v>3730</v>
      </c>
      <c r="L65" s="103">
        <v>2426</v>
      </c>
      <c r="M65" s="103">
        <v>1304</v>
      </c>
      <c r="N65" s="103">
        <f>SUM(O65,+V65,+AC65)</f>
        <v>3730</v>
      </c>
      <c r="O65" s="103">
        <f>SUM(P65:U65)</f>
        <v>2426</v>
      </c>
      <c r="P65" s="103">
        <v>2426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1304</v>
      </c>
      <c r="W65" s="103">
        <v>1304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35</v>
      </c>
      <c r="AG65" s="103">
        <v>35</v>
      </c>
      <c r="AH65" s="103">
        <v>0</v>
      </c>
      <c r="AI65" s="103">
        <v>0</v>
      </c>
      <c r="AJ65" s="103">
        <f>SUM(AK65:AS65)</f>
        <v>35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35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35</v>
      </c>
      <c r="BA65" s="103">
        <v>35</v>
      </c>
      <c r="BB65" s="103">
        <v>0</v>
      </c>
      <c r="BC65" s="103">
        <v>0</v>
      </c>
    </row>
    <row r="66" spans="1:55" s="105" customFormat="1" ht="13.5" customHeight="1">
      <c r="A66" s="115" t="s">
        <v>14</v>
      </c>
      <c r="B66" s="113" t="s">
        <v>372</v>
      </c>
      <c r="C66" s="101" t="s">
        <v>373</v>
      </c>
      <c r="D66" s="103">
        <f>SUM(E66,+H66,+K66)</f>
        <v>5651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5651</v>
      </c>
      <c r="L66" s="103">
        <v>2726</v>
      </c>
      <c r="M66" s="103">
        <v>2925</v>
      </c>
      <c r="N66" s="103">
        <f>SUM(O66,+V66,+AC66)</f>
        <v>5651</v>
      </c>
      <c r="O66" s="103">
        <f>SUM(P66:U66)</f>
        <v>2726</v>
      </c>
      <c r="P66" s="103">
        <v>2726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2925</v>
      </c>
      <c r="W66" s="103">
        <v>2925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14</v>
      </c>
      <c r="B67" s="113" t="s">
        <v>374</v>
      </c>
      <c r="C67" s="101" t="s">
        <v>375</v>
      </c>
      <c r="D67" s="103">
        <f>SUM(E67,+H67,+K67)</f>
        <v>13825</v>
      </c>
      <c r="E67" s="103">
        <f>SUM(F67:G67)</f>
        <v>0</v>
      </c>
      <c r="F67" s="103">
        <v>0</v>
      </c>
      <c r="G67" s="103">
        <v>0</v>
      </c>
      <c r="H67" s="103">
        <f>SUM(I67:J67)</f>
        <v>0</v>
      </c>
      <c r="I67" s="103">
        <v>0</v>
      </c>
      <c r="J67" s="103">
        <v>0</v>
      </c>
      <c r="K67" s="103">
        <f>SUM(L67:M67)</f>
        <v>13825</v>
      </c>
      <c r="L67" s="103">
        <v>9476</v>
      </c>
      <c r="M67" s="103">
        <v>4349</v>
      </c>
      <c r="N67" s="103">
        <f>SUM(O67,+V67,+AC67)</f>
        <v>13902</v>
      </c>
      <c r="O67" s="103">
        <f>SUM(P67:U67)</f>
        <v>9476</v>
      </c>
      <c r="P67" s="103">
        <v>9476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4349</v>
      </c>
      <c r="W67" s="103">
        <v>4349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77</v>
      </c>
      <c r="AD67" s="103">
        <v>77</v>
      </c>
      <c r="AE67" s="103">
        <v>0</v>
      </c>
      <c r="AF67" s="103">
        <f>SUM(AG67:AI67)</f>
        <v>10</v>
      </c>
      <c r="AG67" s="103">
        <v>10</v>
      </c>
      <c r="AH67" s="103">
        <v>0</v>
      </c>
      <c r="AI67" s="103">
        <v>0</v>
      </c>
      <c r="AJ67" s="103">
        <f>SUM(AK67:AS67)</f>
        <v>10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10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7">
    <sortCondition ref="A8:A67"/>
    <sortCondition ref="B8:B67"/>
    <sortCondition ref="C8:C6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66" man="1"/>
    <brk id="31" min="1" max="66" man="1"/>
    <brk id="45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40000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40100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40130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40202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40203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40204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40205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40206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40207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40210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40211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40212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40213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40214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40215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40216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40217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40218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40219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40220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40221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40223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40224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40225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40226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40227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40228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40229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40230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40231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40341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40342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40343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40344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40345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40348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40349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40381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40382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40383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40384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40401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40402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40421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40447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40448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40503</v>
      </c>
      <c r="AG53" s="11">
        <v>53</v>
      </c>
    </row>
    <row r="54" spans="27:36">
      <c r="AF54" s="11" t="str">
        <f>+水洗化人口等!B54</f>
        <v>40522</v>
      </c>
      <c r="AG54" s="11">
        <v>54</v>
      </c>
    </row>
    <row r="55" spans="27:36">
      <c r="AF55" s="11" t="str">
        <f>+水洗化人口等!B55</f>
        <v>40544</v>
      </c>
      <c r="AG55" s="11">
        <v>55</v>
      </c>
    </row>
    <row r="56" spans="27:36">
      <c r="AF56" s="11" t="str">
        <f>+水洗化人口等!B56</f>
        <v>40601</v>
      </c>
      <c r="AG56" s="11">
        <v>56</v>
      </c>
    </row>
    <row r="57" spans="27:36">
      <c r="AF57" s="11" t="str">
        <f>+水洗化人口等!B57</f>
        <v>40602</v>
      </c>
      <c r="AG57" s="11">
        <v>57</v>
      </c>
    </row>
    <row r="58" spans="27:36">
      <c r="AF58" s="11" t="str">
        <f>+水洗化人口等!B58</f>
        <v>40604</v>
      </c>
      <c r="AG58" s="11">
        <v>58</v>
      </c>
    </row>
    <row r="59" spans="27:36">
      <c r="AF59" s="11" t="str">
        <f>+水洗化人口等!B59</f>
        <v>40605</v>
      </c>
      <c r="AG59" s="11">
        <v>59</v>
      </c>
    </row>
    <row r="60" spans="27:36">
      <c r="AF60" s="11" t="str">
        <f>+水洗化人口等!B60</f>
        <v>40608</v>
      </c>
      <c r="AG60" s="11">
        <v>60</v>
      </c>
    </row>
    <row r="61" spans="27:36">
      <c r="AF61" s="11" t="str">
        <f>+水洗化人口等!B61</f>
        <v>40609</v>
      </c>
      <c r="AG61" s="11">
        <v>61</v>
      </c>
    </row>
    <row r="62" spans="27:36">
      <c r="AF62" s="11" t="str">
        <f>+水洗化人口等!B62</f>
        <v>40610</v>
      </c>
      <c r="AG62" s="11">
        <v>62</v>
      </c>
    </row>
    <row r="63" spans="27:36">
      <c r="AF63" s="11" t="str">
        <f>+水洗化人口等!B63</f>
        <v>40621</v>
      </c>
      <c r="AG63" s="11">
        <v>63</v>
      </c>
    </row>
    <row r="64" spans="27:36">
      <c r="AF64" s="11" t="str">
        <f>+水洗化人口等!B64</f>
        <v>40625</v>
      </c>
      <c r="AG64" s="11">
        <v>64</v>
      </c>
    </row>
    <row r="65" spans="32:33">
      <c r="AF65" s="11" t="str">
        <f>+水洗化人口等!B65</f>
        <v>40642</v>
      </c>
      <c r="AG65" s="11">
        <v>65</v>
      </c>
    </row>
    <row r="66" spans="32:33">
      <c r="AF66" s="11" t="str">
        <f>+水洗化人口等!B66</f>
        <v>40646</v>
      </c>
      <c r="AG66" s="11">
        <v>66</v>
      </c>
    </row>
    <row r="67" spans="32:33">
      <c r="AF67" s="11" t="str">
        <f>+水洗化人口等!B67</f>
        <v>40647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2020-02-28T08:52:59Z</dcterms:modified>
</cp:coreProperties>
</file>