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9高知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水洗化人口等!$A$6:$AA$40</definedName>
    <definedName name="_xlnm.Print_Area" localSheetId="2">し尿集計結果!$A$1:$M$36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V19" i="2"/>
  <c r="V20" i="2"/>
  <c r="N20" i="2" s="1"/>
  <c r="V21" i="2"/>
  <c r="N21" i="2" s="1"/>
  <c r="V22" i="2"/>
  <c r="V23" i="2"/>
  <c r="V24" i="2"/>
  <c r="V25" i="2"/>
  <c r="V26" i="2"/>
  <c r="V27" i="2"/>
  <c r="V28" i="2"/>
  <c r="N28" i="2" s="1"/>
  <c r="V29" i="2"/>
  <c r="N29" i="2" s="1"/>
  <c r="V30" i="2"/>
  <c r="V31" i="2"/>
  <c r="V32" i="2"/>
  <c r="V33" i="2"/>
  <c r="V34" i="2"/>
  <c r="V35" i="2"/>
  <c r="V36" i="2"/>
  <c r="N36" i="2" s="1"/>
  <c r="V37" i="2"/>
  <c r="N37" i="2" s="1"/>
  <c r="V38" i="2"/>
  <c r="V39" i="2"/>
  <c r="V40" i="2"/>
  <c r="V4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N8" i="2"/>
  <c r="N9" i="2"/>
  <c r="N16" i="2"/>
  <c r="N17" i="2"/>
  <c r="N24" i="2"/>
  <c r="N25" i="2"/>
  <c r="N32" i="2"/>
  <c r="N33" i="2"/>
  <c r="N40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H11" i="2"/>
  <c r="H12" i="2"/>
  <c r="D12" i="2" s="1"/>
  <c r="H13" i="2"/>
  <c r="D13" i="2" s="1"/>
  <c r="H14" i="2"/>
  <c r="H15" i="2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H35" i="2"/>
  <c r="H36" i="2"/>
  <c r="D36" i="2" s="1"/>
  <c r="H37" i="2"/>
  <c r="D37" i="2" s="1"/>
  <c r="H38" i="2"/>
  <c r="H39" i="2"/>
  <c r="H40" i="2"/>
  <c r="H4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8" i="2"/>
  <c r="D9" i="2"/>
  <c r="D16" i="2"/>
  <c r="D17" i="2"/>
  <c r="D24" i="2"/>
  <c r="D25" i="2"/>
  <c r="D32" i="2"/>
  <c r="D33" i="2"/>
  <c r="D40" i="2"/>
  <c r="D41" i="2"/>
  <c r="N8" i="1"/>
  <c r="N12" i="1"/>
  <c r="N13" i="1"/>
  <c r="N16" i="1"/>
  <c r="N17" i="1"/>
  <c r="N24" i="1"/>
  <c r="N28" i="1"/>
  <c r="N29" i="1"/>
  <c r="N32" i="1"/>
  <c r="N33" i="1"/>
  <c r="N40" i="1"/>
  <c r="L17" i="1"/>
  <c r="L3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D21" i="1" s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D37" i="1" s="1"/>
  <c r="I38" i="1"/>
  <c r="I39" i="1"/>
  <c r="I40" i="1"/>
  <c r="I41" i="1"/>
  <c r="F20" i="1"/>
  <c r="F36" i="1"/>
  <c r="E8" i="1"/>
  <c r="E9" i="1"/>
  <c r="E10" i="1"/>
  <c r="E11" i="1"/>
  <c r="E12" i="1"/>
  <c r="E13" i="1"/>
  <c r="E14" i="1"/>
  <c r="E15" i="1"/>
  <c r="D15" i="1" s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E38" i="1"/>
  <c r="E39" i="1"/>
  <c r="E40" i="1"/>
  <c r="E41" i="1"/>
  <c r="D8" i="1"/>
  <c r="D9" i="1"/>
  <c r="D12" i="1"/>
  <c r="D13" i="1"/>
  <c r="Q13" i="1" s="1"/>
  <c r="D16" i="1"/>
  <c r="D17" i="1"/>
  <c r="Q17" i="1" s="1"/>
  <c r="D20" i="1"/>
  <c r="D24" i="1"/>
  <c r="D25" i="1"/>
  <c r="D28" i="1"/>
  <c r="D29" i="1"/>
  <c r="L29" i="1" s="1"/>
  <c r="D32" i="1"/>
  <c r="D33" i="1"/>
  <c r="Q33" i="1" s="1"/>
  <c r="D36" i="1"/>
  <c r="D40" i="1"/>
  <c r="D41" i="1"/>
  <c r="N31" i="1" l="1"/>
  <c r="L31" i="1"/>
  <c r="Q31" i="1"/>
  <c r="J31" i="1"/>
  <c r="F31" i="1"/>
  <c r="N15" i="1"/>
  <c r="L15" i="1"/>
  <c r="Q15" i="1"/>
  <c r="J15" i="1"/>
  <c r="F15" i="1"/>
  <c r="N41" i="1"/>
  <c r="L41" i="1"/>
  <c r="Q41" i="1"/>
  <c r="N25" i="1"/>
  <c r="L25" i="1"/>
  <c r="Q25" i="1"/>
  <c r="J25" i="1"/>
  <c r="Q9" i="1"/>
  <c r="N9" i="1"/>
  <c r="L9" i="1"/>
  <c r="J9" i="1"/>
  <c r="F41" i="1"/>
  <c r="D39" i="1"/>
  <c r="D35" i="1"/>
  <c r="D27" i="1"/>
  <c r="D23" i="1"/>
  <c r="D19" i="1"/>
  <c r="D11" i="1"/>
  <c r="J41" i="1"/>
  <c r="Q36" i="1"/>
  <c r="L36" i="1"/>
  <c r="N36" i="1"/>
  <c r="Q20" i="1"/>
  <c r="L20" i="1"/>
  <c r="N20" i="1"/>
  <c r="J20" i="1"/>
  <c r="F9" i="1"/>
  <c r="J36" i="1"/>
  <c r="F25" i="1"/>
  <c r="J37" i="1"/>
  <c r="F37" i="1"/>
  <c r="N37" i="1"/>
  <c r="L37" i="1"/>
  <c r="Q37" i="1"/>
  <c r="J21" i="1"/>
  <c r="F21" i="1"/>
  <c r="N21" i="1"/>
  <c r="L21" i="1"/>
  <c r="Q21" i="1"/>
  <c r="D39" i="2"/>
  <c r="D35" i="2"/>
  <c r="D31" i="2"/>
  <c r="D27" i="2"/>
  <c r="D23" i="2"/>
  <c r="D19" i="2"/>
  <c r="D15" i="2"/>
  <c r="D11" i="2"/>
  <c r="N39" i="2"/>
  <c r="N35" i="2"/>
  <c r="N31" i="2"/>
  <c r="N27" i="2"/>
  <c r="N23" i="2"/>
  <c r="N19" i="2"/>
  <c r="N15" i="2"/>
  <c r="N11" i="2"/>
  <c r="Q40" i="1"/>
  <c r="L40" i="1"/>
  <c r="Q24" i="1"/>
  <c r="L24" i="1"/>
  <c r="Q8" i="1"/>
  <c r="L8" i="1"/>
  <c r="F40" i="1"/>
  <c r="F29" i="1"/>
  <c r="F24" i="1"/>
  <c r="F13" i="1"/>
  <c r="F8" i="1"/>
  <c r="D38" i="1"/>
  <c r="D34" i="1"/>
  <c r="D30" i="1"/>
  <c r="D26" i="1"/>
  <c r="D22" i="1"/>
  <c r="D18" i="1"/>
  <c r="D14" i="1"/>
  <c r="D10" i="1"/>
  <c r="J40" i="1"/>
  <c r="J29" i="1"/>
  <c r="J24" i="1"/>
  <c r="J13" i="1"/>
  <c r="J8" i="1"/>
  <c r="D38" i="2"/>
  <c r="D34" i="2"/>
  <c r="D30" i="2"/>
  <c r="D26" i="2"/>
  <c r="D22" i="2"/>
  <c r="D18" i="2"/>
  <c r="D14" i="2"/>
  <c r="D10" i="2"/>
  <c r="N38" i="2"/>
  <c r="N34" i="2"/>
  <c r="N30" i="2"/>
  <c r="N26" i="2"/>
  <c r="N22" i="2"/>
  <c r="N18" i="2"/>
  <c r="N14" i="2"/>
  <c r="N10" i="2"/>
  <c r="Q28" i="1"/>
  <c r="L28" i="1"/>
  <c r="Q12" i="1"/>
  <c r="L12" i="1"/>
  <c r="F33" i="1"/>
  <c r="F28" i="1"/>
  <c r="F17" i="1"/>
  <c r="F12" i="1"/>
  <c r="J33" i="1"/>
  <c r="J28" i="1"/>
  <c r="J17" i="1"/>
  <c r="J12" i="1"/>
  <c r="Q29" i="1"/>
  <c r="Q32" i="1"/>
  <c r="L32" i="1"/>
  <c r="Q16" i="1"/>
  <c r="L16" i="1"/>
  <c r="F32" i="1"/>
  <c r="F16" i="1"/>
  <c r="J32" i="1"/>
  <c r="J16" i="1"/>
  <c r="L13" i="1"/>
  <c r="A7" i="2"/>
  <c r="N14" i="1" l="1"/>
  <c r="J14" i="1"/>
  <c r="F14" i="1"/>
  <c r="L14" i="1"/>
  <c r="Q14" i="1"/>
  <c r="L19" i="1"/>
  <c r="Q19" i="1"/>
  <c r="J19" i="1"/>
  <c r="F19" i="1"/>
  <c r="N19" i="1"/>
  <c r="N18" i="1"/>
  <c r="J18" i="1"/>
  <c r="F18" i="1"/>
  <c r="L18" i="1"/>
  <c r="Q18" i="1"/>
  <c r="L23" i="1"/>
  <c r="Q23" i="1"/>
  <c r="J23" i="1"/>
  <c r="F23" i="1"/>
  <c r="N23" i="1"/>
  <c r="N38" i="1"/>
  <c r="J38" i="1"/>
  <c r="F38" i="1"/>
  <c r="Q38" i="1"/>
  <c r="L38" i="1"/>
  <c r="N10" i="1"/>
  <c r="J10" i="1"/>
  <c r="F10" i="1"/>
  <c r="Q10" i="1"/>
  <c r="L10" i="1"/>
  <c r="N26" i="1"/>
  <c r="J26" i="1"/>
  <c r="F26" i="1"/>
  <c r="L26" i="1"/>
  <c r="Q26" i="1"/>
  <c r="J11" i="1"/>
  <c r="F11" i="1"/>
  <c r="Q11" i="1"/>
  <c r="N11" i="1"/>
  <c r="L11" i="1"/>
  <c r="L35" i="1"/>
  <c r="Q35" i="1"/>
  <c r="J35" i="1"/>
  <c r="F35" i="1"/>
  <c r="N35" i="1"/>
  <c r="N30" i="1"/>
  <c r="J30" i="1"/>
  <c r="F30" i="1"/>
  <c r="L30" i="1"/>
  <c r="Q30" i="1"/>
  <c r="L39" i="1"/>
  <c r="Q39" i="1"/>
  <c r="J39" i="1"/>
  <c r="F39" i="1"/>
  <c r="N39" i="1"/>
  <c r="N34" i="1"/>
  <c r="J34" i="1"/>
  <c r="F34" i="1"/>
  <c r="L34" i="1"/>
  <c r="Q34" i="1"/>
  <c r="N22" i="1"/>
  <c r="J22" i="1"/>
  <c r="F22" i="1"/>
  <c r="Q22" i="1"/>
  <c r="L22" i="1"/>
  <c r="Q27" i="1"/>
  <c r="J27" i="1"/>
  <c r="F27" i="1"/>
  <c r="N27" i="1"/>
  <c r="L27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<sst xmlns="http://schemas.openxmlformats.org/spreadsheetml/2006/main" count="790" uniqueCount="324">
  <si>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</si>
  <si>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</si>
  <si>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</si>
  <si>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</si>
  <si>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</si>
  <si>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</si>
  <si>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</si>
  <si>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</si>
  <si>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</si>
  <si>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</si>
  <si>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</si>
  <si>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</si>
  <si>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</si>
  <si>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</si>
  <si>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</si>
  <si>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</si>
  <si>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</si>
  <si>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</si>
  <si>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</si>
  <si>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</si>
  <si>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</si>
  <si>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</si>
  <si>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</si>
  <si>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</si>
  <si>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</si>
  <si>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</si>
  <si>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</si>
  <si>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</si>
  <si>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</si>
  <si>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</si>
  <si>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</si>
  <si>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</si>
  <si>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</si>
  <si>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</si>
  <si>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</si>
  <si>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</si>
  <si>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</si>
  <si>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</si>
  <si>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</si>
  <si>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</si>
  <si>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</si>
  <si>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</si>
  <si>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</si>
  <si>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</si>
  <si>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</si>
  <si>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</si>
  <si>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</si>
  <si>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</si>
  <si>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</si>
  <si>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</si>
  <si>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</si>
  <si>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</si>
  <si>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</si>
  <si>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</si>
  <si>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</si>
  <si>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</si>
  <si>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</si>
  <si>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</si>
  <si>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</si>
  <si>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</si>
  <si>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</si>
  <si>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</si>
  <si>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</si>
  <si>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</si>
  <si>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</si>
  <si>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</si>
  <si>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</si>
  <si>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</si>
  <si>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</si>
  <si>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</si>
  <si>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</si>
  <si>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</si>
  <si>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</si>
  <si>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</si>
  <si>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</si>
  <si>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</si>
  <si>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</si>
  <si>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</si>
  <si>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</si>
  <si>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</si>
  <si>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</si>
  <si>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</si>
  <si>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</si>
  <si>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</si>
  <si>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</si>
  <si>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</si>
  <si>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</si>
  <si>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</si>
  <si>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</si>
  <si>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</si>
  <si>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</si>
  <si>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</si>
  <si>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</si>
  <si>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</si>
  <si>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</si>
  <si>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</si>
  <si>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</si>
  <si>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</si>
  <si>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</si>
  <si>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</si>
  <si>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</si>
  <si>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</si>
  <si>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</si>
  <si>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</si>
  <si>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</si>
  <si>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</si>
  <si>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</si>
  <si>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</si>
  <si>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</si>
  <si>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</si>
  <si>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</si>
  <si>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</si>
  <si>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</si>
  <si>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</si>
  <si>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</si>
  <si>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</si>
  <si>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</si>
  <si>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</si>
  <si>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</si>
  <si>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</si>
  <si>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</si>
  <si>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</si>
  <si>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</si>
  <si>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</si>
  <si>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</si>
  <si>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</si>
  <si>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</si>
  <si>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</si>
  <si>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</si>
  <si>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</si>
  <si>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</si>
  <si>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</si>
  <si>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</si>
  <si>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</si>
  <si>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</si>
  <si>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</si>
  <si>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</si>
  <si>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</si>
  <si>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</si>
  <si>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</si>
  <si>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</si>
  <si>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</si>
  <si>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</si>
  <si>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</si>
  <si>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</si>
  <si>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</si>
  <si>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</si>
  <si>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</si>
  <si>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</si>
  <si>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</si>
  <si>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</si>
  <si>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</si>
  <si>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</si>
  <si>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</si>
  <si>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</si>
  <si>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</si>
  <si>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</si>
  <si>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</si>
  <si>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</si>
  <si>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</si>
  <si>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</si>
  <si>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</si>
  <si>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</si>
  <si>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</si>
  <si>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</si>
  <si>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</si>
  <si>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</si>
  <si>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</si>
  <si>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</si>
  <si>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</si>
  <si>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</si>
  <si>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</si>
  <si>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</si>
  <si>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</si>
  <si>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</si>
  <si>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</si>
  <si>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</si>
  <si>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</si>
  <si>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</si>
  <si>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</si>
  <si>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</si>
  <si>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</si>
  <si>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</si>
  <si>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</si>
  <si>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</si>
  <si>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</si>
  <si>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</si>
  <si>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</si>
  <si>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</si>
  <si>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</si>
  <si>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</si>
  <si>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</si>
  <si>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</si>
  <si>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</si>
  <si>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</si>
  <si>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</si>
  <si>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</si>
  <si>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</si>
  <si>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</si>
  <si>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</si>
  <si>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</si>
  <si>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</si>
  <si>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</si>
  <si>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</si>
  <si>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</si>
  <si>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</si>
  <si>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</si>
  <si>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</si>
  <si>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</si>
  <si>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</si>
  <si>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</si>
  <si>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</si>
  <si>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</si>
  <si>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</si>
  <si>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</si>
  <si>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</si>
  <si>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</si>
  <si>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</si>
  <si>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</si>
  <si>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</si>
  <si>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</si>
  <si>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</si>
  <si>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</si>
  <si>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</si>
  <si>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</si>
  <si>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</si>
  <si>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</si>
  <si>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</si>
  <si>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</si>
  <si>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</si>
  <si>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</si>
  <si>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</si>
  <si>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</si>
  <si>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</si>
  <si>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</si>
  <si>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</si>
  <si>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</si>
  <si>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</si>
  <si>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</si>
  <si>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</si>
  <si>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</si>
  <si>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</si>
  <si>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</si>
  <si>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</si>
  <si>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</si>
  <si>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</si>
  <si>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</si>
  <si>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</si>
  <si>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</si>
  <si>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</si>
  <si>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</si>
  <si>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39000</t>
  </si>
  <si>
    <t>水洗化人口等（平成30年度実績）</t>
    <phoneticPr fontId="3"/>
  </si>
  <si>
    <t>し尿処理の状況（平成30年度実績）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</si>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</sst>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15</v>
      </c>
      <c r="B7" s="116" t="s">
        <v>251</v>
      </c>
      <c r="C7" s="109" t="s">
        <v>200</v>
      </c>
      <c r="D7" s="110">
        <f>+SUM(E7,+I7)</f>
        <v>718227</v>
      </c>
      <c r="E7" s="110">
        <f>+SUM(G7,+H7)</f>
        <v>117969</v>
      </c>
      <c r="F7" s="111">
        <f>IF(D7&gt;0,E7/D7*100,"-")</f>
        <v>16.425029969633556</v>
      </c>
      <c r="G7" s="108">
        <f>SUM(G$8:G$207)</f>
        <v>117108</v>
      </c>
      <c r="H7" s="108">
        <f>SUM(H$8:H$207)</f>
        <v>861</v>
      </c>
      <c r="I7" s="110">
        <f>+SUM(K7,+M7,+O7)</f>
        <v>600258</v>
      </c>
      <c r="J7" s="111">
        <f>IF(D7&gt;0,I7/D7*100,"-")</f>
        <v>83.574970030366444</v>
      </c>
      <c r="K7" s="108">
        <f>SUM(K$8:K$207)</f>
        <v>233045</v>
      </c>
      <c r="L7" s="111">
        <f>IF(D7&gt;0,K7/D7*100,"-")</f>
        <v>32.447262495005063</v>
      </c>
      <c r="M7" s="108">
        <f>SUM(M$8:M$207)</f>
        <v>6991</v>
      </c>
      <c r="N7" s="111">
        <f>IF(D7&gt;0,M7/D7*100,"-")</f>
        <v>0.97336914373867878</v>
      </c>
      <c r="O7" s="108">
        <f>SUM(O$8:O$207)</f>
        <v>360222</v>
      </c>
      <c r="P7" s="108">
        <f>SUM(P$8:P$207)</f>
        <v>227030</v>
      </c>
      <c r="Q7" s="111">
        <f>IF(D7&gt;0,O7/D7*100,"-")</f>
        <v>50.154338391622701</v>
      </c>
      <c r="R7" s="108">
        <f>SUM(R$8:R$207)</f>
        <v>4338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27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15</v>
      </c>
      <c r="B8" s="102" t="s">
        <v>254</v>
      </c>
      <c r="C8" s="101" t="s">
        <v>255</v>
      </c>
      <c r="D8" s="103">
        <f>+SUM(E8,+I8)</f>
        <v>330471</v>
      </c>
      <c r="E8" s="103">
        <f>+SUM(G8,+H8)</f>
        <v>23296</v>
      </c>
      <c r="F8" s="104">
        <f>IF(D8&gt;0,E8/D8*100,"-")</f>
        <v>7.0493326192010795</v>
      </c>
      <c r="G8" s="103">
        <v>22856</v>
      </c>
      <c r="H8" s="103">
        <v>440</v>
      </c>
      <c r="I8" s="103">
        <f>+SUM(K8,+M8,+O8)</f>
        <v>307175</v>
      </c>
      <c r="J8" s="104">
        <f>IF(D8&gt;0,I8/D8*100,"-")</f>
        <v>92.950667380798919</v>
      </c>
      <c r="K8" s="103">
        <v>168336</v>
      </c>
      <c r="L8" s="104">
        <f>IF(D8&gt;0,K8/D8*100,"-")</f>
        <v>50.93820637816934</v>
      </c>
      <c r="M8" s="103">
        <v>6991</v>
      </c>
      <c r="N8" s="104">
        <f>IF(D8&gt;0,M8/D8*100,"-")</f>
        <v>2.1154655022679751</v>
      </c>
      <c r="O8" s="103">
        <v>131848</v>
      </c>
      <c r="P8" s="103">
        <v>54710</v>
      </c>
      <c r="Q8" s="104">
        <f>IF(D8&gt;0,O8/D8*100,"-")</f>
        <v>39.896995500361605</v>
      </c>
      <c r="R8" s="103">
        <v>1711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15</v>
      </c>
      <c r="B9" s="102" t="s">
        <v>258</v>
      </c>
      <c r="C9" s="101" t="s">
        <v>259</v>
      </c>
      <c r="D9" s="103">
        <f>+SUM(E9,+I9)</f>
        <v>13451</v>
      </c>
      <c r="E9" s="103">
        <f>+SUM(G9,+H9)</f>
        <v>2343</v>
      </c>
      <c r="F9" s="104">
        <f>IF(D9&gt;0,E9/D9*100,"-")</f>
        <v>17.418779272916513</v>
      </c>
      <c r="G9" s="103">
        <v>2343</v>
      </c>
      <c r="H9" s="103">
        <v>0</v>
      </c>
      <c r="I9" s="103">
        <f>+SUM(K9,+M9,+O9)</f>
        <v>11108</v>
      </c>
      <c r="J9" s="104">
        <f>IF(D9&gt;0,I9/D9*100,"-")</f>
        <v>82.58122072708349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11108</v>
      </c>
      <c r="P9" s="103">
        <v>5026</v>
      </c>
      <c r="Q9" s="104">
        <f>IF(D9&gt;0,O9/D9*100,"-")</f>
        <v>82.58122072708349</v>
      </c>
      <c r="R9" s="103">
        <v>33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15</v>
      </c>
      <c r="B10" s="102" t="s">
        <v>260</v>
      </c>
      <c r="C10" s="101" t="s">
        <v>261</v>
      </c>
      <c r="D10" s="103">
        <f>+SUM(E10,+I10)</f>
        <v>17506</v>
      </c>
      <c r="E10" s="103">
        <f>+SUM(G10,+H10)</f>
        <v>7230</v>
      </c>
      <c r="F10" s="104">
        <f>IF(D10&gt;0,E10/D10*100,"-")</f>
        <v>41.300125671198444</v>
      </c>
      <c r="G10" s="103">
        <v>7230</v>
      </c>
      <c r="H10" s="103">
        <v>0</v>
      </c>
      <c r="I10" s="103">
        <f>+SUM(K10,+M10,+O10)</f>
        <v>10276</v>
      </c>
      <c r="J10" s="104">
        <f>IF(D10&gt;0,I10/D10*100,"-")</f>
        <v>58.699874328801549</v>
      </c>
      <c r="K10" s="103">
        <v>3781</v>
      </c>
      <c r="L10" s="104">
        <f>IF(D10&gt;0,K10/D10*100,"-")</f>
        <v>21.598309151148179</v>
      </c>
      <c r="M10" s="103">
        <v>0</v>
      </c>
      <c r="N10" s="104">
        <f>IF(D10&gt;0,M10/D10*100,"-")</f>
        <v>0</v>
      </c>
      <c r="O10" s="103">
        <v>6495</v>
      </c>
      <c r="P10" s="103">
        <v>5791</v>
      </c>
      <c r="Q10" s="104">
        <f>IF(D10&gt;0,O10/D10*100,"-")</f>
        <v>37.101565177653377</v>
      </c>
      <c r="R10" s="103">
        <v>44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15</v>
      </c>
      <c r="B11" s="102" t="s">
        <v>262</v>
      </c>
      <c r="C11" s="101" t="s">
        <v>263</v>
      </c>
      <c r="D11" s="103">
        <f>+SUM(E11,+I11)</f>
        <v>47580</v>
      </c>
      <c r="E11" s="103">
        <f>+SUM(G11,+H11)</f>
        <v>8149</v>
      </c>
      <c r="F11" s="104">
        <f>IF(D11&gt;0,E11/D11*100,"-")</f>
        <v>17.12694409415721</v>
      </c>
      <c r="G11" s="103">
        <v>8082</v>
      </c>
      <c r="H11" s="103">
        <v>67</v>
      </c>
      <c r="I11" s="103">
        <f>+SUM(K11,+M11,+O11)</f>
        <v>39431</v>
      </c>
      <c r="J11" s="104">
        <f>IF(D11&gt;0,I11/D11*100,"-")</f>
        <v>82.87305590584279</v>
      </c>
      <c r="K11" s="103">
        <v>17573</v>
      </c>
      <c r="L11" s="104">
        <f>IF(D11&gt;0,K11/D11*100,"-")</f>
        <v>36.933585540142914</v>
      </c>
      <c r="M11" s="103">
        <v>0</v>
      </c>
      <c r="N11" s="104">
        <f>IF(D11&gt;0,M11/D11*100,"-")</f>
        <v>0</v>
      </c>
      <c r="O11" s="103">
        <v>21858</v>
      </c>
      <c r="P11" s="103">
        <v>20105</v>
      </c>
      <c r="Q11" s="104">
        <f>IF(D11&gt;0,O11/D11*100,"-")</f>
        <v>45.939470365699876</v>
      </c>
      <c r="R11" s="103">
        <v>312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15</v>
      </c>
      <c r="B12" s="102" t="s">
        <v>264</v>
      </c>
      <c r="C12" s="101" t="s">
        <v>265</v>
      </c>
      <c r="D12" s="103">
        <f>+SUM(E12,+I12)</f>
        <v>27175</v>
      </c>
      <c r="E12" s="103">
        <f>+SUM(G12,+H12)</f>
        <v>6159</v>
      </c>
      <c r="F12" s="104">
        <f>IF(D12&gt;0,E12/D12*100,"-")</f>
        <v>22.664213431462741</v>
      </c>
      <c r="G12" s="103">
        <v>6159</v>
      </c>
      <c r="H12" s="103">
        <v>0</v>
      </c>
      <c r="I12" s="103">
        <f>+SUM(K12,+M12,+O12)</f>
        <v>21016</v>
      </c>
      <c r="J12" s="104">
        <f>IF(D12&gt;0,I12/D12*100,"-")</f>
        <v>77.335786568537259</v>
      </c>
      <c r="K12" s="103">
        <v>0</v>
      </c>
      <c r="L12" s="104">
        <f>IF(D12&gt;0,K12/D12*100,"-")</f>
        <v>0</v>
      </c>
      <c r="M12" s="103">
        <v>0</v>
      </c>
      <c r="N12" s="104">
        <f>IF(D12&gt;0,M12/D12*100,"-")</f>
        <v>0</v>
      </c>
      <c r="O12" s="103">
        <v>21016</v>
      </c>
      <c r="P12" s="103">
        <v>8497</v>
      </c>
      <c r="Q12" s="104">
        <f>IF(D12&gt;0,O12/D12*100,"-")</f>
        <v>77.335786568537259</v>
      </c>
      <c r="R12" s="103">
        <v>314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15</v>
      </c>
      <c r="B13" s="102" t="s">
        <v>266</v>
      </c>
      <c r="C13" s="101" t="s">
        <v>267</v>
      </c>
      <c r="D13" s="103">
        <f>+SUM(E13,+I13)</f>
        <v>22088</v>
      </c>
      <c r="E13" s="103">
        <f>+SUM(G13,+H13)</f>
        <v>2439</v>
      </c>
      <c r="F13" s="104">
        <f>IF(D13&gt;0,E13/D13*100,"-")</f>
        <v>11.042194856935893</v>
      </c>
      <c r="G13" s="103">
        <v>2439</v>
      </c>
      <c r="H13" s="103">
        <v>0</v>
      </c>
      <c r="I13" s="103">
        <f>+SUM(K13,+M13,+O13)</f>
        <v>19649</v>
      </c>
      <c r="J13" s="104">
        <f>IF(D13&gt;0,I13/D13*100,"-")</f>
        <v>88.957805143064107</v>
      </c>
      <c r="K13" s="103">
        <v>1198</v>
      </c>
      <c r="L13" s="104">
        <f>IF(D13&gt;0,K13/D13*100,"-")</f>
        <v>5.4237595074248457</v>
      </c>
      <c r="M13" s="103">
        <v>0</v>
      </c>
      <c r="N13" s="104">
        <f>IF(D13&gt;0,M13/D13*100,"-")</f>
        <v>0</v>
      </c>
      <c r="O13" s="103">
        <v>18451</v>
      </c>
      <c r="P13" s="103">
        <v>10185</v>
      </c>
      <c r="Q13" s="104">
        <f>IF(D13&gt;0,O13/D13*100,"-")</f>
        <v>83.534045635639259</v>
      </c>
      <c r="R13" s="103">
        <v>486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15</v>
      </c>
      <c r="B14" s="102" t="s">
        <v>268</v>
      </c>
      <c r="C14" s="101" t="s">
        <v>269</v>
      </c>
      <c r="D14" s="103">
        <f>+SUM(E14,+I14)</f>
        <v>20627</v>
      </c>
      <c r="E14" s="103">
        <f>+SUM(G14,+H14)</f>
        <v>4387</v>
      </c>
      <c r="F14" s="104">
        <f>IF(D14&gt;0,E14/D14*100,"-")</f>
        <v>21.268240655451592</v>
      </c>
      <c r="G14" s="103">
        <v>4387</v>
      </c>
      <c r="H14" s="103">
        <v>0</v>
      </c>
      <c r="I14" s="103">
        <f>+SUM(K14,+M14,+O14)</f>
        <v>16240</v>
      </c>
      <c r="J14" s="104">
        <f>IF(D14&gt;0,I14/D14*100,"-")</f>
        <v>78.731759344548408</v>
      </c>
      <c r="K14" s="103">
        <v>3803</v>
      </c>
      <c r="L14" s="104">
        <f>IF(D14&gt;0,K14/D14*100,"-")</f>
        <v>18.437000048480147</v>
      </c>
      <c r="M14" s="103">
        <v>0</v>
      </c>
      <c r="N14" s="104">
        <f>IF(D14&gt;0,M14/D14*100,"-")</f>
        <v>0</v>
      </c>
      <c r="O14" s="103">
        <v>12437</v>
      </c>
      <c r="P14" s="103">
        <v>9474</v>
      </c>
      <c r="Q14" s="104">
        <f>IF(D14&gt;0,O14/D14*100,"-")</f>
        <v>60.294759296068257</v>
      </c>
      <c r="R14" s="103">
        <v>60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15</v>
      </c>
      <c r="B15" s="102" t="s">
        <v>270</v>
      </c>
      <c r="C15" s="101" t="s">
        <v>271</v>
      </c>
      <c r="D15" s="103">
        <f>+SUM(E15,+I15)</f>
        <v>13386</v>
      </c>
      <c r="E15" s="103">
        <f>+SUM(G15,+H15)</f>
        <v>2512</v>
      </c>
      <c r="F15" s="104">
        <f>IF(D15&gt;0,E15/D15*100,"-")</f>
        <v>18.765874794561483</v>
      </c>
      <c r="G15" s="103">
        <v>2495</v>
      </c>
      <c r="H15" s="103">
        <v>17</v>
      </c>
      <c r="I15" s="103">
        <f>+SUM(K15,+M15,+O15)</f>
        <v>10874</v>
      </c>
      <c r="J15" s="104">
        <f>IF(D15&gt;0,I15/D15*100,"-")</f>
        <v>81.234125205438517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10874</v>
      </c>
      <c r="P15" s="103">
        <v>8333</v>
      </c>
      <c r="Q15" s="104">
        <f>IF(D15&gt;0,O15/D15*100,"-")</f>
        <v>81.234125205438517</v>
      </c>
      <c r="R15" s="103">
        <v>71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15</v>
      </c>
      <c r="B16" s="102" t="s">
        <v>272</v>
      </c>
      <c r="C16" s="101" t="s">
        <v>273</v>
      </c>
      <c r="D16" s="103">
        <f>+SUM(E16,+I16)</f>
        <v>34098</v>
      </c>
      <c r="E16" s="103">
        <f>+SUM(G16,+H16)</f>
        <v>4458</v>
      </c>
      <c r="F16" s="104">
        <f>IF(D16&gt;0,E16/D16*100,"-")</f>
        <v>13.074080591237022</v>
      </c>
      <c r="G16" s="103">
        <v>4458</v>
      </c>
      <c r="H16" s="103">
        <v>0</v>
      </c>
      <c r="I16" s="103">
        <f>+SUM(K16,+M16,+O16)</f>
        <v>29640</v>
      </c>
      <c r="J16" s="104">
        <f>IF(D16&gt;0,I16/D16*100,"-")</f>
        <v>86.925919408762979</v>
      </c>
      <c r="K16" s="103">
        <v>7553</v>
      </c>
      <c r="L16" s="104">
        <f>IF(D16&gt;0,K16/D16*100,"-")</f>
        <v>22.150859287934775</v>
      </c>
      <c r="M16" s="103">
        <v>0</v>
      </c>
      <c r="N16" s="104">
        <f>IF(D16&gt;0,M16/D16*100,"-")</f>
        <v>0</v>
      </c>
      <c r="O16" s="103">
        <v>22087</v>
      </c>
      <c r="P16" s="103">
        <v>20246</v>
      </c>
      <c r="Q16" s="104">
        <f>IF(D16&gt;0,O16/D16*100,"-")</f>
        <v>64.775060120828201</v>
      </c>
      <c r="R16" s="103">
        <v>116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15</v>
      </c>
      <c r="B17" s="102" t="s">
        <v>274</v>
      </c>
      <c r="C17" s="101" t="s">
        <v>275</v>
      </c>
      <c r="D17" s="103">
        <f>+SUM(E17,+I17)</f>
        <v>33391</v>
      </c>
      <c r="E17" s="103">
        <f>+SUM(G17,+H17)</f>
        <v>2147</v>
      </c>
      <c r="F17" s="104">
        <f>IF(D17&gt;0,E17/D17*100,"-")</f>
        <v>6.4298763139768207</v>
      </c>
      <c r="G17" s="103">
        <v>2138</v>
      </c>
      <c r="H17" s="103">
        <v>9</v>
      </c>
      <c r="I17" s="103">
        <f>+SUM(K17,+M17,+O17)</f>
        <v>31244</v>
      </c>
      <c r="J17" s="104">
        <f>IF(D17&gt;0,I17/D17*100,"-")</f>
        <v>93.57012368602318</v>
      </c>
      <c r="K17" s="103">
        <v>6280</v>
      </c>
      <c r="L17" s="104">
        <f>IF(D17&gt;0,K17/D17*100,"-")</f>
        <v>18.807463088856281</v>
      </c>
      <c r="M17" s="103">
        <v>0</v>
      </c>
      <c r="N17" s="104">
        <f>IF(D17&gt;0,M17/D17*100,"-")</f>
        <v>0</v>
      </c>
      <c r="O17" s="103">
        <v>24964</v>
      </c>
      <c r="P17" s="103">
        <v>16975</v>
      </c>
      <c r="Q17" s="104">
        <f>IF(D17&gt;0,O17/D17*100,"-")</f>
        <v>74.762660597166899</v>
      </c>
      <c r="R17" s="103">
        <v>223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15</v>
      </c>
      <c r="B18" s="102" t="s">
        <v>276</v>
      </c>
      <c r="C18" s="101" t="s">
        <v>277</v>
      </c>
      <c r="D18" s="103">
        <f>+SUM(E18,+I18)</f>
        <v>26363</v>
      </c>
      <c r="E18" s="103">
        <f>+SUM(G18,+H18)</f>
        <v>10363</v>
      </c>
      <c r="F18" s="104">
        <f>IF(D18&gt;0,E18/D18*100,"-")</f>
        <v>39.308879869514094</v>
      </c>
      <c r="G18" s="103">
        <v>10074</v>
      </c>
      <c r="H18" s="103">
        <v>289</v>
      </c>
      <c r="I18" s="103">
        <f>+SUM(K18,+M18,+O18)</f>
        <v>16000</v>
      </c>
      <c r="J18" s="104">
        <f>IF(D18&gt;0,I18/D18*100,"-")</f>
        <v>60.691120130485906</v>
      </c>
      <c r="K18" s="103">
        <v>11042</v>
      </c>
      <c r="L18" s="104">
        <f>IF(D18&gt;0,K18/D18*100,"-")</f>
        <v>41.884459280051587</v>
      </c>
      <c r="M18" s="103">
        <v>0</v>
      </c>
      <c r="N18" s="104">
        <f>IF(D18&gt;0,M18/D18*100,"-")</f>
        <v>0</v>
      </c>
      <c r="O18" s="103">
        <v>4958</v>
      </c>
      <c r="P18" s="103">
        <v>4432</v>
      </c>
      <c r="Q18" s="104">
        <f>IF(D18&gt;0,O18/D18*100,"-")</f>
        <v>18.806660850434319</v>
      </c>
      <c r="R18" s="103">
        <v>280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15</v>
      </c>
      <c r="B19" s="102" t="s">
        <v>278</v>
      </c>
      <c r="C19" s="101" t="s">
        <v>279</v>
      </c>
      <c r="D19" s="103">
        <f>+SUM(E19,+I19)</f>
        <v>2474</v>
      </c>
      <c r="E19" s="103">
        <f>+SUM(G19,+H19)</f>
        <v>481</v>
      </c>
      <c r="F19" s="104">
        <f>IF(D19&gt;0,E19/D19*100,"-")</f>
        <v>19.442198868229589</v>
      </c>
      <c r="G19" s="103">
        <v>465</v>
      </c>
      <c r="H19" s="103">
        <v>16</v>
      </c>
      <c r="I19" s="103">
        <f>+SUM(K19,+M19,+O19)</f>
        <v>1993</v>
      </c>
      <c r="J19" s="104">
        <f>IF(D19&gt;0,I19/D19*100,"-")</f>
        <v>80.557801131770418</v>
      </c>
      <c r="K19" s="103">
        <v>1287</v>
      </c>
      <c r="L19" s="104">
        <f>IF(D19&gt;0,K19/D19*100,"-")</f>
        <v>52.02101859337106</v>
      </c>
      <c r="M19" s="103">
        <v>0</v>
      </c>
      <c r="N19" s="104">
        <f>IF(D19&gt;0,M19/D19*100,"-")</f>
        <v>0</v>
      </c>
      <c r="O19" s="103">
        <v>706</v>
      </c>
      <c r="P19" s="103">
        <v>491</v>
      </c>
      <c r="Q19" s="104">
        <f>IF(D19&gt;0,O19/D19*100,"-")</f>
        <v>28.536782538399351</v>
      </c>
      <c r="R19" s="103">
        <v>17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15</v>
      </c>
      <c r="B20" s="102" t="s">
        <v>280</v>
      </c>
      <c r="C20" s="101" t="s">
        <v>281</v>
      </c>
      <c r="D20" s="103">
        <f>+SUM(E20,+I20)</f>
        <v>3192</v>
      </c>
      <c r="E20" s="103">
        <f>+SUM(G20,+H20)</f>
        <v>1495</v>
      </c>
      <c r="F20" s="104">
        <f>IF(D20&gt;0,E20/D20*100,"-")</f>
        <v>46.835839598997495</v>
      </c>
      <c r="G20" s="103">
        <v>1495</v>
      </c>
      <c r="H20" s="103">
        <v>0</v>
      </c>
      <c r="I20" s="103">
        <f>+SUM(K20,+M20,+O20)</f>
        <v>1697</v>
      </c>
      <c r="J20" s="104">
        <f>IF(D20&gt;0,I20/D20*100,"-")</f>
        <v>53.164160401002505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1697</v>
      </c>
      <c r="P20" s="103">
        <v>1483</v>
      </c>
      <c r="Q20" s="104">
        <f>IF(D20&gt;0,O20/D20*100,"-")</f>
        <v>53.164160401002505</v>
      </c>
      <c r="R20" s="103">
        <v>12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15</v>
      </c>
      <c r="B21" s="102" t="s">
        <v>282</v>
      </c>
      <c r="C21" s="101" t="s">
        <v>283</v>
      </c>
      <c r="D21" s="103">
        <f>+SUM(E21,+I21)</f>
        <v>2622</v>
      </c>
      <c r="E21" s="103">
        <f>+SUM(G21,+H21)</f>
        <v>1299</v>
      </c>
      <c r="F21" s="104">
        <f>IF(D21&gt;0,E21/D21*100,"-")</f>
        <v>49.54233409610984</v>
      </c>
      <c r="G21" s="103">
        <v>1299</v>
      </c>
      <c r="H21" s="103">
        <v>0</v>
      </c>
      <c r="I21" s="103">
        <f>+SUM(K21,+M21,+O21)</f>
        <v>1323</v>
      </c>
      <c r="J21" s="104">
        <f>IF(D21&gt;0,I21/D21*100,"-")</f>
        <v>50.45766590389016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1323</v>
      </c>
      <c r="P21" s="103">
        <v>1316</v>
      </c>
      <c r="Q21" s="104">
        <f>IF(D21&gt;0,O21/D21*100,"-")</f>
        <v>50.45766590389016</v>
      </c>
      <c r="R21" s="103">
        <v>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15</v>
      </c>
      <c r="B22" s="102" t="s">
        <v>284</v>
      </c>
      <c r="C22" s="101" t="s">
        <v>285</v>
      </c>
      <c r="D22" s="103">
        <f>+SUM(E22,+I22)</f>
        <v>2718</v>
      </c>
      <c r="E22" s="103">
        <f>+SUM(G22,+H22)</f>
        <v>1864</v>
      </c>
      <c r="F22" s="104">
        <f>IF(D22&gt;0,E22/D22*100,"-")</f>
        <v>68.579838116261953</v>
      </c>
      <c r="G22" s="103">
        <v>1858</v>
      </c>
      <c r="H22" s="103">
        <v>6</v>
      </c>
      <c r="I22" s="103">
        <f>+SUM(K22,+M22,+O22)</f>
        <v>854</v>
      </c>
      <c r="J22" s="104">
        <f>IF(D22&gt;0,I22/D22*100,"-")</f>
        <v>31.420161883738039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854</v>
      </c>
      <c r="P22" s="103">
        <v>580</v>
      </c>
      <c r="Q22" s="104">
        <f>IF(D22&gt;0,O22/D22*100,"-")</f>
        <v>31.420161883738039</v>
      </c>
      <c r="R22" s="103">
        <v>3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15</v>
      </c>
      <c r="B23" s="102" t="s">
        <v>286</v>
      </c>
      <c r="C23" s="101" t="s">
        <v>287</v>
      </c>
      <c r="D23" s="103">
        <f>+SUM(E23,+I23)</f>
        <v>1314</v>
      </c>
      <c r="E23" s="103">
        <f>+SUM(G23,+H23)</f>
        <v>627</v>
      </c>
      <c r="F23" s="104">
        <f>IF(D23&gt;0,E23/D23*100,"-")</f>
        <v>47.716894977168948</v>
      </c>
      <c r="G23" s="103">
        <v>627</v>
      </c>
      <c r="H23" s="103">
        <v>0</v>
      </c>
      <c r="I23" s="103">
        <f>+SUM(K23,+M23,+O23)</f>
        <v>687</v>
      </c>
      <c r="J23" s="104">
        <f>IF(D23&gt;0,I23/D23*100,"-")</f>
        <v>52.283105022831059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687</v>
      </c>
      <c r="P23" s="103">
        <v>687</v>
      </c>
      <c r="Q23" s="104">
        <f>IF(D23&gt;0,O23/D23*100,"-")</f>
        <v>52.283105022831059</v>
      </c>
      <c r="R23" s="103">
        <v>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15</v>
      </c>
      <c r="B24" s="102" t="s">
        <v>288</v>
      </c>
      <c r="C24" s="101" t="s">
        <v>289</v>
      </c>
      <c r="D24" s="103">
        <f>+SUM(E24,+I24)</f>
        <v>901</v>
      </c>
      <c r="E24" s="103">
        <f>+SUM(G24,+H24)</f>
        <v>357</v>
      </c>
      <c r="F24" s="104">
        <f>IF(D24&gt;0,E24/D24*100,"-")</f>
        <v>39.622641509433961</v>
      </c>
      <c r="G24" s="103">
        <v>357</v>
      </c>
      <c r="H24" s="103">
        <v>0</v>
      </c>
      <c r="I24" s="103">
        <f>+SUM(K24,+M24,+O24)</f>
        <v>544</v>
      </c>
      <c r="J24" s="104">
        <f>IF(D24&gt;0,I24/D24*100,"-")</f>
        <v>60.377358490566039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544</v>
      </c>
      <c r="P24" s="103">
        <v>544</v>
      </c>
      <c r="Q24" s="104">
        <f>IF(D24&gt;0,O24/D24*100,"-")</f>
        <v>60.377358490566039</v>
      </c>
      <c r="R24" s="103">
        <v>3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15</v>
      </c>
      <c r="B25" s="102" t="s">
        <v>290</v>
      </c>
      <c r="C25" s="101" t="s">
        <v>291</v>
      </c>
      <c r="D25" s="103">
        <f>+SUM(E25,+I25)</f>
        <v>3791</v>
      </c>
      <c r="E25" s="103">
        <f>+SUM(G25,+H25)</f>
        <v>821</v>
      </c>
      <c r="F25" s="104">
        <f>IF(D25&gt;0,E25/D25*100,"-")</f>
        <v>21.656554998681088</v>
      </c>
      <c r="G25" s="103">
        <v>821</v>
      </c>
      <c r="H25" s="103">
        <v>0</v>
      </c>
      <c r="I25" s="103">
        <f>+SUM(K25,+M25,+O25)</f>
        <v>2970</v>
      </c>
      <c r="J25" s="104">
        <f>IF(D25&gt;0,I25/D25*100,"-")</f>
        <v>78.343445001318912</v>
      </c>
      <c r="K25" s="103">
        <v>2584</v>
      </c>
      <c r="L25" s="104">
        <f>IF(D25&gt;0,K25/D25*100,"-")</f>
        <v>68.161434977578466</v>
      </c>
      <c r="M25" s="103">
        <v>0</v>
      </c>
      <c r="N25" s="104">
        <f>IF(D25&gt;0,M25/D25*100,"-")</f>
        <v>0</v>
      </c>
      <c r="O25" s="103">
        <v>386</v>
      </c>
      <c r="P25" s="103">
        <v>278</v>
      </c>
      <c r="Q25" s="104">
        <f>IF(D25&gt;0,O25/D25*100,"-")</f>
        <v>10.182010023740439</v>
      </c>
      <c r="R25" s="103">
        <v>52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15</v>
      </c>
      <c r="B26" s="102" t="s">
        <v>292</v>
      </c>
      <c r="C26" s="101" t="s">
        <v>293</v>
      </c>
      <c r="D26" s="103">
        <f>+SUM(E26,+I26)</f>
        <v>3523</v>
      </c>
      <c r="E26" s="103">
        <f>+SUM(G26,+H26)</f>
        <v>1882</v>
      </c>
      <c r="F26" s="104">
        <f>IF(D26&gt;0,E26/D26*100,"-")</f>
        <v>53.420380357649734</v>
      </c>
      <c r="G26" s="103">
        <v>1882</v>
      </c>
      <c r="H26" s="103">
        <v>0</v>
      </c>
      <c r="I26" s="103">
        <f>+SUM(K26,+M26,+O26)</f>
        <v>1641</v>
      </c>
      <c r="J26" s="104">
        <f>IF(D26&gt;0,I26/D26*100,"-")</f>
        <v>46.579619642350266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1641</v>
      </c>
      <c r="P26" s="103">
        <v>1519</v>
      </c>
      <c r="Q26" s="104">
        <f>IF(D26&gt;0,O26/D26*100,"-")</f>
        <v>46.579619642350266</v>
      </c>
      <c r="R26" s="103">
        <v>24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15</v>
      </c>
      <c r="B27" s="102" t="s">
        <v>294</v>
      </c>
      <c r="C27" s="101" t="s">
        <v>295</v>
      </c>
      <c r="D27" s="103">
        <f>+SUM(E27,+I27)</f>
        <v>3734</v>
      </c>
      <c r="E27" s="103">
        <f>+SUM(G27,+H27)</f>
        <v>1874</v>
      </c>
      <c r="F27" s="104">
        <f>IF(D27&gt;0,E27/D27*100,"-")</f>
        <v>50.187466523835035</v>
      </c>
      <c r="G27" s="103">
        <v>1874</v>
      </c>
      <c r="H27" s="103">
        <v>0</v>
      </c>
      <c r="I27" s="103">
        <f>+SUM(K27,+M27,+O27)</f>
        <v>1860</v>
      </c>
      <c r="J27" s="104">
        <f>IF(D27&gt;0,I27/D27*100,"-")</f>
        <v>49.812533476164973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1860</v>
      </c>
      <c r="P27" s="103">
        <v>1279</v>
      </c>
      <c r="Q27" s="104">
        <f>IF(D27&gt;0,O27/D27*100,"-")</f>
        <v>49.812533476164973</v>
      </c>
      <c r="R27" s="103">
        <v>46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15</v>
      </c>
      <c r="B28" s="102" t="s">
        <v>296</v>
      </c>
      <c r="C28" s="101" t="s">
        <v>297</v>
      </c>
      <c r="D28" s="103">
        <f>+SUM(E28,+I28)</f>
        <v>3910</v>
      </c>
      <c r="E28" s="103">
        <f>+SUM(G28,+H28)</f>
        <v>1436</v>
      </c>
      <c r="F28" s="104">
        <f>IF(D28&gt;0,E28/D28*100,"-")</f>
        <v>36.726342710997443</v>
      </c>
      <c r="G28" s="103">
        <v>1436</v>
      </c>
      <c r="H28" s="103">
        <v>0</v>
      </c>
      <c r="I28" s="103">
        <f>+SUM(K28,+M28,+O28)</f>
        <v>2474</v>
      </c>
      <c r="J28" s="104">
        <f>IF(D28&gt;0,I28/D28*100,"-")</f>
        <v>63.273657289002557</v>
      </c>
      <c r="K28" s="103">
        <v>1445</v>
      </c>
      <c r="L28" s="104">
        <f>IF(D28&gt;0,K28/D28*100,"-")</f>
        <v>36.95652173913043</v>
      </c>
      <c r="M28" s="103">
        <v>0</v>
      </c>
      <c r="N28" s="104">
        <f>IF(D28&gt;0,M28/D28*100,"-")</f>
        <v>0</v>
      </c>
      <c r="O28" s="103">
        <v>1029</v>
      </c>
      <c r="P28" s="103">
        <v>847</v>
      </c>
      <c r="Q28" s="104">
        <f>IF(D28&gt;0,O28/D28*100,"-")</f>
        <v>26.317135549872123</v>
      </c>
      <c r="R28" s="103">
        <v>26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15</v>
      </c>
      <c r="B29" s="102" t="s">
        <v>298</v>
      </c>
      <c r="C29" s="101" t="s">
        <v>299</v>
      </c>
      <c r="D29" s="103">
        <f>+SUM(E29,+I29)</f>
        <v>406</v>
      </c>
      <c r="E29" s="103">
        <f>+SUM(G29,+H29)</f>
        <v>124</v>
      </c>
      <c r="F29" s="104">
        <f>IF(D29&gt;0,E29/D29*100,"-")</f>
        <v>30.541871921182267</v>
      </c>
      <c r="G29" s="103">
        <v>124</v>
      </c>
      <c r="H29" s="103">
        <v>0</v>
      </c>
      <c r="I29" s="103">
        <f>+SUM(K29,+M29,+O29)</f>
        <v>282</v>
      </c>
      <c r="J29" s="104">
        <f>IF(D29&gt;0,I29/D29*100,"-")</f>
        <v>69.458128078817737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282</v>
      </c>
      <c r="P29" s="103">
        <v>267</v>
      </c>
      <c r="Q29" s="104">
        <f>IF(D29&gt;0,O29/D29*100,"-")</f>
        <v>69.458128078817737</v>
      </c>
      <c r="R29" s="103">
        <v>1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15</v>
      </c>
      <c r="B30" s="102" t="s">
        <v>300</v>
      </c>
      <c r="C30" s="101" t="s">
        <v>301</v>
      </c>
      <c r="D30" s="103">
        <f>+SUM(E30,+I30)</f>
        <v>23092</v>
      </c>
      <c r="E30" s="103">
        <f>+SUM(G30,+H30)</f>
        <v>1728</v>
      </c>
      <c r="F30" s="104">
        <f>IF(D30&gt;0,E30/D30*100,"-")</f>
        <v>7.4831110341243718</v>
      </c>
      <c r="G30" s="103">
        <v>1728</v>
      </c>
      <c r="H30" s="103">
        <v>0</v>
      </c>
      <c r="I30" s="103">
        <f>+SUM(K30,+M30,+O30)</f>
        <v>21364</v>
      </c>
      <c r="J30" s="104">
        <f>IF(D30&gt;0,I30/D30*100,"-")</f>
        <v>92.516888965875637</v>
      </c>
      <c r="K30" s="103">
        <v>3991</v>
      </c>
      <c r="L30" s="104">
        <f>IF(D30&gt;0,K30/D30*100,"-")</f>
        <v>17.28304174605924</v>
      </c>
      <c r="M30" s="103">
        <v>0</v>
      </c>
      <c r="N30" s="104">
        <f>IF(D30&gt;0,M30/D30*100,"-")</f>
        <v>0</v>
      </c>
      <c r="O30" s="103">
        <v>17373</v>
      </c>
      <c r="P30" s="103">
        <v>14781</v>
      </c>
      <c r="Q30" s="104">
        <f>IF(D30&gt;0,O30/D30*100,"-")</f>
        <v>75.233847219816383</v>
      </c>
      <c r="R30" s="103">
        <v>40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15</v>
      </c>
      <c r="B31" s="102" t="s">
        <v>302</v>
      </c>
      <c r="C31" s="101" t="s">
        <v>303</v>
      </c>
      <c r="D31" s="103">
        <f>+SUM(E31,+I31)</f>
        <v>5413</v>
      </c>
      <c r="E31" s="103">
        <f>+SUM(G31,+H31)</f>
        <v>2332</v>
      </c>
      <c r="F31" s="104">
        <f>IF(D31&gt;0,E31/D31*100,"-")</f>
        <v>43.081470533899868</v>
      </c>
      <c r="G31" s="103">
        <v>2332</v>
      </c>
      <c r="H31" s="103">
        <v>0</v>
      </c>
      <c r="I31" s="103">
        <f>+SUM(K31,+M31,+O31)</f>
        <v>3081</v>
      </c>
      <c r="J31" s="104">
        <f>IF(D31&gt;0,I31/D31*100,"-")</f>
        <v>56.918529466100132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3081</v>
      </c>
      <c r="P31" s="103">
        <v>2225</v>
      </c>
      <c r="Q31" s="104">
        <f>IF(D31&gt;0,O31/D31*100,"-")</f>
        <v>56.918529466100132</v>
      </c>
      <c r="R31" s="103">
        <v>36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15</v>
      </c>
      <c r="B32" s="102" t="s">
        <v>304</v>
      </c>
      <c r="C32" s="101" t="s">
        <v>305</v>
      </c>
      <c r="D32" s="103">
        <f>+SUM(E32,+I32)</f>
        <v>6896</v>
      </c>
      <c r="E32" s="103">
        <f>+SUM(G32,+H32)</f>
        <v>3106</v>
      </c>
      <c r="F32" s="104">
        <f>IF(D32&gt;0,E32/D32*100,"-")</f>
        <v>45.040603248259856</v>
      </c>
      <c r="G32" s="103">
        <v>3106</v>
      </c>
      <c r="H32" s="103">
        <v>0</v>
      </c>
      <c r="I32" s="103">
        <f>+SUM(K32,+M32,+O32)</f>
        <v>3790</v>
      </c>
      <c r="J32" s="104">
        <f>IF(D32&gt;0,I32/D32*100,"-")</f>
        <v>54.959396751740144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3790</v>
      </c>
      <c r="P32" s="103">
        <v>2463</v>
      </c>
      <c r="Q32" s="104">
        <f>IF(D32&gt;0,O32/D32*100,"-")</f>
        <v>54.959396751740144</v>
      </c>
      <c r="R32" s="103">
        <v>42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15</v>
      </c>
      <c r="B33" s="102" t="s">
        <v>306</v>
      </c>
      <c r="C33" s="101" t="s">
        <v>307</v>
      </c>
      <c r="D33" s="103">
        <f>+SUM(E33,+I33)</f>
        <v>12983</v>
      </c>
      <c r="E33" s="103">
        <f>+SUM(G33,+H33)</f>
        <v>4728</v>
      </c>
      <c r="F33" s="104">
        <f>IF(D33&gt;0,E33/D33*100,"-")</f>
        <v>36.416852807517522</v>
      </c>
      <c r="G33" s="103">
        <v>4728</v>
      </c>
      <c r="H33" s="103">
        <v>0</v>
      </c>
      <c r="I33" s="103">
        <f>+SUM(K33,+M33,+O33)</f>
        <v>8255</v>
      </c>
      <c r="J33" s="104">
        <f>IF(D33&gt;0,I33/D33*100,"-")</f>
        <v>63.583147192482478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8255</v>
      </c>
      <c r="P33" s="103">
        <v>7442</v>
      </c>
      <c r="Q33" s="104">
        <f>IF(D33&gt;0,O33/D33*100,"-")</f>
        <v>63.583147192482478</v>
      </c>
      <c r="R33" s="103">
        <v>51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15</v>
      </c>
      <c r="B34" s="102" t="s">
        <v>308</v>
      </c>
      <c r="C34" s="101" t="s">
        <v>309</v>
      </c>
      <c r="D34" s="103">
        <f>+SUM(E34,+I34)</f>
        <v>5659</v>
      </c>
      <c r="E34" s="103">
        <f>+SUM(G34,+H34)</f>
        <v>2234</v>
      </c>
      <c r="F34" s="104">
        <f>IF(D34&gt;0,E34/D34*100,"-")</f>
        <v>39.476939388584555</v>
      </c>
      <c r="G34" s="103">
        <v>2234</v>
      </c>
      <c r="H34" s="103">
        <v>0</v>
      </c>
      <c r="I34" s="103">
        <f>+SUM(K34,+M34,+O34)</f>
        <v>3425</v>
      </c>
      <c r="J34" s="104">
        <f>IF(D34&gt;0,I34/D34*100,"-")</f>
        <v>60.523060611415445</v>
      </c>
      <c r="K34" s="103">
        <v>2073</v>
      </c>
      <c r="L34" s="104">
        <f>IF(D34&gt;0,K34/D34*100,"-")</f>
        <v>36.631913765682981</v>
      </c>
      <c r="M34" s="103">
        <v>0</v>
      </c>
      <c r="N34" s="104">
        <f>IF(D34&gt;0,M34/D34*100,"-")</f>
        <v>0</v>
      </c>
      <c r="O34" s="103">
        <v>1352</v>
      </c>
      <c r="P34" s="103">
        <v>655</v>
      </c>
      <c r="Q34" s="104">
        <f>IF(D34&gt;0,O34/D34*100,"-")</f>
        <v>23.891146845732461</v>
      </c>
      <c r="R34" s="103">
        <v>14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15</v>
      </c>
      <c r="B35" s="102" t="s">
        <v>310</v>
      </c>
      <c r="C35" s="101" t="s">
        <v>311</v>
      </c>
      <c r="D35" s="103">
        <f>+SUM(E35,+I35)</f>
        <v>3497</v>
      </c>
      <c r="E35" s="103">
        <f>+SUM(G35,+H35)</f>
        <v>1199</v>
      </c>
      <c r="F35" s="104">
        <f>IF(D35&gt;0,E35/D35*100,"-")</f>
        <v>34.28653131255362</v>
      </c>
      <c r="G35" s="103">
        <v>1199</v>
      </c>
      <c r="H35" s="103">
        <v>0</v>
      </c>
      <c r="I35" s="103">
        <f>+SUM(K35,+M35,+O35)</f>
        <v>2298</v>
      </c>
      <c r="J35" s="104">
        <f>IF(D35&gt;0,I35/D35*100,"-")</f>
        <v>65.71346868744638</v>
      </c>
      <c r="K35" s="103">
        <v>949</v>
      </c>
      <c r="L35" s="104">
        <f>IF(D35&gt;0,K35/D35*100,"-")</f>
        <v>27.137546468401485</v>
      </c>
      <c r="M35" s="103">
        <v>0</v>
      </c>
      <c r="N35" s="104">
        <f>IF(D35&gt;0,M35/D35*100,"-")</f>
        <v>0</v>
      </c>
      <c r="O35" s="103">
        <v>1349</v>
      </c>
      <c r="P35" s="103">
        <v>1349</v>
      </c>
      <c r="Q35" s="104">
        <f>IF(D35&gt;0,O35/D35*100,"-")</f>
        <v>38.575922219044898</v>
      </c>
      <c r="R35" s="103">
        <v>0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15</v>
      </c>
      <c r="B36" s="102" t="s">
        <v>312</v>
      </c>
      <c r="C36" s="101" t="s">
        <v>313</v>
      </c>
      <c r="D36" s="103">
        <f>+SUM(E36,+I36)</f>
        <v>5039</v>
      </c>
      <c r="E36" s="103">
        <f>+SUM(G36,+H36)</f>
        <v>1801</v>
      </c>
      <c r="F36" s="104">
        <f>IF(D36&gt;0,E36/D36*100,"-")</f>
        <v>35.741218495733278</v>
      </c>
      <c r="G36" s="103">
        <v>1801</v>
      </c>
      <c r="H36" s="103">
        <v>0</v>
      </c>
      <c r="I36" s="103">
        <f>+SUM(K36,+M36,+O36)</f>
        <v>3238</v>
      </c>
      <c r="J36" s="104">
        <f>IF(D36&gt;0,I36/D36*100,"-")</f>
        <v>64.258781504266722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3238</v>
      </c>
      <c r="P36" s="103">
        <v>1968</v>
      </c>
      <c r="Q36" s="104">
        <f>IF(D36&gt;0,O36/D36*100,"-")</f>
        <v>64.258781504266722</v>
      </c>
      <c r="R36" s="103">
        <v>14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15</v>
      </c>
      <c r="B37" s="102" t="s">
        <v>314</v>
      </c>
      <c r="C37" s="101" t="s">
        <v>315</v>
      </c>
      <c r="D37" s="103">
        <f>+SUM(E37,+I37)</f>
        <v>5788</v>
      </c>
      <c r="E37" s="103">
        <f>+SUM(G37,+H37)</f>
        <v>455</v>
      </c>
      <c r="F37" s="104">
        <f>IF(D37&gt;0,E37/D37*100,"-")</f>
        <v>7.8610919143054598</v>
      </c>
      <c r="G37" s="103">
        <v>455</v>
      </c>
      <c r="H37" s="103">
        <v>0</v>
      </c>
      <c r="I37" s="103">
        <f>+SUM(K37,+M37,+O37)</f>
        <v>5333</v>
      </c>
      <c r="J37" s="104">
        <f>IF(D37&gt;0,I37/D37*100,"-")</f>
        <v>92.138908085694538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5333</v>
      </c>
      <c r="P37" s="103">
        <v>4945</v>
      </c>
      <c r="Q37" s="104">
        <f>IF(D37&gt;0,O37/D37*100,"-")</f>
        <v>92.138908085694538</v>
      </c>
      <c r="R37" s="103">
        <v>30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15</v>
      </c>
      <c r="B38" s="102" t="s">
        <v>316</v>
      </c>
      <c r="C38" s="101" t="s">
        <v>317</v>
      </c>
      <c r="D38" s="103">
        <f>+SUM(E38,+I38)</f>
        <v>17283</v>
      </c>
      <c r="E38" s="103">
        <f>+SUM(G38,+H38)</f>
        <v>7496</v>
      </c>
      <c r="F38" s="104">
        <f>IF(D38&gt;0,E38/D38*100,"-")</f>
        <v>43.372099751200601</v>
      </c>
      <c r="G38" s="103">
        <v>7496</v>
      </c>
      <c r="H38" s="103">
        <v>0</v>
      </c>
      <c r="I38" s="103">
        <f>+SUM(K38,+M38,+O38)</f>
        <v>9787</v>
      </c>
      <c r="J38" s="104">
        <f>IF(D38&gt;0,I38/D38*100,"-")</f>
        <v>56.627900248799399</v>
      </c>
      <c r="K38" s="103">
        <v>950</v>
      </c>
      <c r="L38" s="104">
        <f>IF(D38&gt;0,K38/D38*100,"-")</f>
        <v>5.4967308916276112</v>
      </c>
      <c r="M38" s="103">
        <v>0</v>
      </c>
      <c r="N38" s="104">
        <f>IF(D38&gt;0,M38/D38*100,"-")</f>
        <v>0</v>
      </c>
      <c r="O38" s="103">
        <v>8837</v>
      </c>
      <c r="P38" s="103">
        <v>8484</v>
      </c>
      <c r="Q38" s="104">
        <f>IF(D38&gt;0,O38/D38*100,"-")</f>
        <v>51.131169357171792</v>
      </c>
      <c r="R38" s="103">
        <v>98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15</v>
      </c>
      <c r="B39" s="102" t="s">
        <v>318</v>
      </c>
      <c r="C39" s="101" t="s">
        <v>319</v>
      </c>
      <c r="D39" s="103">
        <f>+SUM(E39,+I39)</f>
        <v>5089</v>
      </c>
      <c r="E39" s="103">
        <f>+SUM(G39,+H39)</f>
        <v>1136</v>
      </c>
      <c r="F39" s="104">
        <f>IF(D39&gt;0,E39/D39*100,"-")</f>
        <v>22.32265671055217</v>
      </c>
      <c r="G39" s="103">
        <v>1136</v>
      </c>
      <c r="H39" s="103">
        <v>0</v>
      </c>
      <c r="I39" s="103">
        <f>+SUM(K39,+M39,+O39)</f>
        <v>3953</v>
      </c>
      <c r="J39" s="104">
        <f>IF(D39&gt;0,I39/D39*100,"-")</f>
        <v>77.677343289447833</v>
      </c>
      <c r="K39" s="103">
        <v>200</v>
      </c>
      <c r="L39" s="104">
        <f>IF(D39&gt;0,K39/D39*100,"-")</f>
        <v>3.9300451955197482</v>
      </c>
      <c r="M39" s="103">
        <v>0</v>
      </c>
      <c r="N39" s="104">
        <f>IF(D39&gt;0,M39/D39*100,"-")</f>
        <v>0</v>
      </c>
      <c r="O39" s="103">
        <v>3753</v>
      </c>
      <c r="P39" s="103">
        <v>3523</v>
      </c>
      <c r="Q39" s="104">
        <f>IF(D39&gt;0,O39/D39*100,"-")</f>
        <v>73.74729809392808</v>
      </c>
      <c r="R39" s="103">
        <v>17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15</v>
      </c>
      <c r="B40" s="102" t="s">
        <v>320</v>
      </c>
      <c r="C40" s="101" t="s">
        <v>321</v>
      </c>
      <c r="D40" s="103">
        <f>+SUM(E40,+I40)</f>
        <v>1500</v>
      </c>
      <c r="E40" s="103">
        <f>+SUM(G40,+H40)</f>
        <v>573</v>
      </c>
      <c r="F40" s="104">
        <f>IF(D40&gt;0,E40/D40*100,"-")</f>
        <v>38.200000000000003</v>
      </c>
      <c r="G40" s="103">
        <v>573</v>
      </c>
      <c r="H40" s="103">
        <v>0</v>
      </c>
      <c r="I40" s="103">
        <f>+SUM(K40,+M40,+O40)</f>
        <v>927</v>
      </c>
      <c r="J40" s="104">
        <f>IF(D40&gt;0,I40/D40*100,"-")</f>
        <v>61.8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927</v>
      </c>
      <c r="P40" s="103">
        <v>813</v>
      </c>
      <c r="Q40" s="104">
        <f>IF(D40&gt;0,O40/D40*100,"-")</f>
        <v>61.8</v>
      </c>
      <c r="R40" s="103">
        <v>15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15</v>
      </c>
      <c r="B41" s="102" t="s">
        <v>322</v>
      </c>
      <c r="C41" s="101" t="s">
        <v>323</v>
      </c>
      <c r="D41" s="103">
        <f>+SUM(E41,+I41)</f>
        <v>11267</v>
      </c>
      <c r="E41" s="103">
        <f>+SUM(G41,+H41)</f>
        <v>5438</v>
      </c>
      <c r="F41" s="104">
        <f>IF(D41&gt;0,E41/D41*100,"-")</f>
        <v>48.264844235377652</v>
      </c>
      <c r="G41" s="103">
        <v>5421</v>
      </c>
      <c r="H41" s="103">
        <v>17</v>
      </c>
      <c r="I41" s="103">
        <f>+SUM(K41,+M41,+O41)</f>
        <v>5829</v>
      </c>
      <c r="J41" s="104">
        <f>IF(D41&gt;0,I41/D41*100,"-")</f>
        <v>51.735155764622355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5829</v>
      </c>
      <c r="P41" s="103">
        <v>5317</v>
      </c>
      <c r="Q41" s="104">
        <f>IF(D41&gt;0,O41/D41*100,"-")</f>
        <v>51.735155764622355</v>
      </c>
      <c r="R41" s="103">
        <v>136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1">
    <sortCondition ref="A8:A41"/>
    <sortCondition ref="B8:B41"/>
    <sortCondition ref="C8:C4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高知県</v>
      </c>
      <c r="B7" s="107" t="str">
        <f>水洗化人口等!B7</f>
        <v>39000</v>
      </c>
      <c r="C7" s="106" t="s">
        <v>200</v>
      </c>
      <c r="D7" s="108">
        <f>SUM(E7,+H7,+K7)</f>
        <v>361398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10251</v>
      </c>
      <c r="I7" s="108">
        <f>SUM(I$8:I$207)</f>
        <v>9745</v>
      </c>
      <c r="J7" s="108">
        <f>SUM(J$8:J$207)</f>
        <v>506</v>
      </c>
      <c r="K7" s="108">
        <f>SUM(L7:M7)</f>
        <v>351147</v>
      </c>
      <c r="L7" s="108">
        <f>SUM(L$8:L$207)</f>
        <v>143264</v>
      </c>
      <c r="M7" s="108">
        <f>SUM(M$8:M$207)</f>
        <v>207883</v>
      </c>
      <c r="N7" s="108">
        <f>SUM(O7,+V7,+AC7)</f>
        <v>365782</v>
      </c>
      <c r="O7" s="108">
        <f>SUM(P7:U7)</f>
        <v>153009</v>
      </c>
      <c r="P7" s="108">
        <f t="shared" ref="P7:U7" si="0">SUM(P$8:P$207)</f>
        <v>152265</v>
      </c>
      <c r="Q7" s="108">
        <f t="shared" si="0"/>
        <v>744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208389</v>
      </c>
      <c r="W7" s="108">
        <f t="shared" ref="W7:AB7" si="1">SUM(W$8:W$207)</f>
        <v>207944</v>
      </c>
      <c r="X7" s="108">
        <f t="shared" si="1"/>
        <v>0</v>
      </c>
      <c r="Y7" s="108">
        <f t="shared" si="1"/>
        <v>0</v>
      </c>
      <c r="Z7" s="108">
        <f t="shared" si="1"/>
        <v>445</v>
      </c>
      <c r="AA7" s="108">
        <f t="shared" si="1"/>
        <v>0</v>
      </c>
      <c r="AB7" s="108">
        <f t="shared" si="1"/>
        <v>0</v>
      </c>
      <c r="AC7" s="108">
        <f>SUM(AD7:AE7)</f>
        <v>4384</v>
      </c>
      <c r="AD7" s="108">
        <f>SUM(AD$8:AD$207)</f>
        <v>2355</v>
      </c>
      <c r="AE7" s="108">
        <f>SUM(AE$8:AE$207)</f>
        <v>2029</v>
      </c>
      <c r="AF7" s="108">
        <f>SUM(AG7:AI7)</f>
        <v>5507</v>
      </c>
      <c r="AG7" s="108">
        <f>SUM(AG$8:AG$207)</f>
        <v>5507</v>
      </c>
      <c r="AH7" s="108">
        <f>SUM(AH$8:AH$207)</f>
        <v>0</v>
      </c>
      <c r="AI7" s="108">
        <f>SUM(AI$8:AI$207)</f>
        <v>0</v>
      </c>
      <c r="AJ7" s="108">
        <f>SUM(AK7:AS7)</f>
        <v>9878</v>
      </c>
      <c r="AK7" s="108">
        <f t="shared" ref="AK7:AS7" si="2">SUM(AK$8:AK$207)</f>
        <v>4580</v>
      </c>
      <c r="AL7" s="108">
        <f t="shared" si="2"/>
        <v>91</v>
      </c>
      <c r="AM7" s="108">
        <f t="shared" si="2"/>
        <v>3963</v>
      </c>
      <c r="AN7" s="108">
        <f t="shared" si="2"/>
        <v>961</v>
      </c>
      <c r="AO7" s="108">
        <f t="shared" si="2"/>
        <v>0</v>
      </c>
      <c r="AP7" s="108">
        <f t="shared" si="2"/>
        <v>0</v>
      </c>
      <c r="AQ7" s="108">
        <f t="shared" si="2"/>
        <v>4</v>
      </c>
      <c r="AR7" s="108">
        <f t="shared" si="2"/>
        <v>4</v>
      </c>
      <c r="AS7" s="108">
        <f t="shared" si="2"/>
        <v>275</v>
      </c>
      <c r="AT7" s="108">
        <f>SUM(AU7:AY7)</f>
        <v>300</v>
      </c>
      <c r="AU7" s="108">
        <f>SUM(AU$8:AU$207)</f>
        <v>300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858</v>
      </c>
      <c r="BA7" s="108">
        <f>SUM(BA$8:BA$207)</f>
        <v>858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15</v>
      </c>
      <c r="B8" s="113" t="s">
        <v>254</v>
      </c>
      <c r="C8" s="101" t="s">
        <v>255</v>
      </c>
      <c r="D8" s="103">
        <f>SUM(E8,+H8,+K8)</f>
        <v>104529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104529</v>
      </c>
      <c r="L8" s="103">
        <v>20321</v>
      </c>
      <c r="M8" s="103">
        <v>84208</v>
      </c>
      <c r="N8" s="103">
        <f>SUM(O8,+V8,+AC8)</f>
        <v>104754</v>
      </c>
      <c r="O8" s="103">
        <f>SUM(P8:U8)</f>
        <v>20321</v>
      </c>
      <c r="P8" s="103">
        <v>20321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84208</v>
      </c>
      <c r="W8" s="103">
        <v>84208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225</v>
      </c>
      <c r="AD8" s="103">
        <v>225</v>
      </c>
      <c r="AE8" s="103">
        <v>0</v>
      </c>
      <c r="AF8" s="103">
        <f>SUM(AG8:AI8)</f>
        <v>3724</v>
      </c>
      <c r="AG8" s="103">
        <v>3724</v>
      </c>
      <c r="AH8" s="103">
        <v>0</v>
      </c>
      <c r="AI8" s="103">
        <v>0</v>
      </c>
      <c r="AJ8" s="103">
        <f>SUM(AK8:AS8)</f>
        <v>3724</v>
      </c>
      <c r="AK8" s="103">
        <v>0</v>
      </c>
      <c r="AL8" s="103">
        <v>0</v>
      </c>
      <c r="AM8" s="103">
        <v>3035</v>
      </c>
      <c r="AN8" s="103">
        <v>689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15</v>
      </c>
      <c r="B9" s="113" t="s">
        <v>258</v>
      </c>
      <c r="C9" s="101" t="s">
        <v>259</v>
      </c>
      <c r="D9" s="103">
        <f>SUM(E9,+H9,+K9)</f>
        <v>11268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11268</v>
      </c>
      <c r="L9" s="103">
        <v>6752</v>
      </c>
      <c r="M9" s="103">
        <v>4516</v>
      </c>
      <c r="N9" s="103">
        <f>SUM(O9,+V9,+AC9)</f>
        <v>11268</v>
      </c>
      <c r="O9" s="103">
        <f>SUM(P9:U9)</f>
        <v>6752</v>
      </c>
      <c r="P9" s="103">
        <v>6752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4516</v>
      </c>
      <c r="W9" s="103">
        <v>4516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23</v>
      </c>
      <c r="AG9" s="103">
        <v>23</v>
      </c>
      <c r="AH9" s="103">
        <v>0</v>
      </c>
      <c r="AI9" s="103">
        <v>0</v>
      </c>
      <c r="AJ9" s="103">
        <f>SUM(AK9:AS9)</f>
        <v>363</v>
      </c>
      <c r="AK9" s="103">
        <v>340</v>
      </c>
      <c r="AL9" s="103">
        <v>0</v>
      </c>
      <c r="AM9" s="103">
        <v>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15</v>
      </c>
      <c r="B10" s="113" t="s">
        <v>260</v>
      </c>
      <c r="C10" s="101" t="s">
        <v>261</v>
      </c>
      <c r="D10" s="103">
        <f>SUM(E10,+H10,+K10)</f>
        <v>9145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9145</v>
      </c>
      <c r="L10" s="103">
        <v>6490</v>
      </c>
      <c r="M10" s="103">
        <v>2655</v>
      </c>
      <c r="N10" s="103">
        <f>SUM(O10,+V10,+AC10)</f>
        <v>9145</v>
      </c>
      <c r="O10" s="103">
        <f>SUM(P10:U10)</f>
        <v>6490</v>
      </c>
      <c r="P10" s="103">
        <v>6490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2655</v>
      </c>
      <c r="W10" s="103">
        <v>2655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</v>
      </c>
      <c r="AG10" s="103">
        <v>16</v>
      </c>
      <c r="AH10" s="103">
        <v>0</v>
      </c>
      <c r="AI10" s="103">
        <v>0</v>
      </c>
      <c r="AJ10" s="103">
        <f>SUM(AK10:AS10)</f>
        <v>5</v>
      </c>
      <c r="AK10" s="103">
        <v>0</v>
      </c>
      <c r="AL10" s="103">
        <v>5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16</v>
      </c>
      <c r="AU10" s="103">
        <v>16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5</v>
      </c>
      <c r="BA10" s="103">
        <v>5</v>
      </c>
      <c r="BB10" s="103">
        <v>0</v>
      </c>
      <c r="BC10" s="103">
        <v>0</v>
      </c>
    </row>
    <row r="11" spans="1:55" s="105" customFormat="1" ht="13.5" customHeight="1">
      <c r="A11" s="115" t="s">
        <v>15</v>
      </c>
      <c r="B11" s="113" t="s">
        <v>262</v>
      </c>
      <c r="C11" s="101" t="s">
        <v>263</v>
      </c>
      <c r="D11" s="103">
        <f>SUM(E11,+H11,+K11)</f>
        <v>26665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26665</v>
      </c>
      <c r="L11" s="103">
        <v>12366</v>
      </c>
      <c r="M11" s="103">
        <v>14299</v>
      </c>
      <c r="N11" s="103">
        <f>SUM(O11,+V11,+AC11)</f>
        <v>26699</v>
      </c>
      <c r="O11" s="103">
        <f>SUM(P11:U11)</f>
        <v>12366</v>
      </c>
      <c r="P11" s="103">
        <v>12366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14299</v>
      </c>
      <c r="W11" s="103">
        <v>14299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34</v>
      </c>
      <c r="AD11" s="103">
        <v>34</v>
      </c>
      <c r="AE11" s="103">
        <v>0</v>
      </c>
      <c r="AF11" s="103">
        <f>SUM(AG11:AI11)</f>
        <v>51</v>
      </c>
      <c r="AG11" s="103">
        <v>51</v>
      </c>
      <c r="AH11" s="103">
        <v>0</v>
      </c>
      <c r="AI11" s="103">
        <v>0</v>
      </c>
      <c r="AJ11" s="103">
        <f>SUM(AK11:AS11)</f>
        <v>980</v>
      </c>
      <c r="AK11" s="103">
        <v>980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51</v>
      </c>
      <c r="AU11" s="103">
        <v>51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15</v>
      </c>
      <c r="B12" s="113" t="s">
        <v>264</v>
      </c>
      <c r="C12" s="101" t="s">
        <v>265</v>
      </c>
      <c r="D12" s="103">
        <f>SUM(E12,+H12,+K12)</f>
        <v>18238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18238</v>
      </c>
      <c r="L12" s="103">
        <v>5639</v>
      </c>
      <c r="M12" s="103">
        <v>12599</v>
      </c>
      <c r="N12" s="103">
        <f>SUM(O12,+V12,+AC12)</f>
        <v>18238</v>
      </c>
      <c r="O12" s="103">
        <f>SUM(P12:U12)</f>
        <v>5639</v>
      </c>
      <c r="P12" s="103">
        <v>5639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12599</v>
      </c>
      <c r="W12" s="103">
        <v>12599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40</v>
      </c>
      <c r="AG12" s="103">
        <v>40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40</v>
      </c>
      <c r="AU12" s="103">
        <v>40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115</v>
      </c>
      <c r="BA12" s="103">
        <v>115</v>
      </c>
      <c r="BB12" s="103">
        <v>0</v>
      </c>
      <c r="BC12" s="103">
        <v>0</v>
      </c>
    </row>
    <row r="13" spans="1:55" s="105" customFormat="1" ht="13.5" customHeight="1">
      <c r="A13" s="115" t="s">
        <v>15</v>
      </c>
      <c r="B13" s="113" t="s">
        <v>266</v>
      </c>
      <c r="C13" s="101" t="s">
        <v>267</v>
      </c>
      <c r="D13" s="103">
        <f>SUM(E13,+H13,+K13)</f>
        <v>10225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10225</v>
      </c>
      <c r="L13" s="103">
        <v>4483</v>
      </c>
      <c r="M13" s="103">
        <v>5742</v>
      </c>
      <c r="N13" s="103">
        <f>SUM(O13,+V13,+AC13)</f>
        <v>10225</v>
      </c>
      <c r="O13" s="103">
        <f>SUM(P13:U13)</f>
        <v>4483</v>
      </c>
      <c r="P13" s="103">
        <v>4483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5742</v>
      </c>
      <c r="W13" s="103">
        <v>5742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</v>
      </c>
      <c r="AG13" s="103">
        <v>3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3</v>
      </c>
      <c r="AU13" s="103">
        <v>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79</v>
      </c>
      <c r="BA13" s="103">
        <v>79</v>
      </c>
      <c r="BB13" s="103">
        <v>0</v>
      </c>
      <c r="BC13" s="103">
        <v>0</v>
      </c>
    </row>
    <row r="14" spans="1:55" s="105" customFormat="1" ht="13.5" customHeight="1">
      <c r="A14" s="115" t="s">
        <v>15</v>
      </c>
      <c r="B14" s="113" t="s">
        <v>268</v>
      </c>
      <c r="C14" s="101" t="s">
        <v>269</v>
      </c>
      <c r="D14" s="103">
        <f>SUM(E14,+H14,+K14)</f>
        <v>13024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13024</v>
      </c>
      <c r="L14" s="103">
        <v>6994</v>
      </c>
      <c r="M14" s="103">
        <v>6030</v>
      </c>
      <c r="N14" s="103">
        <f>SUM(O14,+V14,+AC14)</f>
        <v>13024</v>
      </c>
      <c r="O14" s="103">
        <f>SUM(P14:U14)</f>
        <v>6994</v>
      </c>
      <c r="P14" s="103">
        <v>6994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6030</v>
      </c>
      <c r="W14" s="103">
        <v>6030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455</v>
      </c>
      <c r="AG14" s="103">
        <v>455</v>
      </c>
      <c r="AH14" s="103">
        <v>0</v>
      </c>
      <c r="AI14" s="103">
        <v>0</v>
      </c>
      <c r="AJ14" s="103">
        <f>SUM(AK14:AS14)</f>
        <v>455</v>
      </c>
      <c r="AK14" s="103">
        <v>0</v>
      </c>
      <c r="AL14" s="103">
        <v>0</v>
      </c>
      <c r="AM14" s="103">
        <v>455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15</v>
      </c>
      <c r="B15" s="113" t="s">
        <v>270</v>
      </c>
      <c r="C15" s="101" t="s">
        <v>271</v>
      </c>
      <c r="D15" s="103">
        <f>SUM(E15,+H15,+K15)</f>
        <v>10741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10741</v>
      </c>
      <c r="L15" s="103">
        <v>7996</v>
      </c>
      <c r="M15" s="103">
        <v>2745</v>
      </c>
      <c r="N15" s="103">
        <f>SUM(O15,+V15,+AC15)</f>
        <v>10793</v>
      </c>
      <c r="O15" s="103">
        <f>SUM(P15:U15)</f>
        <v>7996</v>
      </c>
      <c r="P15" s="103">
        <v>7996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2745</v>
      </c>
      <c r="W15" s="103">
        <v>2745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52</v>
      </c>
      <c r="AD15" s="103">
        <v>52</v>
      </c>
      <c r="AE15" s="103">
        <v>0</v>
      </c>
      <c r="AF15" s="103">
        <f>SUM(AG15:AI15)</f>
        <v>284</v>
      </c>
      <c r="AG15" s="103">
        <v>284</v>
      </c>
      <c r="AH15" s="103">
        <v>0</v>
      </c>
      <c r="AI15" s="103">
        <v>0</v>
      </c>
      <c r="AJ15" s="103">
        <f>SUM(AK15:AS15)</f>
        <v>284</v>
      </c>
      <c r="AK15" s="103">
        <v>0</v>
      </c>
      <c r="AL15" s="103">
        <v>0</v>
      </c>
      <c r="AM15" s="103">
        <v>12</v>
      </c>
      <c r="AN15" s="103">
        <v>272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15</v>
      </c>
      <c r="B16" s="113" t="s">
        <v>272</v>
      </c>
      <c r="C16" s="101" t="s">
        <v>273</v>
      </c>
      <c r="D16" s="103">
        <f>SUM(E16,+H16,+K16)</f>
        <v>23171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23171</v>
      </c>
      <c r="L16" s="103">
        <v>9749</v>
      </c>
      <c r="M16" s="103">
        <v>13422</v>
      </c>
      <c r="N16" s="103">
        <f>SUM(O16,+V16,+AC16)</f>
        <v>23171</v>
      </c>
      <c r="O16" s="103">
        <f>SUM(P16:U16)</f>
        <v>9749</v>
      </c>
      <c r="P16" s="103">
        <v>9749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13422</v>
      </c>
      <c r="W16" s="103">
        <v>13422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28</v>
      </c>
      <c r="AG16" s="103">
        <v>28</v>
      </c>
      <c r="AH16" s="103">
        <v>0</v>
      </c>
      <c r="AI16" s="103">
        <v>0</v>
      </c>
      <c r="AJ16" s="103">
        <f>SUM(AK16:AS16)</f>
        <v>28</v>
      </c>
      <c r="AK16" s="103">
        <v>0</v>
      </c>
      <c r="AL16" s="103">
        <v>0</v>
      </c>
      <c r="AM16" s="103">
        <v>14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14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15</v>
      </c>
      <c r="B17" s="113" t="s">
        <v>274</v>
      </c>
      <c r="C17" s="101" t="s">
        <v>275</v>
      </c>
      <c r="D17" s="103">
        <f>SUM(E17,+H17,+K17)</f>
        <v>33734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33734</v>
      </c>
      <c r="L17" s="103">
        <v>15526</v>
      </c>
      <c r="M17" s="103">
        <v>18208</v>
      </c>
      <c r="N17" s="103">
        <f>SUM(O17,+V17,+AC17)</f>
        <v>33738</v>
      </c>
      <c r="O17" s="103">
        <f>SUM(P17:U17)</f>
        <v>15526</v>
      </c>
      <c r="P17" s="103">
        <v>15526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18208</v>
      </c>
      <c r="W17" s="103">
        <v>18208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4</v>
      </c>
      <c r="AD17" s="103">
        <v>4</v>
      </c>
      <c r="AE17" s="103">
        <v>0</v>
      </c>
      <c r="AF17" s="103">
        <f>SUM(AG17:AI17)</f>
        <v>117</v>
      </c>
      <c r="AG17" s="103">
        <v>117</v>
      </c>
      <c r="AH17" s="103">
        <v>0</v>
      </c>
      <c r="AI17" s="103">
        <v>0</v>
      </c>
      <c r="AJ17" s="103">
        <f>SUM(AK17:AS17)</f>
        <v>1146</v>
      </c>
      <c r="AK17" s="103">
        <v>1145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1</v>
      </c>
      <c r="AR17" s="103">
        <v>0</v>
      </c>
      <c r="AS17" s="103">
        <v>0</v>
      </c>
      <c r="AT17" s="103">
        <f>SUM(AU17:AY17)</f>
        <v>116</v>
      </c>
      <c r="AU17" s="103">
        <v>116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15</v>
      </c>
      <c r="B18" s="113" t="s">
        <v>276</v>
      </c>
      <c r="C18" s="101" t="s">
        <v>277</v>
      </c>
      <c r="D18" s="103">
        <f>SUM(E18,+H18,+K18)</f>
        <v>13569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13569</v>
      </c>
      <c r="L18" s="103">
        <v>8903</v>
      </c>
      <c r="M18" s="103">
        <v>4666</v>
      </c>
      <c r="N18" s="103">
        <f>SUM(O18,+V18,+AC18)</f>
        <v>13824</v>
      </c>
      <c r="O18" s="103">
        <f>SUM(P18:U18)</f>
        <v>8903</v>
      </c>
      <c r="P18" s="103">
        <v>8903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4666</v>
      </c>
      <c r="W18" s="103">
        <v>4666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255</v>
      </c>
      <c r="AD18" s="103">
        <v>255</v>
      </c>
      <c r="AE18" s="103">
        <v>0</v>
      </c>
      <c r="AF18" s="103">
        <f>SUM(AG18:AI18)</f>
        <v>46</v>
      </c>
      <c r="AG18" s="103">
        <v>46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46</v>
      </c>
      <c r="AU18" s="103">
        <v>46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15</v>
      </c>
      <c r="B19" s="113" t="s">
        <v>278</v>
      </c>
      <c r="C19" s="101" t="s">
        <v>279</v>
      </c>
      <c r="D19" s="103">
        <f>SUM(E19,+H19,+K19)</f>
        <v>713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713</v>
      </c>
      <c r="L19" s="103">
        <v>288</v>
      </c>
      <c r="M19" s="103">
        <v>425</v>
      </c>
      <c r="N19" s="103">
        <f>SUM(O19,+V19,+AC19)</f>
        <v>738</v>
      </c>
      <c r="O19" s="103">
        <f>SUM(P19:U19)</f>
        <v>288</v>
      </c>
      <c r="P19" s="103">
        <v>288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425</v>
      </c>
      <c r="W19" s="103">
        <v>425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24</v>
      </c>
      <c r="AK19" s="103">
        <v>22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15</v>
      </c>
      <c r="B20" s="113" t="s">
        <v>280</v>
      </c>
      <c r="C20" s="101" t="s">
        <v>281</v>
      </c>
      <c r="D20" s="103">
        <f>SUM(E20,+H20,+K20)</f>
        <v>2531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2531</v>
      </c>
      <c r="L20" s="103">
        <v>1150</v>
      </c>
      <c r="M20" s="103">
        <v>1381</v>
      </c>
      <c r="N20" s="103">
        <f>SUM(O20,+V20,+AC20)</f>
        <v>2531</v>
      </c>
      <c r="O20" s="103">
        <f>SUM(P20:U20)</f>
        <v>1150</v>
      </c>
      <c r="P20" s="103">
        <v>1150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1381</v>
      </c>
      <c r="W20" s="103">
        <v>1381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15</v>
      </c>
      <c r="B21" s="113" t="s">
        <v>282</v>
      </c>
      <c r="C21" s="101" t="s">
        <v>283</v>
      </c>
      <c r="D21" s="103">
        <f>SUM(E21,+H21,+K21)</f>
        <v>2549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2549</v>
      </c>
      <c r="L21" s="103">
        <v>1193</v>
      </c>
      <c r="M21" s="103">
        <v>1356</v>
      </c>
      <c r="N21" s="103">
        <f>SUM(O21,+V21,+AC21)</f>
        <v>2549</v>
      </c>
      <c r="O21" s="103">
        <f>SUM(P21:U21)</f>
        <v>1193</v>
      </c>
      <c r="P21" s="103">
        <v>1193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1356</v>
      </c>
      <c r="W21" s="103">
        <v>1356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15</v>
      </c>
      <c r="B22" s="113" t="s">
        <v>284</v>
      </c>
      <c r="C22" s="101" t="s">
        <v>285</v>
      </c>
      <c r="D22" s="103">
        <f>SUM(E22,+H22,+K22)</f>
        <v>1928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1928</v>
      </c>
      <c r="L22" s="103">
        <v>1149</v>
      </c>
      <c r="M22" s="103">
        <v>779</v>
      </c>
      <c r="N22" s="103">
        <f>SUM(O22,+V22,+AC22)</f>
        <v>1931</v>
      </c>
      <c r="O22" s="103">
        <f>SUM(P22:U22)</f>
        <v>1149</v>
      </c>
      <c r="P22" s="103">
        <v>1149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779</v>
      </c>
      <c r="W22" s="103">
        <v>779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3</v>
      </c>
      <c r="AD22" s="103">
        <v>3</v>
      </c>
      <c r="AE22" s="103">
        <v>0</v>
      </c>
      <c r="AF22" s="103">
        <f>SUM(AG22:AI22)</f>
        <v>3</v>
      </c>
      <c r="AG22" s="103">
        <v>3</v>
      </c>
      <c r="AH22" s="103">
        <v>0</v>
      </c>
      <c r="AI22" s="103">
        <v>0</v>
      </c>
      <c r="AJ22" s="103">
        <f>SUM(AK22:AS22)</f>
        <v>1931</v>
      </c>
      <c r="AK22" s="103">
        <v>1928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3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15</v>
      </c>
      <c r="B23" s="113" t="s">
        <v>286</v>
      </c>
      <c r="C23" s="101" t="s">
        <v>287</v>
      </c>
      <c r="D23" s="103">
        <f>SUM(E23,+H23,+K23)</f>
        <v>1203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1203</v>
      </c>
      <c r="L23" s="103">
        <v>801</v>
      </c>
      <c r="M23" s="103">
        <v>402</v>
      </c>
      <c r="N23" s="103">
        <f>SUM(O23,+V23,+AC23)</f>
        <v>1203</v>
      </c>
      <c r="O23" s="103">
        <f>SUM(P23:U23)</f>
        <v>801</v>
      </c>
      <c r="P23" s="103">
        <v>801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402</v>
      </c>
      <c r="W23" s="103">
        <v>402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15</v>
      </c>
      <c r="B24" s="113" t="s">
        <v>288</v>
      </c>
      <c r="C24" s="101" t="s">
        <v>289</v>
      </c>
      <c r="D24" s="103">
        <f>SUM(E24,+H24,+K24)</f>
        <v>716</v>
      </c>
      <c r="E24" s="103">
        <f>SUM(F24:G24)</f>
        <v>0</v>
      </c>
      <c r="F24" s="103">
        <v>0</v>
      </c>
      <c r="G24" s="103">
        <v>0</v>
      </c>
      <c r="H24" s="103">
        <f>SUM(I24:J24)</f>
        <v>716</v>
      </c>
      <c r="I24" s="103">
        <v>296</v>
      </c>
      <c r="J24" s="103">
        <v>420</v>
      </c>
      <c r="K24" s="103">
        <f>SUM(L24:M24)</f>
        <v>0</v>
      </c>
      <c r="L24" s="103">
        <v>0</v>
      </c>
      <c r="M24" s="103">
        <v>0</v>
      </c>
      <c r="N24" s="103">
        <f>SUM(O24,+V24,+AC24)</f>
        <v>716</v>
      </c>
      <c r="O24" s="103">
        <f>SUM(P24:U24)</f>
        <v>296</v>
      </c>
      <c r="P24" s="103">
        <v>296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420</v>
      </c>
      <c r="W24" s="103">
        <v>420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15</v>
      </c>
      <c r="B25" s="113" t="s">
        <v>290</v>
      </c>
      <c r="C25" s="101" t="s">
        <v>291</v>
      </c>
      <c r="D25" s="103">
        <f>SUM(E25,+H25,+K25)</f>
        <v>887</v>
      </c>
      <c r="E25" s="103">
        <f>SUM(F25:G25)</f>
        <v>0</v>
      </c>
      <c r="F25" s="103">
        <v>0</v>
      </c>
      <c r="G25" s="103">
        <v>0</v>
      </c>
      <c r="H25" s="103">
        <f>SUM(I25:J25)</f>
        <v>887</v>
      </c>
      <c r="I25" s="103">
        <v>801</v>
      </c>
      <c r="J25" s="103">
        <v>86</v>
      </c>
      <c r="K25" s="103">
        <f>SUM(L25:M25)</f>
        <v>0</v>
      </c>
      <c r="L25" s="103">
        <v>0</v>
      </c>
      <c r="M25" s="103">
        <v>0</v>
      </c>
      <c r="N25" s="103">
        <f>SUM(O25,+V25,+AC25)</f>
        <v>887</v>
      </c>
      <c r="O25" s="103">
        <f>SUM(P25:U25)</f>
        <v>801</v>
      </c>
      <c r="P25" s="103">
        <v>801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86</v>
      </c>
      <c r="W25" s="103">
        <v>86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231</v>
      </c>
      <c r="AG25" s="103">
        <v>231</v>
      </c>
      <c r="AH25" s="103">
        <v>0</v>
      </c>
      <c r="AI25" s="103">
        <v>0</v>
      </c>
      <c r="AJ25" s="103">
        <f>SUM(AK25:AS25)</f>
        <v>231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231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15</v>
      </c>
      <c r="B26" s="113" t="s">
        <v>292</v>
      </c>
      <c r="C26" s="101" t="s">
        <v>293</v>
      </c>
      <c r="D26" s="103">
        <f>SUM(E26,+H26,+K26)</f>
        <v>3039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3039</v>
      </c>
      <c r="L26" s="103">
        <v>1956</v>
      </c>
      <c r="M26" s="103">
        <v>1083</v>
      </c>
      <c r="N26" s="103">
        <f>SUM(O26,+V26,+AC26)</f>
        <v>3039</v>
      </c>
      <c r="O26" s="103">
        <f>SUM(P26:U26)</f>
        <v>1956</v>
      </c>
      <c r="P26" s="103">
        <v>1956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1083</v>
      </c>
      <c r="W26" s="103">
        <v>1083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</v>
      </c>
      <c r="AG26" s="103">
        <v>6</v>
      </c>
      <c r="AH26" s="103">
        <v>0</v>
      </c>
      <c r="AI26" s="103">
        <v>0</v>
      </c>
      <c r="AJ26" s="103">
        <f>SUM(AK26:AS26)</f>
        <v>86</v>
      </c>
      <c r="AK26" s="103">
        <v>86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6</v>
      </c>
      <c r="AU26" s="103">
        <v>6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15</v>
      </c>
      <c r="B27" s="113" t="s">
        <v>294</v>
      </c>
      <c r="C27" s="101" t="s">
        <v>295</v>
      </c>
      <c r="D27" s="103">
        <f>SUM(E27,+H27,+K27)</f>
        <v>2568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2568</v>
      </c>
      <c r="L27" s="103">
        <v>1755</v>
      </c>
      <c r="M27" s="103">
        <v>813</v>
      </c>
      <c r="N27" s="103">
        <f>SUM(O27,+V27,+AC27)</f>
        <v>2568</v>
      </c>
      <c r="O27" s="103">
        <f>SUM(P27:U27)</f>
        <v>1755</v>
      </c>
      <c r="P27" s="103">
        <v>1755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813</v>
      </c>
      <c r="W27" s="103">
        <v>813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72</v>
      </c>
      <c r="AK27" s="103">
        <v>72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5</v>
      </c>
      <c r="AU27" s="103">
        <v>5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15</v>
      </c>
      <c r="B28" s="113" t="s">
        <v>296</v>
      </c>
      <c r="C28" s="101" t="s">
        <v>297</v>
      </c>
      <c r="D28" s="103">
        <f>SUM(E28,+H28,+K28)</f>
        <v>1755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1755</v>
      </c>
      <c r="L28" s="103">
        <v>874</v>
      </c>
      <c r="M28" s="103">
        <v>881</v>
      </c>
      <c r="N28" s="103">
        <f>SUM(O28,+V28,+AC28)</f>
        <v>1755</v>
      </c>
      <c r="O28" s="103">
        <f>SUM(P28:U28)</f>
        <v>874</v>
      </c>
      <c r="P28" s="103">
        <v>874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881</v>
      </c>
      <c r="W28" s="103">
        <v>881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</v>
      </c>
      <c r="AG28" s="103">
        <v>4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4</v>
      </c>
      <c r="AU28" s="103">
        <v>4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15</v>
      </c>
      <c r="B29" s="113" t="s">
        <v>298</v>
      </c>
      <c r="C29" s="101" t="s">
        <v>299</v>
      </c>
      <c r="D29" s="103">
        <f>SUM(E29,+H29,+K29)</f>
        <v>225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225</v>
      </c>
      <c r="L29" s="103">
        <v>52</v>
      </c>
      <c r="M29" s="103">
        <v>173</v>
      </c>
      <c r="N29" s="103">
        <f>SUM(O29,+V29,+AC29)</f>
        <v>225</v>
      </c>
      <c r="O29" s="103">
        <f>SUM(P29:U29)</f>
        <v>52</v>
      </c>
      <c r="P29" s="103">
        <v>52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173</v>
      </c>
      <c r="W29" s="103">
        <v>173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</v>
      </c>
      <c r="AG29" s="103">
        <v>1</v>
      </c>
      <c r="AH29" s="103">
        <v>0</v>
      </c>
      <c r="AI29" s="103">
        <v>0</v>
      </c>
      <c r="AJ29" s="103">
        <f>SUM(AK29:AS29)</f>
        <v>6</v>
      </c>
      <c r="AK29" s="103">
        <v>6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</v>
      </c>
      <c r="AU29" s="103">
        <v>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15</v>
      </c>
      <c r="B30" s="113" t="s">
        <v>300</v>
      </c>
      <c r="C30" s="101" t="s">
        <v>301</v>
      </c>
      <c r="D30" s="103">
        <f>SUM(E30,+H30,+K30)</f>
        <v>10860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10860</v>
      </c>
      <c r="L30" s="103">
        <v>4019</v>
      </c>
      <c r="M30" s="103">
        <v>6841</v>
      </c>
      <c r="N30" s="103">
        <f>SUM(O30,+V30,+AC30)</f>
        <v>10860</v>
      </c>
      <c r="O30" s="103">
        <f>SUM(P30:U30)</f>
        <v>4019</v>
      </c>
      <c r="P30" s="103">
        <v>4019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6841</v>
      </c>
      <c r="W30" s="103">
        <v>6841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30</v>
      </c>
      <c r="AG30" s="103">
        <v>30</v>
      </c>
      <c r="AH30" s="103">
        <v>0</v>
      </c>
      <c r="AI30" s="103">
        <v>0</v>
      </c>
      <c r="AJ30" s="103">
        <f>SUM(AK30:AS30)</f>
        <v>116</v>
      </c>
      <c r="AK30" s="103">
        <v>0</v>
      </c>
      <c r="AL30" s="103">
        <v>86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30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86</v>
      </c>
      <c r="BA30" s="103">
        <v>86</v>
      </c>
      <c r="BB30" s="103">
        <v>0</v>
      </c>
      <c r="BC30" s="103">
        <v>0</v>
      </c>
    </row>
    <row r="31" spans="1:55" s="105" customFormat="1" ht="13.5" customHeight="1">
      <c r="A31" s="115" t="s">
        <v>15</v>
      </c>
      <c r="B31" s="113" t="s">
        <v>302</v>
      </c>
      <c r="C31" s="101" t="s">
        <v>303</v>
      </c>
      <c r="D31" s="103">
        <f>SUM(E31,+H31,+K31)</f>
        <v>3767</v>
      </c>
      <c r="E31" s="103">
        <f>SUM(F31:G31)</f>
        <v>0</v>
      </c>
      <c r="F31" s="103">
        <v>0</v>
      </c>
      <c r="G31" s="103">
        <v>0</v>
      </c>
      <c r="H31" s="103">
        <f>SUM(I31:J31)</f>
        <v>1738</v>
      </c>
      <c r="I31" s="103">
        <v>1738</v>
      </c>
      <c r="J31" s="103">
        <v>0</v>
      </c>
      <c r="K31" s="103">
        <f>SUM(L31:M31)</f>
        <v>2029</v>
      </c>
      <c r="L31" s="103">
        <v>0</v>
      </c>
      <c r="M31" s="103">
        <v>2029</v>
      </c>
      <c r="N31" s="103">
        <f>SUM(O31,+V31,+AC31)</f>
        <v>7534</v>
      </c>
      <c r="O31" s="103">
        <f>SUM(P31:U31)</f>
        <v>1738</v>
      </c>
      <c r="P31" s="103">
        <v>1738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2029</v>
      </c>
      <c r="W31" s="103">
        <v>2029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3767</v>
      </c>
      <c r="AD31" s="103">
        <v>1738</v>
      </c>
      <c r="AE31" s="103">
        <v>2029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68</v>
      </c>
      <c r="BA31" s="103">
        <v>68</v>
      </c>
      <c r="BB31" s="103">
        <v>0</v>
      </c>
      <c r="BC31" s="103">
        <v>0</v>
      </c>
    </row>
    <row r="32" spans="1:55" s="105" customFormat="1" ht="13.5" customHeight="1">
      <c r="A32" s="115" t="s">
        <v>15</v>
      </c>
      <c r="B32" s="113" t="s">
        <v>304</v>
      </c>
      <c r="C32" s="101" t="s">
        <v>305</v>
      </c>
      <c r="D32" s="103">
        <f>SUM(E32,+H32,+K32)</f>
        <v>4641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4641</v>
      </c>
      <c r="L32" s="103">
        <v>3203</v>
      </c>
      <c r="M32" s="103">
        <v>1438</v>
      </c>
      <c r="N32" s="103">
        <f>SUM(O32,+V32,+AC32)</f>
        <v>4641</v>
      </c>
      <c r="O32" s="103">
        <f>SUM(P32:U32)</f>
        <v>3203</v>
      </c>
      <c r="P32" s="103">
        <v>3203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1438</v>
      </c>
      <c r="W32" s="103">
        <v>1438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1</v>
      </c>
      <c r="AK32" s="103">
        <v>1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</v>
      </c>
      <c r="BA32" s="103">
        <v>1</v>
      </c>
      <c r="BB32" s="103">
        <v>0</v>
      </c>
      <c r="BC32" s="103">
        <v>0</v>
      </c>
    </row>
    <row r="33" spans="1:55" s="105" customFormat="1" ht="13.5" customHeight="1">
      <c r="A33" s="115" t="s">
        <v>15</v>
      </c>
      <c r="B33" s="113" t="s">
        <v>306</v>
      </c>
      <c r="C33" s="101" t="s">
        <v>307</v>
      </c>
      <c r="D33" s="103">
        <f>SUM(E33,+H33,+K33)</f>
        <v>9167</v>
      </c>
      <c r="E33" s="103">
        <f>SUM(F33:G33)</f>
        <v>0</v>
      </c>
      <c r="F33" s="103">
        <v>0</v>
      </c>
      <c r="G33" s="103">
        <v>0</v>
      </c>
      <c r="H33" s="103">
        <f>SUM(I33:J33)</f>
        <v>4968</v>
      </c>
      <c r="I33" s="103">
        <v>4968</v>
      </c>
      <c r="J33" s="103">
        <v>0</v>
      </c>
      <c r="K33" s="103">
        <f>SUM(L33:M33)</f>
        <v>4199</v>
      </c>
      <c r="L33" s="103">
        <v>0</v>
      </c>
      <c r="M33" s="103">
        <v>4199</v>
      </c>
      <c r="N33" s="103">
        <f>SUM(O33,+V33,+AC33)</f>
        <v>9167</v>
      </c>
      <c r="O33" s="103">
        <f>SUM(P33:U33)</f>
        <v>4968</v>
      </c>
      <c r="P33" s="103">
        <v>4968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4199</v>
      </c>
      <c r="W33" s="103">
        <v>4199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</v>
      </c>
      <c r="AG33" s="103">
        <v>2</v>
      </c>
      <c r="AH33" s="103">
        <v>0</v>
      </c>
      <c r="AI33" s="103">
        <v>0</v>
      </c>
      <c r="AJ33" s="103">
        <f>SUM(AK33:AS33)</f>
        <v>2</v>
      </c>
      <c r="AK33" s="103">
        <v>0</v>
      </c>
      <c r="AL33" s="103">
        <v>0</v>
      </c>
      <c r="AM33" s="103">
        <v>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167</v>
      </c>
      <c r="BA33" s="103">
        <v>167</v>
      </c>
      <c r="BB33" s="103">
        <v>0</v>
      </c>
      <c r="BC33" s="103">
        <v>0</v>
      </c>
    </row>
    <row r="34" spans="1:55" s="105" customFormat="1" ht="13.5" customHeight="1">
      <c r="A34" s="115" t="s">
        <v>15</v>
      </c>
      <c r="B34" s="113" t="s">
        <v>308</v>
      </c>
      <c r="C34" s="101" t="s">
        <v>309</v>
      </c>
      <c r="D34" s="103">
        <f>SUM(E34,+H34,+K34)</f>
        <v>2735</v>
      </c>
      <c r="E34" s="103">
        <f>SUM(F34:G34)</f>
        <v>0</v>
      </c>
      <c r="F34" s="103">
        <v>0</v>
      </c>
      <c r="G34" s="103">
        <v>0</v>
      </c>
      <c r="H34" s="103">
        <f>SUM(I34:J34)</f>
        <v>1942</v>
      </c>
      <c r="I34" s="103">
        <v>1942</v>
      </c>
      <c r="J34" s="103">
        <v>0</v>
      </c>
      <c r="K34" s="103">
        <f>SUM(L34:M34)</f>
        <v>793</v>
      </c>
      <c r="L34" s="103">
        <v>0</v>
      </c>
      <c r="M34" s="103">
        <v>793</v>
      </c>
      <c r="N34" s="103">
        <f>SUM(O34,+V34,+AC34)</f>
        <v>2735</v>
      </c>
      <c r="O34" s="103">
        <f>SUM(P34:U34)</f>
        <v>1942</v>
      </c>
      <c r="P34" s="103">
        <v>1942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793</v>
      </c>
      <c r="W34" s="103">
        <v>793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1</v>
      </c>
      <c r="AK34" s="103">
        <v>0</v>
      </c>
      <c r="AL34" s="103">
        <v>0</v>
      </c>
      <c r="AM34" s="103">
        <v>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50</v>
      </c>
      <c r="BA34" s="103">
        <v>50</v>
      </c>
      <c r="BB34" s="103">
        <v>0</v>
      </c>
      <c r="BC34" s="103">
        <v>0</v>
      </c>
    </row>
    <row r="35" spans="1:55" s="105" customFormat="1" ht="13.5" customHeight="1">
      <c r="A35" s="115" t="s">
        <v>15</v>
      </c>
      <c r="B35" s="113" t="s">
        <v>310</v>
      </c>
      <c r="C35" s="101" t="s">
        <v>311</v>
      </c>
      <c r="D35" s="103">
        <f>SUM(E35,+H35,+K35)</f>
        <v>1189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1189</v>
      </c>
      <c r="L35" s="103">
        <v>744</v>
      </c>
      <c r="M35" s="103">
        <v>445</v>
      </c>
      <c r="N35" s="103">
        <f>SUM(O35,+V35,+AC35)</f>
        <v>1189</v>
      </c>
      <c r="O35" s="103">
        <f>SUM(P35:U35)</f>
        <v>744</v>
      </c>
      <c r="P35" s="103">
        <v>0</v>
      </c>
      <c r="Q35" s="103">
        <v>744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445</v>
      </c>
      <c r="W35" s="103">
        <v>0</v>
      </c>
      <c r="X35" s="103">
        <v>0</v>
      </c>
      <c r="Y35" s="103">
        <v>0</v>
      </c>
      <c r="Z35" s="103">
        <v>445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15</v>
      </c>
      <c r="B36" s="113" t="s">
        <v>312</v>
      </c>
      <c r="C36" s="101" t="s">
        <v>313</v>
      </c>
      <c r="D36" s="103">
        <f>SUM(E36,+H36,+K36)</f>
        <v>3718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3718</v>
      </c>
      <c r="L36" s="103">
        <v>1511</v>
      </c>
      <c r="M36" s="103">
        <v>2207</v>
      </c>
      <c r="N36" s="103">
        <f>SUM(O36,+V36,+AC36)</f>
        <v>3718</v>
      </c>
      <c r="O36" s="103">
        <f>SUM(P36:U36)</f>
        <v>1511</v>
      </c>
      <c r="P36" s="103">
        <v>1511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2207</v>
      </c>
      <c r="W36" s="103">
        <v>2207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11</v>
      </c>
      <c r="AG36" s="103">
        <v>11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11</v>
      </c>
      <c r="AU36" s="103">
        <v>11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32</v>
      </c>
      <c r="BA36" s="103">
        <v>32</v>
      </c>
      <c r="BB36" s="103">
        <v>0</v>
      </c>
      <c r="BC36" s="103">
        <v>0</v>
      </c>
    </row>
    <row r="37" spans="1:55" s="105" customFormat="1" ht="13.5" customHeight="1">
      <c r="A37" s="115" t="s">
        <v>15</v>
      </c>
      <c r="B37" s="113" t="s">
        <v>314</v>
      </c>
      <c r="C37" s="101" t="s">
        <v>315</v>
      </c>
      <c r="D37" s="103">
        <f>SUM(E37,+H37,+K37)</f>
        <v>3220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3220</v>
      </c>
      <c r="L37" s="103">
        <v>901</v>
      </c>
      <c r="M37" s="103">
        <v>2319</v>
      </c>
      <c r="N37" s="103">
        <f>SUM(O37,+V37,+AC37)</f>
        <v>3220</v>
      </c>
      <c r="O37" s="103">
        <f>SUM(P37:U37)</f>
        <v>901</v>
      </c>
      <c r="P37" s="103">
        <v>901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2319</v>
      </c>
      <c r="W37" s="103">
        <v>2319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</v>
      </c>
      <c r="AG37" s="103">
        <v>1</v>
      </c>
      <c r="AH37" s="103">
        <v>0</v>
      </c>
      <c r="AI37" s="103">
        <v>0</v>
      </c>
      <c r="AJ37" s="103">
        <f>SUM(AK37:AS37)</f>
        <v>1</v>
      </c>
      <c r="AK37" s="103">
        <v>0</v>
      </c>
      <c r="AL37" s="103">
        <v>0</v>
      </c>
      <c r="AM37" s="103">
        <v>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25</v>
      </c>
      <c r="BA37" s="103">
        <v>25</v>
      </c>
      <c r="BB37" s="103">
        <v>0</v>
      </c>
      <c r="BC37" s="103">
        <v>0</v>
      </c>
    </row>
    <row r="38" spans="1:55" s="105" customFormat="1" ht="13.5" customHeight="1">
      <c r="A38" s="115" t="s">
        <v>15</v>
      </c>
      <c r="B38" s="113" t="s">
        <v>316</v>
      </c>
      <c r="C38" s="101" t="s">
        <v>317</v>
      </c>
      <c r="D38" s="103">
        <f>SUM(E38,+H38,+K38)</f>
        <v>14112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14112</v>
      </c>
      <c r="L38" s="103">
        <v>9074</v>
      </c>
      <c r="M38" s="103">
        <v>5038</v>
      </c>
      <c r="N38" s="103">
        <f>SUM(O38,+V38,+AC38)</f>
        <v>14112</v>
      </c>
      <c r="O38" s="103">
        <f>SUM(P38:U38)</f>
        <v>9074</v>
      </c>
      <c r="P38" s="103">
        <v>9074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5038</v>
      </c>
      <c r="W38" s="103">
        <v>5038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17</v>
      </c>
      <c r="AG38" s="103">
        <v>17</v>
      </c>
      <c r="AH38" s="103">
        <v>0</v>
      </c>
      <c r="AI38" s="103">
        <v>0</v>
      </c>
      <c r="AJ38" s="103">
        <f>SUM(AK38:AS38)</f>
        <v>17</v>
      </c>
      <c r="AK38" s="103">
        <v>0</v>
      </c>
      <c r="AL38" s="103">
        <v>0</v>
      </c>
      <c r="AM38" s="103">
        <v>13</v>
      </c>
      <c r="AN38" s="103">
        <v>0</v>
      </c>
      <c r="AO38" s="103">
        <v>0</v>
      </c>
      <c r="AP38" s="103">
        <v>0</v>
      </c>
      <c r="AQ38" s="103">
        <v>0</v>
      </c>
      <c r="AR38" s="103">
        <v>4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230</v>
      </c>
      <c r="BA38" s="103">
        <v>230</v>
      </c>
      <c r="BB38" s="103">
        <v>0</v>
      </c>
      <c r="BC38" s="103">
        <v>0</v>
      </c>
    </row>
    <row r="39" spans="1:55" s="105" customFormat="1" ht="13.5" customHeight="1">
      <c r="A39" s="115" t="s">
        <v>15</v>
      </c>
      <c r="B39" s="113" t="s">
        <v>318</v>
      </c>
      <c r="C39" s="101" t="s">
        <v>319</v>
      </c>
      <c r="D39" s="103">
        <f>SUM(E39,+H39,+K39)</f>
        <v>3624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3624</v>
      </c>
      <c r="L39" s="103">
        <v>2664</v>
      </c>
      <c r="M39" s="103">
        <v>960</v>
      </c>
      <c r="N39" s="103">
        <f>SUM(O39,+V39,+AC39)</f>
        <v>3624</v>
      </c>
      <c r="O39" s="103">
        <f>SUM(P39:U39)</f>
        <v>2664</v>
      </c>
      <c r="P39" s="103">
        <v>2664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960</v>
      </c>
      <c r="W39" s="103">
        <v>960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127</v>
      </c>
      <c r="AG39" s="103">
        <v>127</v>
      </c>
      <c r="AH39" s="103">
        <v>0</v>
      </c>
      <c r="AI39" s="103">
        <v>0</v>
      </c>
      <c r="AJ39" s="103">
        <f>SUM(AK39:AS39)</f>
        <v>127</v>
      </c>
      <c r="AK39" s="103">
        <v>0</v>
      </c>
      <c r="AL39" s="103">
        <v>0</v>
      </c>
      <c r="AM39" s="103">
        <v>127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15</v>
      </c>
      <c r="B40" s="113" t="s">
        <v>320</v>
      </c>
      <c r="C40" s="101" t="s">
        <v>321</v>
      </c>
      <c r="D40" s="103">
        <f>SUM(E40,+H40,+K40)</f>
        <v>948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948</v>
      </c>
      <c r="L40" s="103">
        <v>569</v>
      </c>
      <c r="M40" s="103">
        <v>379</v>
      </c>
      <c r="N40" s="103">
        <f>SUM(O40,+V40,+AC40)</f>
        <v>948</v>
      </c>
      <c r="O40" s="103">
        <f>SUM(P40:U40)</f>
        <v>569</v>
      </c>
      <c r="P40" s="103">
        <v>569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379</v>
      </c>
      <c r="W40" s="103">
        <v>379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15</v>
      </c>
      <c r="B41" s="113" t="s">
        <v>322</v>
      </c>
      <c r="C41" s="101" t="s">
        <v>323</v>
      </c>
      <c r="D41" s="103">
        <f>SUM(E41,+H41,+K41)</f>
        <v>10994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10994</v>
      </c>
      <c r="L41" s="103">
        <v>6142</v>
      </c>
      <c r="M41" s="103">
        <v>4852</v>
      </c>
      <c r="N41" s="103">
        <f>SUM(O41,+V41,+AC41)</f>
        <v>11013</v>
      </c>
      <c r="O41" s="103">
        <f>SUM(P41:U41)</f>
        <v>6142</v>
      </c>
      <c r="P41" s="103">
        <v>6142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4852</v>
      </c>
      <c r="W41" s="103">
        <v>4852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19</v>
      </c>
      <c r="AD41" s="103">
        <v>19</v>
      </c>
      <c r="AE41" s="103">
        <v>0</v>
      </c>
      <c r="AF41" s="103">
        <f>SUM(AG41:AI41)</f>
        <v>271</v>
      </c>
      <c r="AG41" s="103">
        <v>271</v>
      </c>
      <c r="AH41" s="103">
        <v>0</v>
      </c>
      <c r="AI41" s="103">
        <v>0</v>
      </c>
      <c r="AJ41" s="103">
        <f>SUM(AK41:AS41)</f>
        <v>271</v>
      </c>
      <c r="AK41" s="103">
        <v>0</v>
      </c>
      <c r="AL41" s="103">
        <v>0</v>
      </c>
      <c r="AM41" s="103">
        <v>271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1">
    <sortCondition ref="A8:A41"/>
    <sortCondition ref="B8:B41"/>
    <sortCondition ref="C8:C4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39000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39201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39301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39302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39303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39304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39305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39306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39307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39341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39344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39363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39364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39387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39401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39402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39403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39405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39410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39411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39412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39424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39427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39428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2020-02-14T09:11:24Z</dcterms:modified>
</cp:coreProperties>
</file>