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EU8" i="9"/>
  <c r="AI8" i="1" s="1"/>
  <c r="EU9" i="9"/>
  <c r="EU10" i="9"/>
  <c r="EU11" i="9"/>
  <c r="EU12" i="9"/>
  <c r="AI12" i="1" s="1"/>
  <c r="EU13" i="9"/>
  <c r="AI13" i="1" s="1"/>
  <c r="EU14" i="9"/>
  <c r="AI14" i="1" s="1"/>
  <c r="EU15" i="9"/>
  <c r="EU16" i="9"/>
  <c r="AI16" i="1" s="1"/>
  <c r="EU17" i="9"/>
  <c r="EU18" i="9"/>
  <c r="AI18" i="1" s="1"/>
  <c r="EU19" i="9"/>
  <c r="EU20" i="9"/>
  <c r="AI20" i="1" s="1"/>
  <c r="EU21" i="9"/>
  <c r="AI21" i="1" s="1"/>
  <c r="EU22" i="9"/>
  <c r="AI22" i="1" s="1"/>
  <c r="EU23" i="9"/>
  <c r="EU24" i="9"/>
  <c r="AI24" i="1" s="1"/>
  <c r="EU25" i="9"/>
  <c r="EU26" i="9"/>
  <c r="AI26" i="1" s="1"/>
  <c r="EU27" i="9"/>
  <c r="DZ8" i="9"/>
  <c r="AH8" i="1" s="1"/>
  <c r="DZ9" i="9"/>
  <c r="AH9" i="1" s="1"/>
  <c r="DZ10" i="9"/>
  <c r="DZ11" i="9"/>
  <c r="DZ12" i="9"/>
  <c r="AH12" i="1" s="1"/>
  <c r="DZ13" i="9"/>
  <c r="AH13" i="1" s="1"/>
  <c r="DZ14" i="9"/>
  <c r="AH14" i="1" s="1"/>
  <c r="DZ15" i="9"/>
  <c r="DZ16" i="9"/>
  <c r="AH16" i="1" s="1"/>
  <c r="DZ17" i="9"/>
  <c r="DZ18" i="9"/>
  <c r="AH18" i="1" s="1"/>
  <c r="DZ19" i="9"/>
  <c r="DZ20" i="9"/>
  <c r="AH20" i="1" s="1"/>
  <c r="DZ21" i="9"/>
  <c r="DZ22" i="9"/>
  <c r="DZ23" i="9"/>
  <c r="DZ24" i="9"/>
  <c r="AH24" i="1" s="1"/>
  <c r="DZ25" i="9"/>
  <c r="AH25" i="1" s="1"/>
  <c r="DZ26" i="9"/>
  <c r="AH26" i="1" s="1"/>
  <c r="DZ27" i="9"/>
  <c r="DE8" i="9"/>
  <c r="AG8" i="1" s="1"/>
  <c r="DE9" i="9"/>
  <c r="DE10" i="9"/>
  <c r="AG10" i="1" s="1"/>
  <c r="DE11" i="9"/>
  <c r="DE12" i="9"/>
  <c r="AG12" i="1" s="1"/>
  <c r="DE13" i="9"/>
  <c r="AG13" i="1" s="1"/>
  <c r="DE14" i="9"/>
  <c r="AG14" i="1" s="1"/>
  <c r="DE15" i="9"/>
  <c r="DE16" i="9"/>
  <c r="AG16" i="1" s="1"/>
  <c r="DE17" i="9"/>
  <c r="DE18" i="9"/>
  <c r="AG18" i="1" s="1"/>
  <c r="DE19" i="9"/>
  <c r="DE20" i="9"/>
  <c r="AG20" i="1" s="1"/>
  <c r="DE21" i="9"/>
  <c r="AG21" i="1" s="1"/>
  <c r="DE22" i="9"/>
  <c r="DE23" i="9"/>
  <c r="DE24" i="9"/>
  <c r="AG24" i="1" s="1"/>
  <c r="DE25" i="9"/>
  <c r="AG25" i="1" s="1"/>
  <c r="DE26" i="9"/>
  <c r="AG26" i="1" s="1"/>
  <c r="DE27" i="9"/>
  <c r="CJ8" i="9"/>
  <c r="AF8" i="1" s="1"/>
  <c r="CJ9" i="9"/>
  <c r="CJ10" i="9"/>
  <c r="AF10" i="1" s="1"/>
  <c r="CJ11" i="9"/>
  <c r="CJ12" i="9"/>
  <c r="AF12" i="1" s="1"/>
  <c r="CJ13" i="9"/>
  <c r="CJ14" i="9"/>
  <c r="CJ15" i="9"/>
  <c r="CJ16" i="9"/>
  <c r="AF16" i="1" s="1"/>
  <c r="CJ17" i="9"/>
  <c r="AF17" i="1" s="1"/>
  <c r="CJ18" i="9"/>
  <c r="AF18" i="1" s="1"/>
  <c r="CJ19" i="9"/>
  <c r="CJ20" i="9"/>
  <c r="AF20" i="1" s="1"/>
  <c r="CJ21" i="9"/>
  <c r="CJ22" i="9"/>
  <c r="AF22" i="1" s="1"/>
  <c r="CJ23" i="9"/>
  <c r="CJ24" i="9"/>
  <c r="AF24" i="1" s="1"/>
  <c r="CJ25" i="9"/>
  <c r="AF25" i="1" s="1"/>
  <c r="CJ26" i="9"/>
  <c r="AF26" i="1" s="1"/>
  <c r="CJ27" i="9"/>
  <c r="BO8" i="9"/>
  <c r="AE8" i="1" s="1"/>
  <c r="BO9" i="9"/>
  <c r="BO10" i="9"/>
  <c r="AE10" i="1" s="1"/>
  <c r="BO11" i="9"/>
  <c r="BO12" i="9"/>
  <c r="AE12" i="1" s="1"/>
  <c r="BO13" i="9"/>
  <c r="AE13" i="1" s="1"/>
  <c r="BO14" i="9"/>
  <c r="BO15" i="9"/>
  <c r="BO16" i="9"/>
  <c r="AE16" i="1" s="1"/>
  <c r="BO17" i="9"/>
  <c r="AE17" i="1" s="1"/>
  <c r="BO18" i="9"/>
  <c r="AE18" i="1" s="1"/>
  <c r="BO19" i="9"/>
  <c r="BO20" i="9"/>
  <c r="AE20" i="1" s="1"/>
  <c r="BO21" i="9"/>
  <c r="BO22" i="9"/>
  <c r="AE22" i="1" s="1"/>
  <c r="BO23" i="9"/>
  <c r="BO24" i="9"/>
  <c r="AE24" i="1" s="1"/>
  <c r="BO25" i="9"/>
  <c r="BO26" i="9"/>
  <c r="BO27" i="9"/>
  <c r="AT8" i="9"/>
  <c r="AD8" i="1" s="1"/>
  <c r="AT9" i="9"/>
  <c r="AD9" i="1" s="1"/>
  <c r="AT10" i="9"/>
  <c r="AD10" i="1" s="1"/>
  <c r="AT11" i="9"/>
  <c r="AT12" i="9"/>
  <c r="AD12" i="1" s="1"/>
  <c r="AT13" i="9"/>
  <c r="AT14" i="9"/>
  <c r="AD14" i="1" s="1"/>
  <c r="AT15" i="9"/>
  <c r="AT16" i="9"/>
  <c r="AT17" i="9"/>
  <c r="AT18" i="9"/>
  <c r="AD18" i="1" s="1"/>
  <c r="AT19" i="9"/>
  <c r="AT20" i="9"/>
  <c r="AT21" i="9"/>
  <c r="AD21" i="1" s="1"/>
  <c r="AJ21" i="1" s="1"/>
  <c r="AT22" i="9"/>
  <c r="AD22" i="1" s="1"/>
  <c r="AT23" i="9"/>
  <c r="AT24" i="9"/>
  <c r="AT25" i="9"/>
  <c r="AT26" i="9"/>
  <c r="AD26" i="1" s="1"/>
  <c r="AT27" i="9"/>
  <c r="Y8" i="9"/>
  <c r="Y9" i="9"/>
  <c r="Y10" i="9"/>
  <c r="AC10" i="1" s="1"/>
  <c r="AJ10" i="1" s="1"/>
  <c r="Y11" i="9"/>
  <c r="Y12" i="9"/>
  <c r="Y13" i="9"/>
  <c r="Y14" i="9"/>
  <c r="AC14" i="1" s="1"/>
  <c r="AJ14" i="1" s="1"/>
  <c r="AK14" i="1" s="1"/>
  <c r="Y15" i="9"/>
  <c r="Y16" i="9"/>
  <c r="Y17" i="9"/>
  <c r="AC17" i="1" s="1"/>
  <c r="AJ17" i="1" s="1"/>
  <c r="Y18" i="9"/>
  <c r="AC18" i="1" s="1"/>
  <c r="AJ18" i="1" s="1"/>
  <c r="Y19" i="9"/>
  <c r="Y20" i="9"/>
  <c r="Y21" i="9"/>
  <c r="Y22" i="9"/>
  <c r="AC22" i="1" s="1"/>
  <c r="Y23" i="9"/>
  <c r="Y24" i="9"/>
  <c r="Y25" i="9"/>
  <c r="Y26" i="9"/>
  <c r="AC26" i="1" s="1"/>
  <c r="AJ26" i="1" s="1"/>
  <c r="Y2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BO8" i="4"/>
  <c r="BO9" i="4"/>
  <c r="J9" i="1" s="1"/>
  <c r="K9" i="1" s="1"/>
  <c r="L9" i="1" s="1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J25" i="1" s="1"/>
  <c r="K25" i="1" s="1"/>
  <c r="L25" i="1" s="1"/>
  <c r="BO26" i="4"/>
  <c r="J26" i="1" s="1"/>
  <c r="BO2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Y8" i="4"/>
  <c r="Y9" i="4"/>
  <c r="Y10" i="4"/>
  <c r="Z10" i="1" s="1"/>
  <c r="Y11" i="4"/>
  <c r="Y12" i="4"/>
  <c r="Y13" i="4"/>
  <c r="Y14" i="4"/>
  <c r="Z14" i="1" s="1"/>
  <c r="Y15" i="4"/>
  <c r="Y16" i="4"/>
  <c r="Y17" i="4"/>
  <c r="Y18" i="4"/>
  <c r="Z18" i="1" s="1"/>
  <c r="Y19" i="4"/>
  <c r="Y20" i="4"/>
  <c r="Y21" i="4"/>
  <c r="Z21" i="1" s="1"/>
  <c r="Y22" i="4"/>
  <c r="Z22" i="1" s="1"/>
  <c r="Y23" i="4"/>
  <c r="Y24" i="4"/>
  <c r="Y25" i="4"/>
  <c r="Y26" i="4"/>
  <c r="Z26" i="1" s="1"/>
  <c r="Y2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AO8" i="1" s="1"/>
  <c r="AC9" i="3"/>
  <c r="AO9" i="1" s="1"/>
  <c r="AP9" i="1" s="1"/>
  <c r="AC10" i="3"/>
  <c r="AO10" i="1" s="1"/>
  <c r="AC11" i="3"/>
  <c r="AC12" i="3"/>
  <c r="AO12" i="1" s="1"/>
  <c r="AC13" i="3"/>
  <c r="AO13" i="1" s="1"/>
  <c r="AC14" i="3"/>
  <c r="AO14" i="1" s="1"/>
  <c r="AP14" i="1" s="1"/>
  <c r="AC15" i="3"/>
  <c r="AC16" i="3"/>
  <c r="AO16" i="1" s="1"/>
  <c r="AC17" i="3"/>
  <c r="AC18" i="3"/>
  <c r="AO18" i="1" s="1"/>
  <c r="AC19" i="3"/>
  <c r="AC20" i="3"/>
  <c r="AO20" i="1" s="1"/>
  <c r="AC21" i="3"/>
  <c r="AO21" i="1" s="1"/>
  <c r="AP21" i="1" s="1"/>
  <c r="AC22" i="3"/>
  <c r="AO22" i="1" s="1"/>
  <c r="AC23" i="3"/>
  <c r="AC24" i="3"/>
  <c r="AO24" i="1" s="1"/>
  <c r="AC25" i="3"/>
  <c r="AO25" i="1" s="1"/>
  <c r="AC26" i="3"/>
  <c r="AO26" i="1" s="1"/>
  <c r="AP26" i="1" s="1"/>
  <c r="AC2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N8" i="3"/>
  <c r="N9" i="3"/>
  <c r="N10" i="3"/>
  <c r="Q10" i="1" s="1"/>
  <c r="N11" i="3"/>
  <c r="N12" i="3"/>
  <c r="N13" i="3"/>
  <c r="N14" i="3"/>
  <c r="Q14" i="1" s="1"/>
  <c r="N15" i="3"/>
  <c r="N16" i="3"/>
  <c r="N17" i="3"/>
  <c r="Q17" i="1" s="1"/>
  <c r="N18" i="3"/>
  <c r="Q18" i="1" s="1"/>
  <c r="N19" i="3"/>
  <c r="N20" i="3"/>
  <c r="N21" i="3"/>
  <c r="Q21" i="1" s="1"/>
  <c r="N22" i="3"/>
  <c r="Q22" i="1" s="1"/>
  <c r="N23" i="3"/>
  <c r="N24" i="3"/>
  <c r="N25" i="3"/>
  <c r="N26" i="3"/>
  <c r="Q26" i="1" s="1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E10" i="3"/>
  <c r="P10" i="1" s="1"/>
  <c r="AA10" i="1" s="1"/>
  <c r="E11" i="3"/>
  <c r="E12" i="3"/>
  <c r="E13" i="3"/>
  <c r="P13" i="1" s="1"/>
  <c r="AA13" i="1" s="1"/>
  <c r="E14" i="3"/>
  <c r="P14" i="1" s="1"/>
  <c r="AA14" i="1" s="1"/>
  <c r="E15" i="3"/>
  <c r="E16" i="3"/>
  <c r="E17" i="3"/>
  <c r="P17" i="1" s="1"/>
  <c r="AA17" i="1" s="1"/>
  <c r="E18" i="3"/>
  <c r="P18" i="1" s="1"/>
  <c r="AA18" i="1" s="1"/>
  <c r="AB18" i="1" s="1"/>
  <c r="E19" i="3"/>
  <c r="E20" i="3"/>
  <c r="E21" i="3"/>
  <c r="E22" i="3"/>
  <c r="P22" i="1" s="1"/>
  <c r="AA22" i="1" s="1"/>
  <c r="AB22" i="1" s="1"/>
  <c r="E23" i="3"/>
  <c r="E24" i="3"/>
  <c r="E25" i="3"/>
  <c r="E26" i="3"/>
  <c r="P26" i="1" s="1"/>
  <c r="AA26" i="1" s="1"/>
  <c r="E2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D20" i="8" s="1"/>
  <c r="E21" i="8"/>
  <c r="D21" i="8" s="1"/>
  <c r="E22" i="8"/>
  <c r="D22" i="8" s="1"/>
  <c r="E23" i="8"/>
  <c r="E24" i="8"/>
  <c r="E25" i="8"/>
  <c r="D25" i="8" s="1"/>
  <c r="E26" i="8"/>
  <c r="D26" i="8" s="1"/>
  <c r="E27" i="8"/>
  <c r="D8" i="8"/>
  <c r="D9" i="8"/>
  <c r="D10" i="8"/>
  <c r="D11" i="8"/>
  <c r="D12" i="8"/>
  <c r="D13" i="8"/>
  <c r="D14" i="8"/>
  <c r="D15" i="8"/>
  <c r="D16" i="8"/>
  <c r="D17" i="8"/>
  <c r="D18" i="8"/>
  <c r="D19" i="8"/>
  <c r="D23" i="8"/>
  <c r="D24" i="8"/>
  <c r="D2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CQ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CO22" i="10" s="1"/>
  <c r="DC23" i="10"/>
  <c r="DC24" i="10"/>
  <c r="DC25" i="10"/>
  <c r="DC26" i="10"/>
  <c r="DC2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CZ8" i="10"/>
  <c r="CS8" i="10" s="1"/>
  <c r="CZ10" i="10"/>
  <c r="CS10" i="10" s="1"/>
  <c r="CZ14" i="10"/>
  <c r="CS14" i="10" s="1"/>
  <c r="CZ16" i="10"/>
  <c r="CS16" i="10" s="1"/>
  <c r="CZ18" i="10"/>
  <c r="CZ20" i="10"/>
  <c r="CZ24" i="10"/>
  <c r="CS24" i="10" s="1"/>
  <c r="CZ25" i="10"/>
  <c r="CS25" i="10" s="1"/>
  <c r="CY10" i="10"/>
  <c r="CY12" i="10"/>
  <c r="CR12" i="10" s="1"/>
  <c r="CY16" i="10"/>
  <c r="CR16" i="10" s="1"/>
  <c r="CY17" i="10"/>
  <c r="CR17" i="10" s="1"/>
  <c r="CY20" i="10"/>
  <c r="CY22" i="10"/>
  <c r="CY25" i="10"/>
  <c r="CR25" i="10" s="1"/>
  <c r="CY26" i="10"/>
  <c r="CX8" i="10"/>
  <c r="CX10" i="10"/>
  <c r="CQ10" i="10" s="1"/>
  <c r="CX12" i="10"/>
  <c r="CQ12" i="10" s="1"/>
  <c r="CX13" i="10"/>
  <c r="CQ13" i="10" s="1"/>
  <c r="CX16" i="10"/>
  <c r="CX18" i="10"/>
  <c r="CQ18" i="10" s="1"/>
  <c r="CX21" i="10"/>
  <c r="CX24" i="10"/>
  <c r="CQ24" i="10" s="1"/>
  <c r="CX26" i="10"/>
  <c r="CW8" i="10"/>
  <c r="CP8" i="10" s="1"/>
  <c r="CW12" i="10"/>
  <c r="CP12" i="10" s="1"/>
  <c r="CW13" i="10"/>
  <c r="CP13" i="10" s="1"/>
  <c r="CW14" i="10"/>
  <c r="CW18" i="10"/>
  <c r="CP18" i="10" s="1"/>
  <c r="CW20" i="10"/>
  <c r="CP20" i="10" s="1"/>
  <c r="CW22" i="10"/>
  <c r="CP22" i="10" s="1"/>
  <c r="CW24" i="10"/>
  <c r="CV8" i="10"/>
  <c r="CO8" i="10" s="1"/>
  <c r="CV9" i="10"/>
  <c r="CV14" i="10"/>
  <c r="CV16" i="10"/>
  <c r="CO16" i="10" s="1"/>
  <c r="CV20" i="10"/>
  <c r="CO20" i="10" s="1"/>
  <c r="CV21" i="10"/>
  <c r="CO21" i="10" s="1"/>
  <c r="CV24" i="10"/>
  <c r="CV26" i="10"/>
  <c r="CU9" i="10"/>
  <c r="CU10" i="10"/>
  <c r="CN10" i="10" s="1"/>
  <c r="CU12" i="10"/>
  <c r="CU14" i="10"/>
  <c r="CU16" i="10"/>
  <c r="CU17" i="10"/>
  <c r="CN17" i="10" s="1"/>
  <c r="CU20" i="10"/>
  <c r="CU22" i="10"/>
  <c r="CU25" i="10"/>
  <c r="CT10" i="10"/>
  <c r="CM10" i="10" s="1"/>
  <c r="CT24" i="10"/>
  <c r="CM24" i="10" s="1"/>
  <c r="CS13" i="10"/>
  <c r="CS18" i="10"/>
  <c r="CS20" i="10"/>
  <c r="CR8" i="10"/>
  <c r="CR13" i="10"/>
  <c r="CR20" i="10"/>
  <c r="CR21" i="10"/>
  <c r="CR26" i="10"/>
  <c r="CQ9" i="10"/>
  <c r="CQ16" i="10"/>
  <c r="CQ21" i="10"/>
  <c r="CP10" i="10"/>
  <c r="CP16" i="10"/>
  <c r="CP17" i="10"/>
  <c r="CP24" i="10"/>
  <c r="CO9" i="10"/>
  <c r="CO24" i="10"/>
  <c r="CO25" i="10"/>
  <c r="CN13" i="10"/>
  <c r="CN18" i="10"/>
  <c r="CN2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E8" i="10"/>
  <c r="BX8" i="10" s="1"/>
  <c r="CE12" i="10"/>
  <c r="CE13" i="10"/>
  <c r="BX13" i="10" s="1"/>
  <c r="CE16" i="10"/>
  <c r="BX16" i="10" s="1"/>
  <c r="CE18" i="10"/>
  <c r="BX18" i="10" s="1"/>
  <c r="CE22" i="10"/>
  <c r="CE24" i="10"/>
  <c r="CE26" i="10"/>
  <c r="CD8" i="10"/>
  <c r="CD9" i="10"/>
  <c r="BW9" i="10" s="1"/>
  <c r="CD12" i="10"/>
  <c r="CD14" i="10"/>
  <c r="BW14" i="10" s="1"/>
  <c r="CD20" i="10"/>
  <c r="CD22" i="10"/>
  <c r="BW22" i="10" s="1"/>
  <c r="CD24" i="10"/>
  <c r="BW24" i="10" s="1"/>
  <c r="CC8" i="10"/>
  <c r="CC9" i="10"/>
  <c r="BY9" i="10" s="1"/>
  <c r="BR9" i="10" s="1"/>
  <c r="CC10" i="10"/>
  <c r="BV10" i="10" s="1"/>
  <c r="CC14" i="10"/>
  <c r="CC16" i="10"/>
  <c r="CC18" i="10"/>
  <c r="BV18" i="10" s="1"/>
  <c r="CC20" i="10"/>
  <c r="CC24" i="10"/>
  <c r="BV24" i="10" s="1"/>
  <c r="CB10" i="10"/>
  <c r="CB11" i="10"/>
  <c r="BU11" i="10" s="1"/>
  <c r="CB14" i="10"/>
  <c r="CB15" i="10"/>
  <c r="CB17" i="10"/>
  <c r="BU17" i="10" s="1"/>
  <c r="CB21" i="10"/>
  <c r="CB22" i="10"/>
  <c r="BU22" i="10" s="1"/>
  <c r="CB26" i="10"/>
  <c r="CB27" i="10"/>
  <c r="BU27" i="10" s="1"/>
  <c r="CA10" i="10"/>
  <c r="CA11" i="10"/>
  <c r="CA17" i="10"/>
  <c r="BT17" i="10" s="1"/>
  <c r="CA18" i="10"/>
  <c r="BT18" i="10" s="1"/>
  <c r="CA22" i="10"/>
  <c r="CA23" i="10"/>
  <c r="BT23" i="10" s="1"/>
  <c r="CA26" i="10"/>
  <c r="CA27" i="10"/>
  <c r="BT27" i="10" s="1"/>
  <c r="BZ9" i="10"/>
  <c r="BS9" i="10" s="1"/>
  <c r="BZ14" i="10"/>
  <c r="BS14" i="10" s="1"/>
  <c r="BZ18" i="10"/>
  <c r="BY18" i="10" s="1"/>
  <c r="BR18" i="10" s="1"/>
  <c r="BZ19" i="10"/>
  <c r="BS19" i="10" s="1"/>
  <c r="BZ22" i="10"/>
  <c r="BZ23" i="10"/>
  <c r="BZ25" i="10"/>
  <c r="BS25" i="10" s="1"/>
  <c r="BY26" i="10"/>
  <c r="BR26" i="10" s="1"/>
  <c r="BX11" i="10"/>
  <c r="BX14" i="10"/>
  <c r="BX15" i="10"/>
  <c r="BX17" i="10"/>
  <c r="BX22" i="10"/>
  <c r="BX26" i="10"/>
  <c r="BX27" i="10"/>
  <c r="BW10" i="10"/>
  <c r="BW11" i="10"/>
  <c r="BW13" i="10"/>
  <c r="BW23" i="10"/>
  <c r="BW26" i="10"/>
  <c r="BW27" i="10"/>
  <c r="BV9" i="10"/>
  <c r="BV13" i="10"/>
  <c r="BV14" i="10"/>
  <c r="BV19" i="10"/>
  <c r="BV22" i="10"/>
  <c r="BV23" i="10"/>
  <c r="BU9" i="10"/>
  <c r="BU10" i="10"/>
  <c r="BU14" i="10"/>
  <c r="BU15" i="10"/>
  <c r="BU21" i="10"/>
  <c r="BU25" i="10"/>
  <c r="BU26" i="10"/>
  <c r="BT10" i="10"/>
  <c r="BT11" i="10"/>
  <c r="BT21" i="10"/>
  <c r="BT22" i="10"/>
  <c r="BT26" i="10"/>
  <c r="BS17" i="10"/>
  <c r="BS22" i="10"/>
  <c r="BS2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AY8" i="10"/>
  <c r="AY9" i="10"/>
  <c r="CZ9" i="10" s="1"/>
  <c r="CS9" i="10" s="1"/>
  <c r="AY10" i="10"/>
  <c r="AY11" i="10"/>
  <c r="CZ11" i="10" s="1"/>
  <c r="CS11" i="10" s="1"/>
  <c r="AY12" i="10"/>
  <c r="CZ12" i="10" s="1"/>
  <c r="CS12" i="10" s="1"/>
  <c r="AY13" i="10"/>
  <c r="CZ13" i="10" s="1"/>
  <c r="AY14" i="10"/>
  <c r="AY15" i="10"/>
  <c r="CZ15" i="10" s="1"/>
  <c r="CS15" i="10" s="1"/>
  <c r="AY16" i="10"/>
  <c r="AY17" i="10"/>
  <c r="CZ17" i="10" s="1"/>
  <c r="CS17" i="10" s="1"/>
  <c r="AY18" i="10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AY26" i="10"/>
  <c r="CZ26" i="10" s="1"/>
  <c r="CS26" i="10" s="1"/>
  <c r="AY27" i="10"/>
  <c r="CZ27" i="10" s="1"/>
  <c r="CS27" i="10" s="1"/>
  <c r="AU8" i="10"/>
  <c r="CY8" i="10" s="1"/>
  <c r="AU9" i="10"/>
  <c r="CY9" i="10" s="1"/>
  <c r="CR9" i="10" s="1"/>
  <c r="AU10" i="10"/>
  <c r="AU11" i="10"/>
  <c r="CY11" i="10" s="1"/>
  <c r="CR11" i="10" s="1"/>
  <c r="AU12" i="10"/>
  <c r="AU13" i="10"/>
  <c r="CY13" i="10" s="1"/>
  <c r="AU14" i="10"/>
  <c r="CY14" i="10" s="1"/>
  <c r="CR14" i="10" s="1"/>
  <c r="AU15" i="10"/>
  <c r="CY15" i="10" s="1"/>
  <c r="CR15" i="10" s="1"/>
  <c r="AU16" i="10"/>
  <c r="AU17" i="10"/>
  <c r="AU18" i="10"/>
  <c r="CY18" i="10" s="1"/>
  <c r="AU19" i="10"/>
  <c r="CY19" i="10" s="1"/>
  <c r="CR19" i="10" s="1"/>
  <c r="AU20" i="10"/>
  <c r="AU21" i="10"/>
  <c r="CY21" i="10" s="1"/>
  <c r="AU22" i="10"/>
  <c r="AU23" i="10"/>
  <c r="CY23" i="10" s="1"/>
  <c r="CR23" i="10" s="1"/>
  <c r="AU24" i="10"/>
  <c r="CY24" i="10" s="1"/>
  <c r="CR24" i="10" s="1"/>
  <c r="AU25" i="10"/>
  <c r="AU26" i="10"/>
  <c r="AU27" i="10"/>
  <c r="CY27" i="10" s="1"/>
  <c r="CR27" i="10" s="1"/>
  <c r="AQ8" i="10"/>
  <c r="AQ9" i="10"/>
  <c r="CX9" i="10" s="1"/>
  <c r="AQ10" i="10"/>
  <c r="AQ11" i="10"/>
  <c r="CX11" i="10" s="1"/>
  <c r="CQ11" i="10" s="1"/>
  <c r="AQ12" i="10"/>
  <c r="AQ13" i="10"/>
  <c r="AQ14" i="10"/>
  <c r="CX14" i="10" s="1"/>
  <c r="AQ15" i="10"/>
  <c r="CX15" i="10" s="1"/>
  <c r="CQ15" i="10" s="1"/>
  <c r="AQ16" i="10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AQ27" i="10"/>
  <c r="CX27" i="10" s="1"/>
  <c r="CQ27" i="10" s="1"/>
  <c r="AM8" i="10"/>
  <c r="AM9" i="10"/>
  <c r="CW9" i="10" s="1"/>
  <c r="CP9" i="10" s="1"/>
  <c r="AM10" i="10"/>
  <c r="CW10" i="10" s="1"/>
  <c r="AM11" i="10"/>
  <c r="CW11" i="10" s="1"/>
  <c r="CP11" i="10" s="1"/>
  <c r="AM12" i="10"/>
  <c r="AM13" i="10"/>
  <c r="AM14" i="10"/>
  <c r="AM15" i="10"/>
  <c r="CW15" i="10" s="1"/>
  <c r="CP15" i="10" s="1"/>
  <c r="AM16" i="10"/>
  <c r="CW16" i="10" s="1"/>
  <c r="AM17" i="10"/>
  <c r="CW17" i="10" s="1"/>
  <c r="AM18" i="10"/>
  <c r="AM19" i="10"/>
  <c r="CW19" i="10" s="1"/>
  <c r="CP19" i="10" s="1"/>
  <c r="AM20" i="10"/>
  <c r="AM21" i="10"/>
  <c r="CW21" i="10" s="1"/>
  <c r="CP21" i="10" s="1"/>
  <c r="AM22" i="10"/>
  <c r="AM23" i="10"/>
  <c r="CW23" i="10" s="1"/>
  <c r="CP23" i="10" s="1"/>
  <c r="AM24" i="10"/>
  <c r="AM25" i="10"/>
  <c r="CW25" i="10" s="1"/>
  <c r="CP25" i="10" s="1"/>
  <c r="AM26" i="10"/>
  <c r="CW26" i="10" s="1"/>
  <c r="CP26" i="10" s="1"/>
  <c r="AM27" i="10"/>
  <c r="CW27" i="10" s="1"/>
  <c r="CP27" i="10" s="1"/>
  <c r="AI8" i="10"/>
  <c r="AI9" i="10"/>
  <c r="AI10" i="10"/>
  <c r="CV10" i="10" s="1"/>
  <c r="CO10" i="10" s="1"/>
  <c r="AI11" i="10"/>
  <c r="CV11" i="10" s="1"/>
  <c r="CO11" i="10" s="1"/>
  <c r="AI12" i="10"/>
  <c r="CV12" i="10" s="1"/>
  <c r="CT12" i="10" s="1"/>
  <c r="CM12" i="10" s="1"/>
  <c r="AI13" i="10"/>
  <c r="CV13" i="10" s="1"/>
  <c r="CO13" i="10" s="1"/>
  <c r="AI14" i="10"/>
  <c r="AI15" i="10"/>
  <c r="CV15" i="10" s="1"/>
  <c r="CO15" i="10" s="1"/>
  <c r="AI16" i="10"/>
  <c r="AI17" i="10"/>
  <c r="CV17" i="10" s="1"/>
  <c r="CO17" i="10" s="1"/>
  <c r="AI18" i="10"/>
  <c r="CV18" i="10" s="1"/>
  <c r="CT18" i="10" s="1"/>
  <c r="CM18" i="10" s="1"/>
  <c r="AI19" i="10"/>
  <c r="CV19" i="10" s="1"/>
  <c r="CO19" i="10" s="1"/>
  <c r="AI20" i="10"/>
  <c r="AI21" i="10"/>
  <c r="AI22" i="10"/>
  <c r="CV22" i="10" s="1"/>
  <c r="AI23" i="10"/>
  <c r="CV23" i="10" s="1"/>
  <c r="CO23" i="10" s="1"/>
  <c r="AI24" i="10"/>
  <c r="AI25" i="10"/>
  <c r="CV25" i="10" s="1"/>
  <c r="AI26" i="10"/>
  <c r="AI27" i="10"/>
  <c r="CV27" i="10" s="1"/>
  <c r="CO27" i="10" s="1"/>
  <c r="AE8" i="10"/>
  <c r="CU8" i="10" s="1"/>
  <c r="AE9" i="10"/>
  <c r="AE10" i="10"/>
  <c r="AE11" i="10"/>
  <c r="CU11" i="10" s="1"/>
  <c r="AE12" i="10"/>
  <c r="AE13" i="10"/>
  <c r="CU13" i="10" s="1"/>
  <c r="AE14" i="10"/>
  <c r="AE15" i="10"/>
  <c r="CU15" i="10" s="1"/>
  <c r="AE16" i="10"/>
  <c r="AE17" i="10"/>
  <c r="AE18" i="10"/>
  <c r="CU18" i="10" s="1"/>
  <c r="AE19" i="10"/>
  <c r="CU19" i="10" s="1"/>
  <c r="AE20" i="10"/>
  <c r="AE21" i="10"/>
  <c r="CU21" i="10" s="1"/>
  <c r="AE22" i="10"/>
  <c r="AE23" i="10"/>
  <c r="CU23" i="10" s="1"/>
  <c r="AE24" i="10"/>
  <c r="CU24" i="10" s="1"/>
  <c r="CN24" i="10" s="1"/>
  <c r="AE25" i="10"/>
  <c r="AE26" i="10"/>
  <c r="CU26" i="10" s="1"/>
  <c r="CT26" i="10" s="1"/>
  <c r="CM26" i="10" s="1"/>
  <c r="AE27" i="10"/>
  <c r="CU27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Z8" i="10"/>
  <c r="Z9" i="10"/>
  <c r="CE9" i="10" s="1"/>
  <c r="BX9" i="10" s="1"/>
  <c r="Z10" i="10"/>
  <c r="CE10" i="10" s="1"/>
  <c r="BX10" i="10" s="1"/>
  <c r="Z11" i="10"/>
  <c r="CE11" i="10" s="1"/>
  <c r="Z12" i="10"/>
  <c r="Z13" i="10"/>
  <c r="Z14" i="10"/>
  <c r="CE14" i="10" s="1"/>
  <c r="Z15" i="10"/>
  <c r="CE15" i="10" s="1"/>
  <c r="Z16" i="10"/>
  <c r="Z17" i="10"/>
  <c r="CE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Z25" i="10"/>
  <c r="CE25" i="10" s="1"/>
  <c r="BX25" i="10" s="1"/>
  <c r="Z26" i="10"/>
  <c r="Z27" i="10"/>
  <c r="CE27" i="10" s="1"/>
  <c r="V8" i="10"/>
  <c r="V9" i="10"/>
  <c r="V10" i="10"/>
  <c r="CD10" i="10" s="1"/>
  <c r="V11" i="10"/>
  <c r="CD11" i="10" s="1"/>
  <c r="V12" i="10"/>
  <c r="V13" i="10"/>
  <c r="CD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CD21" i="10" s="1"/>
  <c r="BW21" i="10" s="1"/>
  <c r="V22" i="10"/>
  <c r="V23" i="10"/>
  <c r="CD23" i="10" s="1"/>
  <c r="V24" i="10"/>
  <c r="V25" i="10"/>
  <c r="CD25" i="10" s="1"/>
  <c r="BW25" i="10" s="1"/>
  <c r="V26" i="10"/>
  <c r="CD26" i="10" s="1"/>
  <c r="V27" i="10"/>
  <c r="CD27" i="10" s="1"/>
  <c r="R8" i="10"/>
  <c r="R9" i="10"/>
  <c r="R10" i="10"/>
  <c r="R11" i="10"/>
  <c r="CC11" i="10" s="1"/>
  <c r="BV11" i="10" s="1"/>
  <c r="R12" i="10"/>
  <c r="CC12" i="10" s="1"/>
  <c r="BV12" i="10" s="1"/>
  <c r="R13" i="10"/>
  <c r="CC13" i="10" s="1"/>
  <c r="R14" i="10"/>
  <c r="R15" i="10"/>
  <c r="CC15" i="10" s="1"/>
  <c r="BV15" i="10" s="1"/>
  <c r="R16" i="10"/>
  <c r="R17" i="10"/>
  <c r="CC17" i="10" s="1"/>
  <c r="BV17" i="10" s="1"/>
  <c r="R18" i="10"/>
  <c r="R19" i="10"/>
  <c r="CC19" i="10" s="1"/>
  <c r="R20" i="10"/>
  <c r="R21" i="10"/>
  <c r="CC21" i="10" s="1"/>
  <c r="BV21" i="10" s="1"/>
  <c r="R22" i="10"/>
  <c r="CC22" i="10" s="1"/>
  <c r="R23" i="10"/>
  <c r="CC23" i="10" s="1"/>
  <c r="R24" i="10"/>
  <c r="R25" i="10"/>
  <c r="CC25" i="10" s="1"/>
  <c r="BV25" i="10" s="1"/>
  <c r="R26" i="10"/>
  <c r="CC26" i="10" s="1"/>
  <c r="BV26" i="10" s="1"/>
  <c r="R27" i="10"/>
  <c r="CC27" i="10" s="1"/>
  <c r="BV27" i="10" s="1"/>
  <c r="N8" i="10"/>
  <c r="CB8" i="10" s="1"/>
  <c r="BU8" i="10" s="1"/>
  <c r="N9" i="10"/>
  <c r="CB9" i="10" s="1"/>
  <c r="N10" i="10"/>
  <c r="N11" i="10"/>
  <c r="N12" i="10"/>
  <c r="CB12" i="10" s="1"/>
  <c r="BU12" i="10" s="1"/>
  <c r="N13" i="10"/>
  <c r="CB13" i="10" s="1"/>
  <c r="BU13" i="10" s="1"/>
  <c r="N14" i="10"/>
  <c r="N15" i="10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N23" i="10"/>
  <c r="CB23" i="10" s="1"/>
  <c r="BU23" i="10" s="1"/>
  <c r="N24" i="10"/>
  <c r="CB24" i="10" s="1"/>
  <c r="BU24" i="10" s="1"/>
  <c r="N25" i="10"/>
  <c r="CB25" i="10" s="1"/>
  <c r="N26" i="10"/>
  <c r="N27" i="10"/>
  <c r="J8" i="10"/>
  <c r="CA8" i="10" s="1"/>
  <c r="BT8" i="10" s="1"/>
  <c r="J9" i="10"/>
  <c r="CA9" i="10" s="1"/>
  <c r="BT9" i="10" s="1"/>
  <c r="J10" i="10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J19" i="10"/>
  <c r="CA19" i="10" s="1"/>
  <c r="BT19" i="10" s="1"/>
  <c r="J20" i="10"/>
  <c r="CA20" i="10" s="1"/>
  <c r="BT20" i="10" s="1"/>
  <c r="J21" i="10"/>
  <c r="CA21" i="10" s="1"/>
  <c r="J22" i="10"/>
  <c r="J23" i="10"/>
  <c r="J24" i="10"/>
  <c r="CA24" i="10" s="1"/>
  <c r="BT24" i="10" s="1"/>
  <c r="J25" i="10"/>
  <c r="CA25" i="10" s="1"/>
  <c r="BT25" i="10" s="1"/>
  <c r="J26" i="10"/>
  <c r="J27" i="10"/>
  <c r="F8" i="10"/>
  <c r="BZ8" i="10" s="1"/>
  <c r="F9" i="10"/>
  <c r="F10" i="10"/>
  <c r="BZ10" i="10" s="1"/>
  <c r="BS10" i="10" s="1"/>
  <c r="F11" i="10"/>
  <c r="BZ11" i="10" s="1"/>
  <c r="BY11" i="10" s="1"/>
  <c r="BR11" i="10" s="1"/>
  <c r="F12" i="10"/>
  <c r="BZ12" i="10" s="1"/>
  <c r="F13" i="10"/>
  <c r="BZ13" i="10" s="1"/>
  <c r="F14" i="10"/>
  <c r="F15" i="10"/>
  <c r="BZ15" i="10" s="1"/>
  <c r="BS15" i="10" s="1"/>
  <c r="F16" i="10"/>
  <c r="BZ16" i="10" s="1"/>
  <c r="F17" i="10"/>
  <c r="BZ17" i="10" s="1"/>
  <c r="F18" i="10"/>
  <c r="F19" i="10"/>
  <c r="F20" i="10"/>
  <c r="BZ20" i="10" s="1"/>
  <c r="F21" i="10"/>
  <c r="BZ21" i="10" s="1"/>
  <c r="BS21" i="10" s="1"/>
  <c r="F22" i="10"/>
  <c r="F23" i="10"/>
  <c r="F24" i="10"/>
  <c r="BZ24" i="10" s="1"/>
  <c r="F25" i="10"/>
  <c r="F26" i="10"/>
  <c r="BZ26" i="10" s="1"/>
  <c r="BS26" i="10" s="1"/>
  <c r="F27" i="10"/>
  <c r="BZ27" i="10" s="1"/>
  <c r="BY27" i="10" s="1"/>
  <c r="BR2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AP15" i="1"/>
  <c r="AP19" i="1"/>
  <c r="AP25" i="1"/>
  <c r="AO11" i="1"/>
  <c r="AO15" i="1"/>
  <c r="AO17" i="1"/>
  <c r="AO19" i="1"/>
  <c r="AO23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M9" i="1"/>
  <c r="AM10" i="1"/>
  <c r="AM11" i="1"/>
  <c r="AP11" i="1" s="1"/>
  <c r="AM12" i="1"/>
  <c r="AM13" i="1"/>
  <c r="AP13" i="1" s="1"/>
  <c r="AM14" i="1"/>
  <c r="AM15" i="1"/>
  <c r="AM16" i="1"/>
  <c r="AM17" i="1"/>
  <c r="AP17" i="1" s="1"/>
  <c r="AM18" i="1"/>
  <c r="AM19" i="1"/>
  <c r="AM20" i="1"/>
  <c r="AM21" i="1"/>
  <c r="AM22" i="1"/>
  <c r="AM23" i="1"/>
  <c r="AP23" i="1" s="1"/>
  <c r="AM24" i="1"/>
  <c r="AM25" i="1"/>
  <c r="AM26" i="1"/>
  <c r="AM27" i="1"/>
  <c r="AP27" i="1" s="1"/>
  <c r="AJ23" i="1"/>
  <c r="AI9" i="1"/>
  <c r="AI10" i="1"/>
  <c r="AI11" i="1"/>
  <c r="AI15" i="1"/>
  <c r="AI17" i="1"/>
  <c r="AI19" i="1"/>
  <c r="AI23" i="1"/>
  <c r="AI25" i="1"/>
  <c r="AI27" i="1"/>
  <c r="AH10" i="1"/>
  <c r="AH11" i="1"/>
  <c r="AH15" i="1"/>
  <c r="AH17" i="1"/>
  <c r="AH19" i="1"/>
  <c r="AH21" i="1"/>
  <c r="AH22" i="1"/>
  <c r="AH23" i="1"/>
  <c r="AH27" i="1"/>
  <c r="AG9" i="1"/>
  <c r="AG11" i="1"/>
  <c r="AG15" i="1"/>
  <c r="AG17" i="1"/>
  <c r="AG19" i="1"/>
  <c r="AG22" i="1"/>
  <c r="AG23" i="1"/>
  <c r="AG27" i="1"/>
  <c r="AF9" i="1"/>
  <c r="AF11" i="1"/>
  <c r="AF13" i="1"/>
  <c r="AF14" i="1"/>
  <c r="AF15" i="1"/>
  <c r="AF19" i="1"/>
  <c r="AF21" i="1"/>
  <c r="AF23" i="1"/>
  <c r="AF27" i="1"/>
  <c r="AE9" i="1"/>
  <c r="AE11" i="1"/>
  <c r="AE14" i="1"/>
  <c r="AE15" i="1"/>
  <c r="AE19" i="1"/>
  <c r="AE21" i="1"/>
  <c r="AE23" i="1"/>
  <c r="AE25" i="1"/>
  <c r="AE26" i="1"/>
  <c r="AE27" i="1"/>
  <c r="AD11" i="1"/>
  <c r="AD13" i="1"/>
  <c r="AD15" i="1"/>
  <c r="AD16" i="1"/>
  <c r="AD17" i="1"/>
  <c r="AD19" i="1"/>
  <c r="AD20" i="1"/>
  <c r="AD23" i="1"/>
  <c r="AD24" i="1"/>
  <c r="AD25" i="1"/>
  <c r="AD27" i="1"/>
  <c r="AC8" i="1"/>
  <c r="AJ8" i="1" s="1"/>
  <c r="AC9" i="1"/>
  <c r="AJ9" i="1" s="1"/>
  <c r="AC11" i="1"/>
  <c r="AC12" i="1"/>
  <c r="AJ12" i="1" s="1"/>
  <c r="AC13" i="1"/>
  <c r="AC15" i="1"/>
  <c r="AJ15" i="1" s="1"/>
  <c r="AC16" i="1"/>
  <c r="AJ16" i="1" s="1"/>
  <c r="AC19" i="1"/>
  <c r="AJ19" i="1" s="1"/>
  <c r="AC20" i="1"/>
  <c r="AJ20" i="1" s="1"/>
  <c r="AC21" i="1"/>
  <c r="AC23" i="1"/>
  <c r="AC24" i="1"/>
  <c r="AC25" i="1"/>
  <c r="AC27" i="1"/>
  <c r="AA12" i="1"/>
  <c r="AB12" i="1" s="1"/>
  <c r="AA23" i="1"/>
  <c r="AK23" i="1" s="1"/>
  <c r="Z8" i="1"/>
  <c r="Z9" i="1"/>
  <c r="Z11" i="1"/>
  <c r="Z12" i="1"/>
  <c r="Z13" i="1"/>
  <c r="Z15" i="1"/>
  <c r="Z16" i="1"/>
  <c r="Z17" i="1"/>
  <c r="Z19" i="1"/>
  <c r="Z20" i="1"/>
  <c r="Z23" i="1"/>
  <c r="Z24" i="1"/>
  <c r="Z25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8" i="1"/>
  <c r="AA8" i="1" s="1"/>
  <c r="Q9" i="1"/>
  <c r="Q11" i="1"/>
  <c r="Q12" i="1"/>
  <c r="Q13" i="1"/>
  <c r="Q15" i="1"/>
  <c r="Q16" i="1"/>
  <c r="Q19" i="1"/>
  <c r="AA19" i="1" s="1"/>
  <c r="Q20" i="1"/>
  <c r="Q23" i="1"/>
  <c r="Q24" i="1"/>
  <c r="AA24" i="1" s="1"/>
  <c r="Q25" i="1"/>
  <c r="Q27" i="1"/>
  <c r="P8" i="1"/>
  <c r="P9" i="1"/>
  <c r="AA9" i="1" s="1"/>
  <c r="P11" i="1"/>
  <c r="AA11" i="1" s="1"/>
  <c r="P12" i="1"/>
  <c r="P15" i="1"/>
  <c r="AA15" i="1" s="1"/>
  <c r="P16" i="1"/>
  <c r="AA16" i="1" s="1"/>
  <c r="P19" i="1"/>
  <c r="P20" i="1"/>
  <c r="AA20" i="1" s="1"/>
  <c r="P21" i="1"/>
  <c r="P23" i="1"/>
  <c r="P24" i="1"/>
  <c r="P25" i="1"/>
  <c r="AA25" i="1" s="1"/>
  <c r="P27" i="1"/>
  <c r="AA2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K11" i="1"/>
  <c r="K21" i="1"/>
  <c r="K27" i="1"/>
  <c r="J8" i="1"/>
  <c r="J11" i="1"/>
  <c r="J12" i="1"/>
  <c r="J13" i="1"/>
  <c r="J15" i="1"/>
  <c r="J16" i="1"/>
  <c r="J17" i="1"/>
  <c r="J19" i="1"/>
  <c r="J20" i="1"/>
  <c r="J21" i="1"/>
  <c r="J23" i="1"/>
  <c r="J24" i="1"/>
  <c r="J2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H8" i="1"/>
  <c r="K8" i="1" s="1"/>
  <c r="H9" i="1"/>
  <c r="H10" i="1"/>
  <c r="H11" i="1"/>
  <c r="H12" i="1"/>
  <c r="K12" i="1" s="1"/>
  <c r="H13" i="1"/>
  <c r="K13" i="1" s="1"/>
  <c r="L13" i="1" s="1"/>
  <c r="H14" i="1"/>
  <c r="H15" i="1"/>
  <c r="K15" i="1" s="1"/>
  <c r="L15" i="1" s="1"/>
  <c r="H16" i="1"/>
  <c r="K16" i="1" s="1"/>
  <c r="H17" i="1"/>
  <c r="K17" i="1" s="1"/>
  <c r="H18" i="1"/>
  <c r="H19" i="1"/>
  <c r="K19" i="1" s="1"/>
  <c r="H20" i="1"/>
  <c r="K20" i="1" s="1"/>
  <c r="H21" i="1"/>
  <c r="H22" i="1"/>
  <c r="H23" i="1"/>
  <c r="K23" i="1" s="1"/>
  <c r="H24" i="1"/>
  <c r="K24" i="1" s="1"/>
  <c r="H25" i="1"/>
  <c r="H26" i="1"/>
  <c r="H27" i="1"/>
  <c r="D8" i="1"/>
  <c r="D9" i="1"/>
  <c r="D10" i="1"/>
  <c r="D11" i="1"/>
  <c r="M11" i="1" s="1"/>
  <c r="D12" i="1"/>
  <c r="L12" i="1" s="1"/>
  <c r="D13" i="1"/>
  <c r="D14" i="1"/>
  <c r="D15" i="1"/>
  <c r="D16" i="1"/>
  <c r="D17" i="1"/>
  <c r="L17" i="1" s="1"/>
  <c r="D18" i="1"/>
  <c r="D19" i="1"/>
  <c r="D20" i="1"/>
  <c r="D21" i="1"/>
  <c r="D22" i="1"/>
  <c r="D23" i="1"/>
  <c r="L23" i="1" s="1"/>
  <c r="D24" i="1"/>
  <c r="D25" i="1"/>
  <c r="D26" i="1"/>
  <c r="D27" i="1"/>
  <c r="M27" i="1" s="1"/>
  <c r="AL25" i="1" l="1"/>
  <c r="AB25" i="1"/>
  <c r="AL20" i="1"/>
  <c r="AK20" i="1"/>
  <c r="AB20" i="1"/>
  <c r="AL8" i="1"/>
  <c r="AK8" i="1"/>
  <c r="AB8" i="1"/>
  <c r="M21" i="1"/>
  <c r="N13" i="1"/>
  <c r="AB11" i="1"/>
  <c r="AL11" i="1"/>
  <c r="AL19" i="1"/>
  <c r="AB19" i="1"/>
  <c r="AK19" i="1"/>
  <c r="AP10" i="1"/>
  <c r="AL17" i="1"/>
  <c r="AK17" i="1"/>
  <c r="AB17" i="1"/>
  <c r="AB13" i="1"/>
  <c r="AL13" i="1"/>
  <c r="AL16" i="1"/>
  <c r="AK16" i="1"/>
  <c r="AB16" i="1"/>
  <c r="AL9" i="1"/>
  <c r="AK9" i="1"/>
  <c r="AB9" i="1"/>
  <c r="AL24" i="1"/>
  <c r="AB24" i="1"/>
  <c r="AJ25" i="1"/>
  <c r="AK25" i="1" s="1"/>
  <c r="AJ13" i="1"/>
  <c r="AK13" i="1" s="1"/>
  <c r="N15" i="1"/>
  <c r="AL27" i="1"/>
  <c r="AB27" i="1"/>
  <c r="AA21" i="1"/>
  <c r="AL15" i="1"/>
  <c r="AK15" i="1"/>
  <c r="AB15" i="1"/>
  <c r="BY13" i="10"/>
  <c r="BR13" i="10" s="1"/>
  <c r="M13" i="1" s="1"/>
  <c r="BS13" i="10"/>
  <c r="L20" i="1"/>
  <c r="N12" i="1"/>
  <c r="AL23" i="1"/>
  <c r="BY15" i="10"/>
  <c r="BR15" i="10" s="1"/>
  <c r="M15" i="1" s="1"/>
  <c r="AL26" i="1"/>
  <c r="AK26" i="1"/>
  <c r="AB26" i="1"/>
  <c r="AL14" i="1"/>
  <c r="AB14" i="1"/>
  <c r="AJ22" i="1"/>
  <c r="AK22" i="1" s="1"/>
  <c r="L24" i="1"/>
  <c r="L19" i="1"/>
  <c r="L8" i="1"/>
  <c r="M12" i="1"/>
  <c r="N27" i="1"/>
  <c r="AJ24" i="1"/>
  <c r="AK24" i="1" s="1"/>
  <c r="BS11" i="10"/>
  <c r="BY14" i="10"/>
  <c r="BR14" i="10" s="1"/>
  <c r="M14" i="1" s="1"/>
  <c r="CN26" i="10"/>
  <c r="CO18" i="10"/>
  <c r="CT16" i="10"/>
  <c r="CM16" i="10" s="1"/>
  <c r="N16" i="1" s="1"/>
  <c r="CN16" i="10"/>
  <c r="L27" i="1"/>
  <c r="L21" i="1"/>
  <c r="L16" i="1"/>
  <c r="L11" i="1"/>
  <c r="M9" i="1"/>
  <c r="N24" i="1"/>
  <c r="AB23" i="1"/>
  <c r="AJ27" i="1"/>
  <c r="AK27" i="1" s="1"/>
  <c r="AJ11" i="1"/>
  <c r="AK11" i="1" s="1"/>
  <c r="AP22" i="1"/>
  <c r="AP18" i="1"/>
  <c r="BY24" i="10"/>
  <c r="BR24" i="10" s="1"/>
  <c r="M24" i="1" s="1"/>
  <c r="BS24" i="10"/>
  <c r="BY20" i="10"/>
  <c r="BR20" i="10" s="1"/>
  <c r="M20" i="1" s="1"/>
  <c r="BS20" i="10"/>
  <c r="BY16" i="10"/>
  <c r="BR16" i="10" s="1"/>
  <c r="M16" i="1" s="1"/>
  <c r="BS16" i="10"/>
  <c r="BY12" i="10"/>
  <c r="BR12" i="10" s="1"/>
  <c r="BS12" i="10"/>
  <c r="BY8" i="10"/>
  <c r="BR8" i="10" s="1"/>
  <c r="M8" i="1" s="1"/>
  <c r="BS8" i="10"/>
  <c r="CT8" i="10"/>
  <c r="CM8" i="10" s="1"/>
  <c r="N8" i="1" s="1"/>
  <c r="CN8" i="10"/>
  <c r="BS27" i="10"/>
  <c r="BY19" i="10"/>
  <c r="BR19" i="10" s="1"/>
  <c r="M19" i="1" s="1"/>
  <c r="CO12" i="10"/>
  <c r="CO14" i="10"/>
  <c r="AL12" i="1"/>
  <c r="AK12" i="1"/>
  <c r="AL10" i="1"/>
  <c r="AK10" i="1"/>
  <c r="AB10" i="1"/>
  <c r="AL22" i="1"/>
  <c r="BY25" i="10"/>
  <c r="BR25" i="10" s="1"/>
  <c r="M25" i="1" s="1"/>
  <c r="BY23" i="10"/>
  <c r="BR23" i="10" s="1"/>
  <c r="M23" i="1" s="1"/>
  <c r="CT25" i="10"/>
  <c r="CM25" i="10" s="1"/>
  <c r="N25" i="1" s="1"/>
  <c r="CT9" i="10"/>
  <c r="CM9" i="10" s="1"/>
  <c r="N9" i="1" s="1"/>
  <c r="CN9" i="10"/>
  <c r="N26" i="1"/>
  <c r="N18" i="1"/>
  <c r="N10" i="1"/>
  <c r="K26" i="1"/>
  <c r="L26" i="1" s="1"/>
  <c r="K22" i="1"/>
  <c r="K18" i="1"/>
  <c r="K14" i="1"/>
  <c r="L14" i="1" s="1"/>
  <c r="K10" i="1"/>
  <c r="L10" i="1" s="1"/>
  <c r="AK18" i="1"/>
  <c r="AL18" i="1"/>
  <c r="BY17" i="10"/>
  <c r="BR17" i="10" s="1"/>
  <c r="M17" i="1" s="1"/>
  <c r="CT21" i="10"/>
  <c r="CM21" i="10" s="1"/>
  <c r="N21" i="1" s="1"/>
  <c r="CN21" i="10"/>
  <c r="CT13" i="10"/>
  <c r="CM13" i="10" s="1"/>
  <c r="BS18" i="10"/>
  <c r="BY21" i="10"/>
  <c r="BR21" i="10" s="1"/>
  <c r="BY10" i="10"/>
  <c r="BR10" i="10" s="1"/>
  <c r="BY22" i="10"/>
  <c r="BR22" i="10" s="1"/>
  <c r="BV16" i="10"/>
  <c r="BW8" i="10"/>
  <c r="CN25" i="10"/>
  <c r="CT17" i="10"/>
  <c r="CM17" i="10" s="1"/>
  <c r="N17" i="1" s="1"/>
  <c r="CN22" i="10"/>
  <c r="CT22" i="10"/>
  <c r="CM22" i="10" s="1"/>
  <c r="N22" i="1" s="1"/>
  <c r="CN14" i="10"/>
  <c r="CP14" i="10"/>
  <c r="CQ26" i="10"/>
  <c r="CR10" i="10"/>
  <c r="L22" i="1"/>
  <c r="L18" i="1"/>
  <c r="M26" i="1"/>
  <c r="M22" i="1"/>
  <c r="M18" i="1"/>
  <c r="M10" i="1"/>
  <c r="AP24" i="1"/>
  <c r="AP20" i="1"/>
  <c r="AP16" i="1"/>
  <c r="AP12" i="1"/>
  <c r="AP8" i="1"/>
  <c r="BV20" i="10"/>
  <c r="BW12" i="10"/>
  <c r="BX24" i="10"/>
  <c r="CT20" i="10"/>
  <c r="CM20" i="10" s="1"/>
  <c r="N20" i="1" s="1"/>
  <c r="CN12" i="10"/>
  <c r="CQ8" i="10"/>
  <c r="CT27" i="10"/>
  <c r="CM27" i="10" s="1"/>
  <c r="CN27" i="10"/>
  <c r="CT23" i="10"/>
  <c r="CM23" i="10" s="1"/>
  <c r="N23" i="1" s="1"/>
  <c r="CN23" i="10"/>
  <c r="CT19" i="10"/>
  <c r="CM19" i="10" s="1"/>
  <c r="N19" i="1" s="1"/>
  <c r="CN19" i="10"/>
  <c r="CT15" i="10"/>
  <c r="CM15" i="10" s="1"/>
  <c r="CN15" i="10"/>
  <c r="CT11" i="10"/>
  <c r="CM11" i="10" s="1"/>
  <c r="N11" i="1" s="1"/>
  <c r="CN11" i="10"/>
  <c r="BV8" i="10"/>
  <c r="BW20" i="10"/>
  <c r="BX12" i="10"/>
  <c r="CT14" i="10"/>
  <c r="CM14" i="10" s="1"/>
  <c r="N14" i="1" s="1"/>
  <c r="CO26" i="10"/>
  <c r="CR22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1" i="1" l="1"/>
  <c r="AK21" i="1"/>
  <c r="AB21" i="1"/>
  <c r="W7" i="9"/>
  <c r="BM7" i="4" s="1"/>
  <c r="W7" i="4" s="1"/>
  <c r="R7" i="10"/>
  <c r="CC7" i="10" s="1"/>
  <c r="AI7" i="10"/>
  <c r="CV7" i="10" s="1"/>
  <c r="AY7" i="10"/>
  <c r="CZ7" i="10" s="1"/>
  <c r="N7" i="10"/>
  <c r="CB7" i="10" s="1"/>
  <c r="BU7" i="10" s="1"/>
  <c r="CC7" i="8"/>
  <c r="EH7" i="8"/>
  <c r="F7" i="10"/>
  <c r="V7" i="10"/>
  <c r="CD7" i="10" s="1"/>
  <c r="BW7" i="10" s="1"/>
  <c r="AU7" i="10"/>
  <c r="CY7" i="10" s="1"/>
  <c r="CR7" i="10" s="1"/>
  <c r="F7" i="9"/>
  <c r="AV7" i="4" s="1"/>
  <c r="F7" i="4" s="1"/>
  <c r="G7" i="9"/>
  <c r="AW7" i="4" s="1"/>
  <c r="G7" i="4" s="1"/>
  <c r="M7" i="8"/>
  <c r="BO7" i="9"/>
  <c r="AE7" i="1" s="1"/>
  <c r="P7" i="9"/>
  <c r="BF7" i="4" s="1"/>
  <c r="P7" i="4" s="1"/>
  <c r="V7" i="9"/>
  <c r="BL7" i="4" s="1"/>
  <c r="V7" i="4" s="1"/>
  <c r="AC7" i="3"/>
  <c r="AO7" i="1" s="1"/>
  <c r="F7" i="8"/>
  <c r="L7" i="9"/>
  <c r="BB7" i="4" s="1"/>
  <c r="L7" i="4" s="1"/>
  <c r="S7" i="9"/>
  <c r="BI7" i="4" s="1"/>
  <c r="S7" i="4" s="1"/>
  <c r="EA7" i="8"/>
  <c r="BK7" i="10"/>
  <c r="EU7" i="9"/>
  <c r="AI7" i="1" s="1"/>
  <c r="DI7" i="10"/>
  <c r="CF7" i="10"/>
  <c r="H7" i="9"/>
  <c r="AX7" i="4" s="1"/>
  <c r="H7" i="4" s="1"/>
  <c r="BU7" i="8"/>
  <c r="BD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P7" i="1" l="1"/>
  <c r="E7" i="10"/>
  <c r="BZ7" i="10"/>
  <c r="BY7" i="10" s="1"/>
  <c r="BR7" i="10" s="1"/>
  <c r="M7" i="1" s="1"/>
  <c r="Z7" i="1"/>
  <c r="T7" i="8"/>
  <c r="DZ7" i="8"/>
  <c r="E7" i="8"/>
  <c r="AI7" i="8"/>
  <c r="Z7" i="3"/>
  <c r="AD7" i="10"/>
  <c r="H7" i="1" s="1"/>
  <c r="AJ7" i="1"/>
  <c r="AX7" i="8"/>
  <c r="BM7" i="8"/>
  <c r="BC7" i="10"/>
  <c r="I7" i="1" s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9"/>
  <c r="AT7" i="4" s="1"/>
  <c r="D7" i="4" s="1"/>
  <c r="BS7" i="10" l="1"/>
  <c r="D7" i="10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85" i="13"/>
  <c r="AA221" i="13"/>
  <c r="AA189" i="13"/>
  <c r="AA45" i="13"/>
  <c r="AA17" i="13"/>
  <c r="AA208" i="13"/>
  <c r="AA9" i="13"/>
  <c r="AA241" i="13"/>
  <c r="AA81" i="13"/>
  <c r="AA240" i="13"/>
  <c r="AA61" i="13"/>
  <c r="AA93" i="13"/>
  <c r="AA164" i="13"/>
  <c r="AA169" i="13"/>
  <c r="AA168" i="13"/>
  <c r="AA48" i="13"/>
  <c r="AA24" i="13"/>
  <c r="AA126" i="13"/>
  <c r="AA124" i="13"/>
  <c r="AA148" i="13"/>
  <c r="AA76" i="13"/>
  <c r="AA119" i="13"/>
  <c r="AA52" i="13"/>
  <c r="AA235" i="13"/>
  <c r="AA218" i="13"/>
  <c r="AA109" i="13"/>
  <c r="AA135" i="13"/>
  <c r="AA231" i="13"/>
  <c r="AA98" i="13"/>
  <c r="AA62" i="13"/>
  <c r="C14" i="14"/>
  <c r="F5" i="14"/>
  <c r="M28" i="14"/>
  <c r="C24" i="14"/>
  <c r="M33" i="14"/>
  <c r="M27" i="14"/>
  <c r="F8" i="14"/>
  <c r="M38" i="14"/>
  <c r="C39" i="14"/>
  <c r="C20" i="14"/>
  <c r="M24" i="14"/>
  <c r="M21" i="14"/>
  <c r="M35" i="14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39" i="13"/>
  <c r="AA40" i="13"/>
  <c r="AA63" i="13"/>
  <c r="AA191" i="13"/>
  <c r="AA20" i="13"/>
  <c r="AA6" i="13"/>
  <c r="AA123" i="13"/>
  <c r="AA34" i="13"/>
  <c r="AA202" i="13"/>
  <c r="AA167" i="13"/>
  <c r="AA201" i="13"/>
  <c r="AA5" i="13"/>
  <c r="AA161" i="13"/>
  <c r="AA246" i="13"/>
  <c r="AA60" i="13"/>
  <c r="AA33" i="13"/>
  <c r="AA36" i="13"/>
  <c r="AA224" i="13"/>
  <c r="AA140" i="13"/>
  <c r="AA134" i="13"/>
  <c r="AA142" i="13"/>
  <c r="AA236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2" i="13"/>
  <c r="AA80" i="13"/>
  <c r="AA206" i="13"/>
  <c r="AA91" i="13"/>
  <c r="AA186" i="13"/>
  <c r="AA101" i="13"/>
  <c r="AA185" i="13"/>
  <c r="AA13" i="13"/>
  <c r="AA151" i="13"/>
  <c r="AA16" i="13"/>
  <c r="AA154" i="13"/>
  <c r="AA113" i="13"/>
  <c r="AA108" i="13"/>
  <c r="AA227" i="13"/>
  <c r="AA229" i="13"/>
  <c r="AA68" i="13"/>
  <c r="AA120" i="13"/>
  <c r="AA234" i="13"/>
  <c r="AA18" i="13"/>
  <c r="AA209" i="13"/>
  <c r="AA179" i="13"/>
  <c r="AA57" i="13"/>
  <c r="AA115" i="13"/>
  <c r="AA170" i="13"/>
  <c r="AA70" i="13"/>
  <c r="AA10" i="13"/>
  <c r="AA156" i="13"/>
  <c r="AA110" i="13"/>
  <c r="AA104" i="13"/>
  <c r="AA219" i="13"/>
  <c r="AA216" i="13"/>
  <c r="I33" i="14"/>
  <c r="M15" i="14"/>
  <c r="I29" i="14"/>
  <c r="M30" i="14"/>
  <c r="I17" i="14"/>
  <c r="M29" i="14"/>
  <c r="M20" i="14"/>
  <c r="M31" i="14"/>
  <c r="M19" i="14"/>
  <c r="M17" i="14"/>
  <c r="M14" i="14"/>
  <c r="M12" i="14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66" i="13"/>
  <c r="AA106" i="13"/>
  <c r="AA150" i="13"/>
  <c r="AA114" i="13"/>
  <c r="AA162" i="13"/>
  <c r="AA176" i="13"/>
  <c r="AA245" i="13"/>
  <c r="AA184" i="13"/>
  <c r="AA203" i="13"/>
  <c r="AA129" i="13"/>
  <c r="AA247" i="13"/>
  <c r="AA160" i="13"/>
  <c r="AA141" i="13"/>
  <c r="AA173" i="13"/>
  <c r="AA88" i="13"/>
  <c r="AA237" i="13"/>
  <c r="AA7" i="13"/>
  <c r="AA99" i="13"/>
  <c r="AA86" i="13"/>
  <c r="AA149" i="13"/>
  <c r="AA194" i="13"/>
  <c r="AA242" i="13"/>
  <c r="AA54" i="13"/>
  <c r="AA250" i="13"/>
  <c r="AA215" i="13"/>
  <c r="AA42" i="13"/>
  <c r="AA198" i="13"/>
  <c r="M13" i="14"/>
  <c r="M23" i="14"/>
  <c r="I13" i="14"/>
  <c r="M16" i="14"/>
  <c r="M34" i="14"/>
  <c r="M32" i="14"/>
  <c r="M36" i="14"/>
  <c r="I25" i="14"/>
  <c r="M26" i="14"/>
  <c r="AA195" i="13"/>
  <c r="M18" i="14"/>
  <c r="I37" i="14"/>
  <c r="C10" i="14"/>
  <c r="AA28" i="13"/>
  <c r="AA136" i="13"/>
  <c r="AA233" i="13"/>
  <c r="AA131" i="13"/>
  <c r="AA153" i="13"/>
  <c r="M8" i="14"/>
  <c r="C12" i="14"/>
  <c r="C38" i="14"/>
  <c r="F40" i="14"/>
  <c r="C16" i="14"/>
  <c r="M7" i="14"/>
  <c r="AA125" i="13"/>
  <c r="AA244" i="13"/>
  <c r="AA159" i="13"/>
  <c r="AA107" i="13"/>
  <c r="I21" i="14"/>
  <c r="M9" i="14"/>
  <c r="M22" i="14"/>
  <c r="AA55" i="13"/>
  <c r="AA22" i="13"/>
  <c r="AA95" i="13"/>
  <c r="M25" i="14"/>
  <c r="M37" i="14"/>
  <c r="C18" i="14"/>
  <c r="O37" i="14"/>
  <c r="C26" i="14"/>
  <c r="I8" i="14"/>
  <c r="C22" i="14"/>
  <c r="C40" i="14"/>
  <c r="P11" i="14"/>
  <c r="M10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<sst xmlns="http://schemas.openxmlformats.org/spreadsheetml/2006/main" count="4055" uniqueCount="803">
  <si>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</si>
  <si>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</si>
  <si>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</si>
  <si>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</si>
  <si>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</si>
  <si>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</si>
  <si>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</si>
  <si>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</si>
  <si>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</si>
  <si>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</si>
  <si>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</si>
  <si>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</si>
  <si>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</si>
  <si>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</si>
  <si>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</si>
  <si>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</si>
  <si>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</si>
  <si>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</si>
  <si>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</si>
  <si>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</si>
  <si>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</si>
  <si>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</si>
  <si>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</si>
  <si>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</si>
  <si>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</si>
  <si>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</si>
  <si>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</si>
  <si>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</si>
  <si>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</si>
  <si>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</si>
  <si>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</si>
  <si>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</si>
  <si>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</si>
  <si>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</si>
  <si>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</si>
  <si>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</si>
  <si>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</si>
  <si>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</si>
  <si>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</si>
  <si>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</si>
  <si>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</si>
  <si>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</si>
  <si>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</si>
  <si>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</si>
  <si>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</si>
  <si>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</si>
  <si>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</si>
  <si>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</si>
  <si>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</si>
  <si>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</si>
  <si>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</si>
  <si>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</si>
  <si>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</si>
  <si>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</si>
  <si>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</si>
  <si>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</si>
  <si>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</si>
  <si>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</si>
  <si>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</si>
  <si>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</si>
  <si>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</si>
  <si>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</si>
  <si>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</si>
  <si>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</si>
  <si>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</si>
  <si>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</si>
  <si>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</si>
  <si>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</si>
  <si>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</si>
  <si>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</si>
  <si>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</si>
  <si>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</si>
  <si>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</si>
  <si>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</si>
  <si>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</si>
  <si>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</si>
  <si>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</si>
  <si>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</si>
  <si>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</si>
  <si>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</si>
  <si>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</si>
  <si>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</si>
  <si>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</si>
  <si>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</si>
  <si>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</si>
  <si>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</si>
  <si>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</si>
  <si>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</si>
  <si>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</si>
  <si>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</si>
  <si>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</si>
  <si>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</si>
  <si>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</si>
  <si>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</si>
  <si>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</si>
  <si>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</si>
  <si>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</si>
  <si>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</si>
  <si>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</si>
  <si>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</si>
  <si>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</si>
  <si>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</si>
  <si>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</si>
  <si>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</si>
  <si>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</si>
  <si>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</si>
  <si>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</si>
  <si>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</si>
  <si>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</si>
  <si>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</si>
  <si>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</si>
  <si>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</si>
  <si>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</si>
  <si>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</si>
  <si>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</si>
  <si>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</si>
  <si>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</si>
  <si>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</si>
  <si>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</si>
  <si>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</si>
  <si>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</si>
  <si>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</si>
  <si>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</si>
  <si>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</si>
  <si>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</si>
  <si>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</si>
  <si>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</si>
  <si>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</si>
  <si>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</si>
  <si>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</si>
  <si>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</si>
  <si>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</si>
  <si>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</si>
  <si>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</si>
  <si>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</si>
  <si>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</si>
  <si>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</si>
  <si>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</si>
  <si>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</si>
  <si>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</si>
  <si>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</si>
  <si>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</si>
  <si>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</si>
  <si>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</si>
  <si>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</si>
  <si>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</si>
  <si>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</si>
  <si>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</si>
  <si>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</si>
  <si>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</si>
  <si>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</si>
  <si>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</si>
  <si>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</si>
  <si>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</si>
  <si>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</si>
  <si>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</si>
  <si>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</si>
  <si>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</si>
  <si>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</si>
  <si>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</si>
  <si>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</si>
  <si>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</si>
  <si>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</si>
  <si>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</si>
  <si>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</si>
  <si>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</si>
  <si>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</si>
  <si>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</si>
  <si>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</si>
  <si>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</si>
  <si>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</si>
  <si>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</si>
  <si>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</si>
  <si>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</si>
  <si>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</si>
  <si>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</si>
  <si>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</si>
  <si>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</si>
  <si>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</si>
  <si>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</si>
  <si>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</si>
  <si>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</si>
  <si>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</si>
  <si>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</si>
  <si>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</si>
  <si>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</si>
  <si>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</si>
  <si>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</si>
  <si>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</si>
  <si>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</si>
  <si>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</si>
  <si>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</si>
  <si>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</si>
  <si>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</si>
  <si>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</si>
  <si>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</si>
  <si>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</si>
  <si>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</si>
  <si>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</si>
  <si>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</si>
  <si>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</si>
  <si>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</si>
  <si>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</si>
  <si>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</si>
  <si>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</si>
  <si>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</si>
  <si>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</si>
  <si>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</si>
  <si>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</si>
  <si>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</si>
  <si>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</si>
  <si>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</si>
  <si>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</si>
  <si>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</si>
  <si>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</si>
  <si>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</si>
  <si>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</si>
  <si>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</si>
  <si>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</si>
  <si>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</si>
  <si>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</si>
  <si>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</si>
  <si>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</si>
  <si>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</si>
  <si>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</si>
  <si>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</si>
  <si>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</si>
  <si>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</si>
  <si>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</si>
  <si>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</si>
  <si>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</si>
  <si>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</si>
  <si>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</si>
  <si>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</si>
  <si>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</si>
  <si>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</si>
  <si>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</si>
  <si>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</si>
  <si>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</si>
  <si>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</si>
  <si>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</si>
  <si>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</si>
  <si>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</si>
  <si>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</si>
  <si>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</si>
  <si>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</si>
  <si>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</si>
  <si>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</si>
  <si>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</si>
  <si>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</si>
  <si>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</si>
  <si>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</si>
  <si>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</si>
  <si>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</si>
  <si>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</si>
  <si>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</si>
  <si>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</si>
  <si>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</si>
  <si>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</si>
  <si>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</si>
  <si>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</si>
  <si>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</si>
  <si>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</si>
  <si>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</si>
  <si>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</si>
  <si>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</si>
  <si>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</si>
  <si>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</si>
  <si>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</si>
  <si>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</si>
  <si>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</si>
  <si>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</si>
  <si>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</si>
  <si>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</si>
  <si>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</si>
  <si>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</si>
  <si>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</si>
  <si>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</si>
  <si>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</si>
  <si>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</si>
  <si>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</si>
  <si>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</si>
  <si>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</si>
  <si>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</si>
  <si>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</si>
  <si>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</si>
  <si>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</si>
  <si>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</si>
  <si>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</si>
  <si>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</si>
  <si>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</si>
  <si>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</si>
  <si>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</si>
  <si>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</si>
  <si>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</si>
  <si>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</si>
  <si>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</si>
  <si>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</si>
  <si>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</si>
  <si>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</si>
  <si>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</si>
  <si>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</si>
  <si>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</si>
  <si>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</si>
  <si>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</si>
  <si>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</si>
  <si>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</si>
  <si>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</si>
  <si>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</si>
  <si>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</si>
  <si>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</si>
  <si>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</si>
  <si>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</si>
  <si>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</si>
  <si>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</si>
  <si>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</si>
  <si>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</si>
  <si>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</si>
  <si>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</si>
  <si>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</si>
  <si>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</si>
  <si>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</si>
  <si>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</si>
  <si>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</si>
  <si>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</si>
  <si>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</si>
  <si>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</si>
  <si>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</si>
  <si>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</si>
  <si>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</si>
  <si>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</si>
  <si>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</si>
  <si>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</si>
  <si>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</si>
  <si>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</si>
  <si>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</si>
  <si>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</si>
  <si>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</si>
  <si>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</si>
  <si>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</si>
  <si>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</si>
  <si>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</si>
  <si>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</si>
  <si>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</si>
  <si>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</si>
  <si>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</si>
  <si>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</si>
  <si>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</si>
  <si>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</si>
  <si>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</si>
  <si>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</si>
  <si>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</si>
  <si>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</si>
  <si>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</si>
  <si>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</si>
  <si>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</si>
  <si>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</si>
  <si>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</si>
  <si>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</si>
  <si>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</si>
  <si>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</si>
  <si>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</si>
  <si>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</si>
  <si>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</si>
  <si>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</si>
  <si>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</si>
  <si>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</si>
  <si>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</si>
  <si>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</si>
  <si>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</si>
  <si>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</si>
  <si>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</si>
  <si>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</si>
  <si>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</si>
  <si>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</si>
  <si>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</si>
  <si>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</si>
  <si>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</si>
  <si>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</si>
  <si>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</si>
  <si>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</si>
  <si>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</si>
  <si>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</si>
  <si>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</si>
  <si>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</si>
  <si>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</si>
  <si>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</si>
  <si>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</si>
  <si>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</si>
  <si>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</si>
  <si>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</si>
  <si>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</si>
  <si>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</si>
  <si>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</si>
  <si>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</si>
  <si>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</si>
  <si>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</si>
  <si>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</si>
  <si>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</si>
  <si>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</si>
  <si>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</si>
  <si>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</si>
  <si>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</si>
  <si>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</si>
  <si>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</si>
  <si>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</si>
  <si>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</si>
  <si>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</si>
  <si>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</si>
  <si>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</si>
  <si>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</si>
  <si>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</si>
  <si>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</si>
  <si>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</si>
  <si>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</si>
  <si>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</si>
  <si>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</si>
  <si>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</si>
  <si>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</si>
  <si>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</si>
  <si>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</si>
  <si>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</si>
  <si>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</si>
  <si>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</si>
  <si>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</si>
  <si>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</si>
  <si>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</si>
  <si>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</si>
  <si>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</si>
  <si>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</si>
  <si>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</si>
  <si>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</si>
  <si>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</si>
  <si>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</si>
  <si>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</si>
  <si>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</si>
  <si>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</si>
  <si>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</si>
  <si>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</si>
  <si>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</si>
  <si>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</si>
  <si>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</si>
  <si>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</si>
  <si>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</si>
  <si>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</si>
  <si>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</si>
  <si>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</si>
  <si>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</si>
  <si>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</si>
  <si>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</si>
  <si>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</si>
  <si>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</si>
  <si>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</si>
  <si>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</si>
  <si>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</si>
  <si>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</si>
  <si>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</si>
  <si>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</si>
  <si>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</si>
  <si>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</si>
  <si>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</si>
  <si>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</si>
  <si>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</si>
  <si>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</si>
  <si>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</si>
  <si>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</si>
  <si>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</si>
  <si>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</si>
  <si>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</si>
  <si>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</si>
  <si>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</si>
  <si>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</si>
  <si>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</si>
  <si>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</si>
  <si>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</si>
  <si>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</si>
  <si>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</si>
  <si>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</si>
  <si>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</si>
  <si>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</si>
  <si>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</si>
  <si>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</si>
  <si>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</si>
  <si>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</si>
  <si>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</si>
  <si>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</si>
  <si>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</si>
  <si>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</si>
  <si>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</si>
  <si>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</si>
  <si>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</si>
  <si>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</si>
  <si>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</si>
  <si>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</si>
  <si>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</si>
  <si>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</si>
  <si>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</si>
  <si>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</si>
  <si>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</si>
  <si>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</si>
  <si>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</si>
  <si>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</si>
  <si>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</si>
  <si>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</si>
  <si>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</si>
  <si>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</si>
  <si>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</si>
  <si>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</si>
  <si>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</si>
  <si>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</si>
  <si>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</si>
  <si>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</si>
  <si>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</si>
  <si>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</si>
  <si>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</si>
  <si>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</si>
  <si>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</si>
  <si>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</si>
  <si>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</si>
  <si>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</si>
  <si>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</si>
  <si>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</si>
  <si>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</si>
  <si>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</si>
  <si>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</si>
  <si>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</si>
  <si>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</si>
  <si>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</si>
  <si>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</si>
  <si>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</si>
  <si>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</si>
  <si>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</si>
  <si>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</si>
  <si>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</si>
  <si>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</si>
  <si>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</si>
  <si>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</si>
  <si>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</si>
  <si>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</si>
  <si>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</si>
  <si>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</si>
  <si>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</si>
  <si>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</si>
  <si>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</si>
  <si>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</si>
  <si>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</si>
  <si>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</si>
  <si>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</si>
  <si>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</si>
  <si>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</si>
  <si>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</si>
  <si>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</si>
  <si>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</si>
  <si>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</si>
  <si>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</si>
  <si>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</si>
  <si>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</si>
  <si>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</si>
  <si>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</si>
  <si>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</si>
  <si>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</si>
  <si>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</si>
  <si>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</si>
  <si>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</si>
  <si>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</si>
  <si>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</si>
  <si>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</si>
  <si>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</si>
  <si>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</si>
  <si>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</si>
  <si>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</si>
  <si>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</si>
  <si>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</si>
  <si>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</si>
  <si>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</si>
  <si>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</si>
  <si>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</si>
  <si>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</si>
  <si>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</si>
  <si>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</si>
  <si>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</si>
  <si>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</si>
  <si>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</si>
  <si>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</si>
  <si>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</si>
  <si>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</si>
  <si>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</si>
  <si>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</si>
  <si>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</si>
  <si>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</si>
  <si>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</si>
  <si>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</si>
  <si>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</si>
  <si>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</si>
  <si>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</si>
  <si>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</si>
  <si>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</si>
  <si>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</si>
  <si>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</si>
  <si>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</si>
  <si>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</si>
  <si>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</si>
  <si>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</si>
  <si>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</si>
  <si>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</si>
  <si>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</si>
  <si>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</si>
  <si>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</si>
  <si>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</si>
  <si>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</si>
  <si>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</si>
  <si>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</si>
  <si>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</si>
  <si>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</si>
  <si>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</si>
  <si>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</si>
  <si>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</si>
  <si>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</si>
  <si>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</si>
  <si>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</si>
  <si>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</si>
  <si>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</si>
  <si>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</si>
  <si>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</si>
  <si>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</si>
  <si>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</si>
  <si>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</si>
  <si>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</si>
  <si>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</si>
  <si>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</si>
  <si>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</si>
  <si>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</si>
  <si>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</si>
  <si>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</si>
  <si>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</si>
  <si>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</si>
  <si>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</si>
  <si>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</si>
  <si>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</si>
  <si>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</si>
  <si>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</si>
  <si>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</si>
  <si>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</si>
  <si>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</si>
  <si>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</si>
  <si>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</si>
  <si>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</si>
  <si>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</si>
  <si>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</si>
  <si>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</si>
  <si>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</si>
  <si>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</si>
  <si>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</si>
  <si>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</si>
  <si>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</si>
  <si>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</si>
  <si>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</si>
  <si>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</si>
  <si>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</si>
  <si>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</si>
  <si>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</si>
  <si>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</si>
  <si>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</si>
  <si>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</si>
  <si>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</si>
  <si>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</si>
  <si>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</si>
  <si>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</si>
  <si>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</si>
  <si>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</si>
  <si>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</si>
  <si>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</si>
  <si>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</si>
  <si>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</si>
  <si>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</si>
  <si>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</si>
  <si>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</si>
  <si>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</si>
  <si>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</si>
  <si>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</si>
  <si>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</si>
  <si>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</si>
  <si>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</si>
  <si>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</si>
  <si>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</si>
  <si>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</si>
  <si>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</si>
  <si>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</si>
  <si>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</si>
  <si>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</si>
  <si>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</si>
  <si>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</si>
  <si>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</si>
  <si>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</si>
  <si>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</si>
  <si>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</si>
  <si>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</si>
  <si>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</si>
  <si>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</si>
  <si>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</si>
  <si>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</si>
  <si>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</si>
  <si>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</si>
  <si>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</si>
  <si>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</si>
  <si>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</si>
  <si>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</si>
  <si>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</si>
  <si>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</si>
  <si>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</si>
  <si>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</si>
  <si>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</si>
  <si>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</si>
  <si>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</si>
  <si>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</si>
  <si>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</si>
  <si>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</si>
  <si>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</si>
  <si>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</si>
  <si>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</si>
  <si>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</si>
  <si>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</si>
  <si>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</si>
  <si>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</si>
  <si>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</si>
  <si>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</si>
  <si>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</si>
  <si>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</si>
  <si>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</si>
  <si>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</si>
  <si>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</si>
  <si>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</si>
  <si>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</si>
  <si>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</si>
  <si>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</si>
  <si>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</si>
  <si>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</si>
  <si>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</si>
  <si>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</si>
  <si>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</si>
  <si>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</si>
  <si>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</si>
  <si>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</si>
  <si>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</si>
  <si>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</si>
  <si>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愛媛県</t>
  </si>
  <si>
    <t>38000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</si>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</sst>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1383995</v>
      </c>
      <c r="E7" s="306">
        <f>SUM(E$8:E$207)</f>
        <v>1383995</v>
      </c>
      <c r="F7" s="306">
        <f>SUM(F$8:F$207)</f>
        <v>0</v>
      </c>
      <c r="G7" s="306">
        <f>SUM(G$8:G$207)</f>
        <v>22040</v>
      </c>
      <c r="H7" s="306">
        <f>SUM(ごみ搬入量内訳!E7,+ごみ搬入量内訳!AD7)</f>
        <v>374110</v>
      </c>
      <c r="I7" s="306">
        <f>ごみ搬入量内訳!BC7</f>
        <v>69514</v>
      </c>
      <c r="J7" s="306">
        <f>資源化量内訳!BO7</f>
        <v>8466</v>
      </c>
      <c r="K7" s="306">
        <f>SUM(H7:J7)</f>
        <v>452090</v>
      </c>
      <c r="L7" s="306">
        <f>IF(D7&lt;&gt;0,K7/D7/365*1000000,"-")</f>
        <v>894.94740929412853</v>
      </c>
      <c r="M7" s="306">
        <f>IF(D7&lt;&gt;0,(ごみ搬入量内訳!BR7+ごみ処理概要!J7)/ごみ処理概要!D7/365*1000000,"-")</f>
        <v>661.31959559003485</v>
      </c>
      <c r="N7" s="306">
        <f>IF(D7&lt;&gt;0,ごみ搬入量内訳!CM7/ごみ処理概要!D7/365*1000000,"-")</f>
        <v>233.62781370409377</v>
      </c>
      <c r="O7" s="306">
        <f>ごみ搬入量内訳!DH7</f>
        <v>0</v>
      </c>
      <c r="P7" s="306">
        <f>ごみ処理量内訳!E7</f>
        <v>356233</v>
      </c>
      <c r="Q7" s="306">
        <f>ごみ処理量内訳!N7</f>
        <v>9342</v>
      </c>
      <c r="R7" s="306">
        <f>SUM(S7:Y7)</f>
        <v>70987</v>
      </c>
      <c r="S7" s="306">
        <f>ごみ処理量内訳!G7</f>
        <v>22912</v>
      </c>
      <c r="T7" s="306">
        <f>ごみ処理量内訳!L7</f>
        <v>41812</v>
      </c>
      <c r="U7" s="306">
        <f>ごみ処理量内訳!H7</f>
        <v>1582</v>
      </c>
      <c r="V7" s="306">
        <f>ごみ処理量内訳!I7</f>
        <v>0</v>
      </c>
      <c r="W7" s="306">
        <f>ごみ処理量内訳!J7</f>
        <v>0</v>
      </c>
      <c r="X7" s="306">
        <f>ごみ処理量内訳!K7</f>
        <v>4394</v>
      </c>
      <c r="Y7" s="306">
        <f>ごみ処理量内訳!M7</f>
        <v>287</v>
      </c>
      <c r="Z7" s="306">
        <f>資源化量内訳!Y7</f>
        <v>12923</v>
      </c>
      <c r="AA7" s="306">
        <f>SUM(P7,Q7,R7,Z7)</f>
        <v>449485</v>
      </c>
      <c r="AB7" s="309">
        <f>IF(AA7&lt;&gt;0,(Z7+P7+R7)/AA7*100,"-")</f>
        <v>97.921621411170563</v>
      </c>
      <c r="AC7" s="306">
        <f>施設資源化量内訳!Y7</f>
        <v>11277</v>
      </c>
      <c r="AD7" s="306">
        <f>施設資源化量内訳!AT7</f>
        <v>5178</v>
      </c>
      <c r="AE7" s="306">
        <f>施設資源化量内訳!BO7</f>
        <v>1581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2477</v>
      </c>
      <c r="AI7" s="306">
        <f>施設資源化量内訳!EU7</f>
        <v>36740</v>
      </c>
      <c r="AJ7" s="306">
        <f>SUM(AC7:AI7)</f>
        <v>57253</v>
      </c>
      <c r="AK7" s="309">
        <f>IF((AA7+J7)&lt;&gt;0,(Z7+AJ7+J7)/(AA7+J7)*100,"-")</f>
        <v>17.17257959912742</v>
      </c>
      <c r="AL7" s="309">
        <f>IF((AA7+J7)&lt;&gt;0,(資源化量内訳!D7-資源化量内訳!R7-資源化量内訳!T7-資源化量内訳!V7-資源化量内訳!U7)/(AA7+J7)*100,"-")</f>
        <v>15.565857482569095</v>
      </c>
      <c r="AM7" s="306">
        <f>ごみ処理量内訳!AA7</f>
        <v>9342</v>
      </c>
      <c r="AN7" s="306">
        <f>ごみ処理量内訳!AB7</f>
        <v>28219</v>
      </c>
      <c r="AO7" s="306">
        <f>ごみ処理量内訳!AC7</f>
        <v>6310</v>
      </c>
      <c r="AP7" s="306">
        <f>SUM(AM7:AO7)</f>
        <v>43871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513361</v>
      </c>
      <c r="E8" s="292">
        <v>513361</v>
      </c>
      <c r="F8" s="292">
        <v>0</v>
      </c>
      <c r="G8" s="292">
        <v>3120</v>
      </c>
      <c r="H8" s="292">
        <f>SUM(ごみ搬入量内訳!E8,+ごみ搬入量内訳!AD8)</f>
        <v>112379</v>
      </c>
      <c r="I8" s="292">
        <f>ごみ搬入量内訳!BC8</f>
        <v>32301</v>
      </c>
      <c r="J8" s="292">
        <f>資源化量内訳!BO8</f>
        <v>0</v>
      </c>
      <c r="K8" s="292">
        <f>SUM(H8:J8)</f>
        <v>144680</v>
      </c>
      <c r="L8" s="295">
        <f>IF(D8&lt;&gt;0,K8/D8/365*1000000,"-")</f>
        <v>772.13415441343545</v>
      </c>
      <c r="M8" s="292">
        <f>IF(D8&lt;&gt;0,(ごみ搬入量内訳!BR8+ごみ処理概要!J8)/ごみ処理概要!D8/365*1000000,"-")</f>
        <v>616.8107342444514</v>
      </c>
      <c r="N8" s="292">
        <f>IF(D8&lt;&gt;0,ごみ搬入量内訳!CM8/ごみ処理概要!D8/365*1000000,"-")</f>
        <v>155.32342016898414</v>
      </c>
      <c r="O8" s="292">
        <f>ごみ搬入量内訳!DH8</f>
        <v>0</v>
      </c>
      <c r="P8" s="292">
        <f>ごみ処理量内訳!E8</f>
        <v>113974</v>
      </c>
      <c r="Q8" s="292">
        <f>ごみ処理量内訳!N8</f>
        <v>1495</v>
      </c>
      <c r="R8" s="292">
        <f>SUM(S8:Y8)</f>
        <v>29211</v>
      </c>
      <c r="S8" s="292">
        <f>ごみ処理量内訳!G8</f>
        <v>6055</v>
      </c>
      <c r="T8" s="292">
        <f>ごみ処理量内訳!L8</f>
        <v>22667</v>
      </c>
      <c r="U8" s="292">
        <f>ごみ処理量内訳!H8</f>
        <v>489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144680</v>
      </c>
      <c r="AB8" s="297">
        <f>IF(AA8&lt;&gt;0,(Z8+P8+R8)/AA8*100,"-")</f>
        <v>98.966685098147636</v>
      </c>
      <c r="AC8" s="292">
        <f>施設資源化量内訳!Y8</f>
        <v>5264</v>
      </c>
      <c r="AD8" s="292">
        <f>施設資源化量内訳!AT8</f>
        <v>1625</v>
      </c>
      <c r="AE8" s="292">
        <f>施設資源化量内訳!BO8</f>
        <v>489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21638</v>
      </c>
      <c r="AJ8" s="292">
        <f>SUM(AC8:AI8)</f>
        <v>29016</v>
      </c>
      <c r="AK8" s="297">
        <f>IF((AA8+J8)&lt;&gt;0,(Z8+AJ8+J8)/(AA8+J8)*100,"-")</f>
        <v>20.05529444290849</v>
      </c>
      <c r="AL8" s="297">
        <f>IF((AA8+J8)&lt;&gt;0,(資源化量内訳!D8-資源化量内訳!R8-資源化量内訳!T8-資源化量内訳!V8-資源化量内訳!U8)/(AA8+J8)*100,"-")</f>
        <v>19.503041194359966</v>
      </c>
      <c r="AM8" s="292">
        <f>ごみ処理量内訳!AA8</f>
        <v>1495</v>
      </c>
      <c r="AN8" s="292">
        <f>ごみ処理量内訳!AB8</f>
        <v>6577</v>
      </c>
      <c r="AO8" s="292">
        <f>ごみ処理量内訳!AC8</f>
        <v>0</v>
      </c>
      <c r="AP8" s="292">
        <f>SUM(AM8:AO8)</f>
        <v>8072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160640</v>
      </c>
      <c r="E9" s="292">
        <v>160640</v>
      </c>
      <c r="F9" s="292">
        <v>0</v>
      </c>
      <c r="G9" s="292">
        <v>3146</v>
      </c>
      <c r="H9" s="292">
        <f>SUM(ごみ搬入量内訳!E9,+ごみ搬入量内訳!AD9)</f>
        <v>48385</v>
      </c>
      <c r="I9" s="292">
        <f>ごみ搬入量内訳!BC9</f>
        <v>7874</v>
      </c>
      <c r="J9" s="292">
        <f>資源化量内訳!BO9</f>
        <v>1746</v>
      </c>
      <c r="K9" s="292">
        <f>SUM(H9:J9)</f>
        <v>58005</v>
      </c>
      <c r="L9" s="295">
        <f>IF(D9&lt;&gt;0,K9/D9/365*1000000,"-")</f>
        <v>989.27918463133756</v>
      </c>
      <c r="M9" s="292">
        <f>IF(D9&lt;&gt;0,(ごみ搬入量内訳!BR9+ごみ処理概要!J9)/ごみ処理概要!D9/365*1000000,"-")</f>
        <v>643.40241772635488</v>
      </c>
      <c r="N9" s="292">
        <f>IF(D9&lt;&gt;0,ごみ搬入量内訳!CM9/ごみ処理概要!D9/365*1000000,"-")</f>
        <v>345.87676690498284</v>
      </c>
      <c r="O9" s="292">
        <f>ごみ搬入量内訳!DH9</f>
        <v>0</v>
      </c>
      <c r="P9" s="292">
        <f>ごみ処理量内訳!E9</f>
        <v>50494</v>
      </c>
      <c r="Q9" s="292">
        <f>ごみ処理量内訳!N9</f>
        <v>547</v>
      </c>
      <c r="R9" s="292">
        <f>SUM(S9:Y9)</f>
        <v>5616</v>
      </c>
      <c r="S9" s="292">
        <f>ごみ処理量内訳!G9</f>
        <v>4200</v>
      </c>
      <c r="T9" s="292">
        <f>ごみ処理量内訳!L9</f>
        <v>1416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2298</v>
      </c>
      <c r="AA9" s="292">
        <f>SUM(P9,Q9,R9,Z9)</f>
        <v>58955</v>
      </c>
      <c r="AB9" s="297">
        <f>IF(AA9&lt;&gt;0,(Z9+P9+R9)/AA9*100,"-")</f>
        <v>99.072173691798824</v>
      </c>
      <c r="AC9" s="292">
        <f>施設資源化量内訳!Y9</f>
        <v>2197</v>
      </c>
      <c r="AD9" s="292">
        <f>施設資源化量内訳!AT9</f>
        <v>697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1416</v>
      </c>
      <c r="AJ9" s="292">
        <f>SUM(AC9:AI9)</f>
        <v>4310</v>
      </c>
      <c r="AK9" s="297">
        <f>IF((AA9+J9)&lt;&gt;0,(Z9+AJ9+J9)/(AA9+J9)*100,"-")</f>
        <v>13.762540979555526</v>
      </c>
      <c r="AL9" s="297">
        <f>IF((AA9+J9)&lt;&gt;0,(資源化量内訳!D9-資源化量内訳!R9-資源化量内訳!T9-資源化量内訳!V9-資源化量内訳!U9)/(AA9+J9)*100,"-")</f>
        <v>10.143160738702822</v>
      </c>
      <c r="AM9" s="292">
        <f>ごみ処理量内訳!AA9</f>
        <v>547</v>
      </c>
      <c r="AN9" s="292">
        <f>ごみ処理量内訳!AB9</f>
        <v>4146</v>
      </c>
      <c r="AO9" s="292">
        <f>ごみ処理量内訳!AC9</f>
        <v>817</v>
      </c>
      <c r="AP9" s="292">
        <f>SUM(AM9:AO9)</f>
        <v>5510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76079</v>
      </c>
      <c r="E10" s="292">
        <v>76079</v>
      </c>
      <c r="F10" s="292">
        <v>0</v>
      </c>
      <c r="G10" s="292">
        <v>358</v>
      </c>
      <c r="H10" s="292">
        <f>SUM(ごみ搬入量内訳!E10,+ごみ搬入量内訳!AD10)</f>
        <v>23634</v>
      </c>
      <c r="I10" s="292">
        <f>ごみ搬入量内訳!BC10</f>
        <v>356</v>
      </c>
      <c r="J10" s="292">
        <f>資源化量内訳!BO10</f>
        <v>1473</v>
      </c>
      <c r="K10" s="292">
        <f>SUM(H10:J10)</f>
        <v>25463</v>
      </c>
      <c r="L10" s="295">
        <f>IF(D10&lt;&gt;0,K10/D10/365*1000000,"-")</f>
        <v>916.96320713490491</v>
      </c>
      <c r="M10" s="292">
        <f>IF(D10&lt;&gt;0,(ごみ搬入量内訳!BR10+ごみ処理概要!J10)/ごみ処理概要!D10/365*1000000,"-")</f>
        <v>658.47198847196864</v>
      </c>
      <c r="N10" s="292">
        <f>IF(D10&lt;&gt;0,ごみ搬入量内訳!CM10/ごみ処理概要!D10/365*1000000,"-")</f>
        <v>258.49121866293638</v>
      </c>
      <c r="O10" s="292">
        <f>ごみ搬入量内訳!DH10</f>
        <v>0</v>
      </c>
      <c r="P10" s="292">
        <f>ごみ処理量内訳!E10</f>
        <v>23712</v>
      </c>
      <c r="Q10" s="292">
        <f>ごみ処理量内訳!N10</f>
        <v>0</v>
      </c>
      <c r="R10" s="292">
        <f>SUM(S10:Y10)</f>
        <v>1414</v>
      </c>
      <c r="S10" s="292">
        <f>ごみ処理量内訳!G10</f>
        <v>0</v>
      </c>
      <c r="T10" s="292">
        <f>ごみ処理量内訳!L10</f>
        <v>1389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25</v>
      </c>
      <c r="Y10" s="292">
        <f>ごみ処理量内訳!M10</f>
        <v>0</v>
      </c>
      <c r="Z10" s="292">
        <f>資源化量内訳!Y10</f>
        <v>2165</v>
      </c>
      <c r="AA10" s="292">
        <f>SUM(P10,Q10,R10,Z10)</f>
        <v>27291</v>
      </c>
      <c r="AB10" s="297">
        <f>IF(AA10&lt;&gt;0,(Z10+P10+R10)/AA10*100,"-")</f>
        <v>100</v>
      </c>
      <c r="AC10" s="292">
        <f>施設資源化量内訳!Y10</f>
        <v>1423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25</v>
      </c>
      <c r="AI10" s="292">
        <f>施設資源化量内訳!EU10</f>
        <v>913</v>
      </c>
      <c r="AJ10" s="292">
        <f>SUM(AC10:AI10)</f>
        <v>2361</v>
      </c>
      <c r="AK10" s="297">
        <f>IF((AA10+J10)&lt;&gt;0,(Z10+AJ10+J10)/(AA10+J10)*100,"-")</f>
        <v>20.855931024892229</v>
      </c>
      <c r="AL10" s="297">
        <f>IF((AA10+J10)&lt;&gt;0,(資源化量内訳!D10-資源化量内訳!R10-資源化量内訳!T10-資源化量内訳!V10-資源化量内訳!U10)/(AA10+J10)*100,"-")</f>
        <v>15.908774857460713</v>
      </c>
      <c r="AM10" s="292">
        <f>ごみ処理量内訳!AA10</f>
        <v>0</v>
      </c>
      <c r="AN10" s="292">
        <f>ごみ処理量内訳!AB10</f>
        <v>1066</v>
      </c>
      <c r="AO10" s="292">
        <f>ごみ処理量内訳!AC10</f>
        <v>143</v>
      </c>
      <c r="AP10" s="292">
        <f>SUM(AM10:AO10)</f>
        <v>1209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33925</v>
      </c>
      <c r="E11" s="292">
        <v>33925</v>
      </c>
      <c r="F11" s="292">
        <v>0</v>
      </c>
      <c r="G11" s="292">
        <v>168</v>
      </c>
      <c r="H11" s="292">
        <f>SUM(ごみ搬入量内訳!E11,+ごみ搬入量内訳!AD11)</f>
        <v>11606</v>
      </c>
      <c r="I11" s="292">
        <f>ごみ搬入量内訳!BC11</f>
        <v>2011</v>
      </c>
      <c r="J11" s="292">
        <f>資源化量内訳!BO11</f>
        <v>52</v>
      </c>
      <c r="K11" s="292">
        <f>SUM(H11:J11)</f>
        <v>13669</v>
      </c>
      <c r="L11" s="295">
        <f>IF(D11&lt;&gt;0,K11/D11/365*1000000,"-")</f>
        <v>1103.8854847013456</v>
      </c>
      <c r="M11" s="292">
        <f>IF(D11&lt;&gt;0,(ごみ搬入量内訳!BR11+ごみ処理概要!J11)/ごみ処理概要!D11/365*1000000,"-")</f>
        <v>764.61977973168052</v>
      </c>
      <c r="N11" s="292">
        <f>IF(D11&lt;&gt;0,ごみ搬入量内訳!CM11/ごみ処理概要!D11/365*1000000,"-")</f>
        <v>339.26570496966514</v>
      </c>
      <c r="O11" s="292">
        <f>ごみ搬入量内訳!DH11</f>
        <v>0</v>
      </c>
      <c r="P11" s="292">
        <f>ごみ処理量内訳!E11</f>
        <v>10375</v>
      </c>
      <c r="Q11" s="292">
        <f>ごみ処理量内訳!N11</f>
        <v>67</v>
      </c>
      <c r="R11" s="292">
        <f>SUM(S11:Y11)</f>
        <v>1841</v>
      </c>
      <c r="S11" s="292">
        <f>ごみ処理量内訳!G11</f>
        <v>0</v>
      </c>
      <c r="T11" s="292">
        <f>ごみ処理量内訳!L11</f>
        <v>1841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1334</v>
      </c>
      <c r="AA11" s="292">
        <f>SUM(P11,Q11,R11,Z11)</f>
        <v>13617</v>
      </c>
      <c r="AB11" s="297">
        <f>IF(AA11&lt;&gt;0,(Z11+P11+R11)/AA11*100,"-")</f>
        <v>99.507967981199968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1207</v>
      </c>
      <c r="AJ11" s="292">
        <f>SUM(AC11:AI11)</f>
        <v>1207</v>
      </c>
      <c r="AK11" s="297">
        <f>IF((AA11+J11)&lt;&gt;0,(Z11+AJ11+J11)/(AA11+J11)*100,"-")</f>
        <v>18.969931962835613</v>
      </c>
      <c r="AL11" s="297">
        <f>IF((AA11+J11)&lt;&gt;0,(資源化量内訳!D11-資源化量内訳!R11-資源化量内訳!T11-資源化量内訳!V11-資源化量内訳!U11)/(AA11+J11)*100,"-")</f>
        <v>18.969931962835613</v>
      </c>
      <c r="AM11" s="292">
        <f>ごみ処理量内訳!AA11</f>
        <v>67</v>
      </c>
      <c r="AN11" s="292">
        <f>ごみ処理量内訳!AB11</f>
        <v>1059</v>
      </c>
      <c r="AO11" s="292">
        <f>ごみ処理量内訳!AC11</f>
        <v>442</v>
      </c>
      <c r="AP11" s="292">
        <f>SUM(AM11:AO11)</f>
        <v>1568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120005</v>
      </c>
      <c r="E12" s="292">
        <v>120005</v>
      </c>
      <c r="F12" s="292">
        <v>0</v>
      </c>
      <c r="G12" s="292">
        <v>1085</v>
      </c>
      <c r="H12" s="292">
        <f>SUM(ごみ搬入量内訳!E12,+ごみ搬入量内訳!AD12)</f>
        <v>37735</v>
      </c>
      <c r="I12" s="292">
        <f>ごみ搬入量内訳!BC12</f>
        <v>7521</v>
      </c>
      <c r="J12" s="292">
        <f>資源化量内訳!BO12</f>
        <v>1443</v>
      </c>
      <c r="K12" s="292">
        <f>SUM(H12:J12)</f>
        <v>46699</v>
      </c>
      <c r="L12" s="295">
        <f>IF(D12&lt;&gt;0,K12/D12/365*1000000,"-")</f>
        <v>1066.142791995539</v>
      </c>
      <c r="M12" s="292">
        <f>IF(D12&lt;&gt;0,(ごみ搬入量内訳!BR12+ごみ処理概要!J12)/ごみ処理概要!D12/365*1000000,"-")</f>
        <v>752.82251367380252</v>
      </c>
      <c r="N12" s="292">
        <f>IF(D12&lt;&gt;0,ごみ搬入量内訳!CM12/ごみ処理概要!D12/365*1000000,"-")</f>
        <v>313.32027832173662</v>
      </c>
      <c r="O12" s="292">
        <f>ごみ搬入量内訳!DH12</f>
        <v>0</v>
      </c>
      <c r="P12" s="292">
        <f>ごみ処理量内訳!E12</f>
        <v>35105</v>
      </c>
      <c r="Q12" s="292">
        <f>ごみ処理量内訳!N12</f>
        <v>1449</v>
      </c>
      <c r="R12" s="292">
        <f>SUM(S12:Y12)</f>
        <v>6979</v>
      </c>
      <c r="S12" s="292">
        <f>ごみ処理量内訳!G12</f>
        <v>4071</v>
      </c>
      <c r="T12" s="292">
        <f>ごみ処理量内訳!L12</f>
        <v>2908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1723</v>
      </c>
      <c r="AA12" s="292">
        <f>SUM(P12,Q12,R12,Z12)</f>
        <v>45256</v>
      </c>
      <c r="AB12" s="297">
        <f>IF(AA12&lt;&gt;0,(Z12+P12+R12)/AA12*100,"-")</f>
        <v>96.798214601378817</v>
      </c>
      <c r="AC12" s="292">
        <f>施設資源化量内訳!Y12</f>
        <v>992</v>
      </c>
      <c r="AD12" s="292">
        <f>施設資源化量内訳!AT12</f>
        <v>729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1949</v>
      </c>
      <c r="AJ12" s="292">
        <f>SUM(AC12:AI12)</f>
        <v>3670</v>
      </c>
      <c r="AK12" s="297">
        <f>IF((AA12+J12)&lt;&gt;0,(Z12+AJ12+J12)/(AA12+J12)*100,"-")</f>
        <v>14.638429088417309</v>
      </c>
      <c r="AL12" s="297">
        <f>IF((AA12+J12)&lt;&gt;0,(資源化量内訳!D12-資源化量内訳!R12-資源化量内訳!T12-資源化量内訳!V12-資源化量内訳!U12)/(AA12+J12)*100,"-")</f>
        <v>14.638429088417309</v>
      </c>
      <c r="AM12" s="292">
        <f>ごみ処理量内訳!AA12</f>
        <v>1449</v>
      </c>
      <c r="AN12" s="292">
        <f>ごみ処理量内訳!AB12</f>
        <v>2602</v>
      </c>
      <c r="AO12" s="292">
        <f>ごみ処理量内訳!AC12</f>
        <v>458</v>
      </c>
      <c r="AP12" s="292">
        <f>SUM(AM12:AO12)</f>
        <v>4509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109805</v>
      </c>
      <c r="E13" s="292">
        <v>109805</v>
      </c>
      <c r="F13" s="292">
        <v>0</v>
      </c>
      <c r="G13" s="292">
        <v>1258</v>
      </c>
      <c r="H13" s="292">
        <f>SUM(ごみ搬入量内訳!E13,+ごみ搬入量内訳!AD13)</f>
        <v>35782</v>
      </c>
      <c r="I13" s="292">
        <f>ごみ搬入量内訳!BC13</f>
        <v>7083</v>
      </c>
      <c r="J13" s="292">
        <f>資源化量内訳!BO13</f>
        <v>948</v>
      </c>
      <c r="K13" s="292">
        <f>SUM(H13:J13)</f>
        <v>43813</v>
      </c>
      <c r="L13" s="295">
        <f>IF(D13&lt;&gt;0,K13/D13/365*1000000,"-")</f>
        <v>1093.1707703506777</v>
      </c>
      <c r="M13" s="292">
        <f>IF(D13&lt;&gt;0,(ごみ搬入量内訳!BR13+ごみ処理概要!J13)/ごみ処理概要!D13/365*1000000,"-")</f>
        <v>784.40423340754126</v>
      </c>
      <c r="N13" s="292">
        <f>IF(D13&lt;&gt;0,ごみ搬入量内訳!CM13/ごみ処理概要!D13/365*1000000,"-")</f>
        <v>308.76653694313643</v>
      </c>
      <c r="O13" s="292">
        <f>ごみ搬入量内訳!DH13</f>
        <v>0</v>
      </c>
      <c r="P13" s="292">
        <f>ごみ処理量内訳!E13</f>
        <v>32401</v>
      </c>
      <c r="Q13" s="292">
        <f>ごみ処理量内訳!N13</f>
        <v>4346</v>
      </c>
      <c r="R13" s="292">
        <f>SUM(S13:Y13)</f>
        <v>4142</v>
      </c>
      <c r="S13" s="292">
        <f>ごみ処理量内訳!G13</f>
        <v>4055</v>
      </c>
      <c r="T13" s="292">
        <f>ごみ処理量内訳!L13</f>
        <v>87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1943</v>
      </c>
      <c r="AA13" s="292">
        <f>SUM(P13,Q13,R13,Z13)</f>
        <v>42832</v>
      </c>
      <c r="AB13" s="297">
        <f>IF(AA13&lt;&gt;0,(Z13+P13+R13)/AA13*100,"-")</f>
        <v>89.853380649981318</v>
      </c>
      <c r="AC13" s="292">
        <f>施設資源化量内訳!Y13</f>
        <v>58</v>
      </c>
      <c r="AD13" s="292">
        <f>施設資源化量内訳!AT13</f>
        <v>1197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78</v>
      </c>
      <c r="AJ13" s="292">
        <f>SUM(AC13:AI13)</f>
        <v>1333</v>
      </c>
      <c r="AK13" s="297">
        <f>IF((AA13+J13)&lt;&gt;0,(Z13+AJ13+J13)/(AA13+J13)*100,"-")</f>
        <v>9.6482412060301499</v>
      </c>
      <c r="AL13" s="297">
        <f>IF((AA13+J13)&lt;&gt;0,(資源化量内訳!D13-資源化量内訳!R13-資源化量内訳!T13-資源化量内訳!V13-資源化量内訳!U13)/(AA13+J13)*100,"-")</f>
        <v>9.6482412060301499</v>
      </c>
      <c r="AM13" s="292">
        <f>ごみ処理量内訳!AA13</f>
        <v>4346</v>
      </c>
      <c r="AN13" s="292">
        <f>ごみ処理量内訳!AB13</f>
        <v>3543</v>
      </c>
      <c r="AO13" s="292">
        <f>ごみ処理量内訳!AC13</f>
        <v>1325</v>
      </c>
      <c r="AP13" s="292">
        <f>SUM(AM13:AO13)</f>
        <v>9214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43540</v>
      </c>
      <c r="E14" s="292">
        <v>43540</v>
      </c>
      <c r="F14" s="292">
        <v>0</v>
      </c>
      <c r="G14" s="292">
        <v>160</v>
      </c>
      <c r="H14" s="292">
        <f>SUM(ごみ搬入量内訳!E14,+ごみ搬入量内訳!AD14)</f>
        <v>13154</v>
      </c>
      <c r="I14" s="292">
        <f>ごみ搬入量内訳!BC14</f>
        <v>1160</v>
      </c>
      <c r="J14" s="292">
        <f>資源化量内訳!BO14</f>
        <v>0</v>
      </c>
      <c r="K14" s="292">
        <f>SUM(H14:J14)</f>
        <v>14314</v>
      </c>
      <c r="L14" s="295">
        <f>IF(D14&lt;&gt;0,K14/D14/365*1000000,"-")</f>
        <v>900.69908948471254</v>
      </c>
      <c r="M14" s="292">
        <f>IF(D14&lt;&gt;0,(ごみ搬入量内訳!BR14+ごみ処理概要!J14)/ごみ処理概要!D14/365*1000000,"-")</f>
        <v>548.88907067033301</v>
      </c>
      <c r="N14" s="292">
        <f>IF(D14&lt;&gt;0,ごみ搬入量内訳!CM14/ごみ処理概要!D14/365*1000000,"-")</f>
        <v>351.81001881437948</v>
      </c>
      <c r="O14" s="292">
        <f>ごみ搬入量内訳!DH14</f>
        <v>0</v>
      </c>
      <c r="P14" s="292">
        <f>ごみ処理量内訳!E14</f>
        <v>12995</v>
      </c>
      <c r="Q14" s="292">
        <f>ごみ処理量内訳!N14</f>
        <v>70</v>
      </c>
      <c r="R14" s="292">
        <f>SUM(S14:Y14)</f>
        <v>1249</v>
      </c>
      <c r="S14" s="292">
        <f>ごみ処理量内訳!G14</f>
        <v>7</v>
      </c>
      <c r="T14" s="292">
        <f>ごみ処理量内訳!L14</f>
        <v>1242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14314</v>
      </c>
      <c r="AB14" s="297">
        <f>IF(AA14&lt;&gt;0,(Z14+P14+R14)/AA14*100,"-")</f>
        <v>99.510968282800064</v>
      </c>
      <c r="AC14" s="292">
        <f>施設資源化量内訳!Y14</f>
        <v>0</v>
      </c>
      <c r="AD14" s="292">
        <f>施設資源化量内訳!AT14</f>
        <v>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988</v>
      </c>
      <c r="AJ14" s="292">
        <f>SUM(AC14:AI14)</f>
        <v>989</v>
      </c>
      <c r="AK14" s="297">
        <f>IF((AA14+J14)&lt;&gt;0,(Z14+AJ14+J14)/(AA14+J14)*100,"-")</f>
        <v>6.9093195472963522</v>
      </c>
      <c r="AL14" s="297">
        <f>IF((AA14+J14)&lt;&gt;0,(資源化量内訳!D14-資源化量内訳!R14-資源化量内訳!T14-資源化量内訳!V14-資源化量内訳!U14)/(AA14+J14)*100,"-")</f>
        <v>6.9093195472963522</v>
      </c>
      <c r="AM14" s="292">
        <f>ごみ処理量内訳!AA14</f>
        <v>70</v>
      </c>
      <c r="AN14" s="292">
        <f>ごみ処理量内訳!AB14</f>
        <v>1654</v>
      </c>
      <c r="AO14" s="292">
        <f>ごみ処理量内訳!AC14</f>
        <v>216</v>
      </c>
      <c r="AP14" s="292">
        <f>SUM(AM14:AO14)</f>
        <v>1940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37315</v>
      </c>
      <c r="E15" s="292">
        <v>37315</v>
      </c>
      <c r="F15" s="292">
        <v>0</v>
      </c>
      <c r="G15" s="292">
        <v>234</v>
      </c>
      <c r="H15" s="292">
        <f>SUM(ごみ搬入量内訳!E15,+ごみ搬入量内訳!AD15)</f>
        <v>10139</v>
      </c>
      <c r="I15" s="292">
        <f>ごみ搬入量内訳!BC15</f>
        <v>986</v>
      </c>
      <c r="J15" s="292">
        <f>資源化量内訳!BO15</f>
        <v>359</v>
      </c>
      <c r="K15" s="292">
        <f>SUM(H15:J15)</f>
        <v>11484</v>
      </c>
      <c r="L15" s="295">
        <f>IF(D15&lt;&gt;0,K15/D15/365*1000000,"-")</f>
        <v>843.17335384242631</v>
      </c>
      <c r="M15" s="292">
        <f>IF(D15&lt;&gt;0,(ごみ搬入量内訳!BR15+ごみ処理概要!J15)/ごみ処理概要!D15/365*1000000,"-")</f>
        <v>603.52533686735842</v>
      </c>
      <c r="N15" s="292">
        <f>IF(D15&lt;&gt;0,ごみ搬入量内訳!CM15/ごみ処理概要!D15/365*1000000,"-")</f>
        <v>239.64801697506789</v>
      </c>
      <c r="O15" s="292">
        <f>ごみ搬入量内訳!DH15</f>
        <v>0</v>
      </c>
      <c r="P15" s="292">
        <f>ごみ処理量内訳!E15</f>
        <v>9141</v>
      </c>
      <c r="Q15" s="292">
        <f>ごみ処理量内訳!N15</f>
        <v>0</v>
      </c>
      <c r="R15" s="292">
        <f>SUM(S15:Y15)</f>
        <v>1984</v>
      </c>
      <c r="S15" s="292">
        <f>ごみ処理量内訳!G15</f>
        <v>141</v>
      </c>
      <c r="T15" s="292">
        <f>ごみ処理量内訳!L15</f>
        <v>1843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11125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1262</v>
      </c>
      <c r="AJ15" s="292">
        <f>SUM(AC15:AI15)</f>
        <v>1320</v>
      </c>
      <c r="AK15" s="297">
        <f>IF((AA15+J15)&lt;&gt;0,(Z15+AJ15+J15)/(AA15+J15)*100,"-")</f>
        <v>14.620341344479277</v>
      </c>
      <c r="AL15" s="297">
        <f>IF((AA15+J15)&lt;&gt;0,(資源化量内訳!D15-資源化量内訳!R15-資源化量内訳!T15-資源化量内訳!V15-資源化量内訳!U15)/(AA15+J15)*100,"-")</f>
        <v>14.620341344479277</v>
      </c>
      <c r="AM15" s="292">
        <f>ごみ処理量内訳!AA15</f>
        <v>0</v>
      </c>
      <c r="AN15" s="292">
        <f>ごみ処理量内訳!AB15</f>
        <v>1079</v>
      </c>
      <c r="AO15" s="292">
        <f>ごみ処理量内訳!AC15</f>
        <v>480</v>
      </c>
      <c r="AP15" s="292">
        <f>SUM(AM15:AO15)</f>
        <v>1559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87723</v>
      </c>
      <c r="E16" s="292">
        <v>87723</v>
      </c>
      <c r="F16" s="292">
        <v>0</v>
      </c>
      <c r="G16" s="292">
        <v>826</v>
      </c>
      <c r="H16" s="292">
        <f>SUM(ごみ搬入量内訳!E16,+ごみ搬入量内訳!AD16)</f>
        <v>28189</v>
      </c>
      <c r="I16" s="292">
        <f>ごみ搬入量内訳!BC16</f>
        <v>5101</v>
      </c>
      <c r="J16" s="292">
        <f>資源化量内訳!BO16</f>
        <v>1526</v>
      </c>
      <c r="K16" s="292">
        <f>SUM(H16:J16)</f>
        <v>34816</v>
      </c>
      <c r="L16" s="295">
        <f>IF(D16&lt;&gt;0,K16/D16/365*1000000,"-")</f>
        <v>1087.3579491109858</v>
      </c>
      <c r="M16" s="292">
        <f>IF(D16&lt;&gt;0,(ごみ搬入量内訳!BR16+ごみ処理概要!J16)/ごみ処理概要!D16/365*1000000,"-")</f>
        <v>777.60334952221183</v>
      </c>
      <c r="N16" s="292">
        <f>IF(D16&lt;&gt;0,ごみ搬入量内訳!CM16/ごみ処理概要!D16/365*1000000,"-")</f>
        <v>309.75459958877406</v>
      </c>
      <c r="O16" s="292">
        <f>ごみ搬入量内訳!DH16</f>
        <v>0</v>
      </c>
      <c r="P16" s="292">
        <f>ごみ処理量内訳!E16</f>
        <v>28548</v>
      </c>
      <c r="Q16" s="292">
        <f>ごみ処理量内訳!N16</f>
        <v>0</v>
      </c>
      <c r="R16" s="292">
        <f>SUM(S16:Y16)</f>
        <v>3879</v>
      </c>
      <c r="S16" s="292">
        <f>ごみ処理量内訳!G16</f>
        <v>2971</v>
      </c>
      <c r="T16" s="292">
        <f>ごみ処理量内訳!L16</f>
        <v>908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863</v>
      </c>
      <c r="AA16" s="292">
        <f>SUM(P16,Q16,R16,Z16)</f>
        <v>33290</v>
      </c>
      <c r="AB16" s="297">
        <f>IF(AA16&lt;&gt;0,(Z16+P16+R16)/AA16*100,"-")</f>
        <v>100</v>
      </c>
      <c r="AC16" s="292">
        <f>施設資源化量内訳!Y16</f>
        <v>677</v>
      </c>
      <c r="AD16" s="292">
        <f>施設資源化量内訳!AT16</f>
        <v>664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541</v>
      </c>
      <c r="AJ16" s="292">
        <f>SUM(AC16:AI16)</f>
        <v>1882</v>
      </c>
      <c r="AK16" s="297">
        <f>IF((AA16+J16)&lt;&gt;0,(Z16+AJ16+J16)/(AA16+J16)*100,"-")</f>
        <v>12.267348345588236</v>
      </c>
      <c r="AL16" s="297">
        <f>IF((AA16+J16)&lt;&gt;0,(資源化量内訳!D16-資源化量内訳!R16-資源化量内訳!T16-資源化量内訳!V16-資源化量内訳!U16)/(AA16+J16)*100,"-")</f>
        <v>12.267348345588236</v>
      </c>
      <c r="AM16" s="292">
        <f>ごみ処理量内訳!AA16</f>
        <v>0</v>
      </c>
      <c r="AN16" s="292">
        <f>ごみ処理量内訳!AB16</f>
        <v>2778</v>
      </c>
      <c r="AO16" s="292">
        <f>ごみ処理量内訳!AC16</f>
        <v>792</v>
      </c>
      <c r="AP16" s="292">
        <f>SUM(AM16:AO16)</f>
        <v>3570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38206</v>
      </c>
      <c r="E17" s="292">
        <v>38206</v>
      </c>
      <c r="F17" s="292">
        <v>0</v>
      </c>
      <c r="G17" s="292">
        <v>272</v>
      </c>
      <c r="H17" s="292">
        <f>SUM(ごみ搬入量内訳!E17,+ごみ搬入量内訳!AD17)</f>
        <v>9551</v>
      </c>
      <c r="I17" s="292">
        <f>ごみ搬入量内訳!BC17</f>
        <v>193</v>
      </c>
      <c r="J17" s="292">
        <f>資源化量内訳!BO17</f>
        <v>578</v>
      </c>
      <c r="K17" s="292">
        <f>SUM(H17:J17)</f>
        <v>10322</v>
      </c>
      <c r="L17" s="295">
        <f>IF(D17&lt;&gt;0,K17/D17/365*1000000,"-")</f>
        <v>740.18353281669158</v>
      </c>
      <c r="M17" s="292">
        <f>IF(D17&lt;&gt;0,(ごみ搬入量内訳!BR17+ごみ処理概要!J17)/ごみ処理概要!D17/365*1000000,"-")</f>
        <v>618.20599073945925</v>
      </c>
      <c r="N17" s="292">
        <f>IF(D17&lt;&gt;0,ごみ搬入量内訳!CM17/ごみ処理概要!D17/365*1000000,"-")</f>
        <v>121.97754207723236</v>
      </c>
      <c r="O17" s="292">
        <f>ごみ搬入量内訳!DH17</f>
        <v>0</v>
      </c>
      <c r="P17" s="292">
        <f>ごみ処理量内訳!E17</f>
        <v>7586</v>
      </c>
      <c r="Q17" s="292">
        <f>ごみ処理量内訳!N17</f>
        <v>177</v>
      </c>
      <c r="R17" s="292">
        <f>SUM(S17:Y17)</f>
        <v>764</v>
      </c>
      <c r="S17" s="292">
        <f>ごみ処理量内訳!G17</f>
        <v>0</v>
      </c>
      <c r="T17" s="292">
        <f>ごみ処理量内訳!L17</f>
        <v>764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1057</v>
      </c>
      <c r="AA17" s="292">
        <f>SUM(P17,Q17,R17,Z17)</f>
        <v>9584</v>
      </c>
      <c r="AB17" s="297">
        <f>IF(AA17&lt;&gt;0,(Z17+P17+R17)/AA17*100,"-")</f>
        <v>98.153171953255423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764</v>
      </c>
      <c r="AJ17" s="292">
        <f>SUM(AC17:AI17)</f>
        <v>764</v>
      </c>
      <c r="AK17" s="297">
        <f>IF((AA17+J17)&lt;&gt;0,(Z17+AJ17+J17)/(AA17+J17)*100,"-")</f>
        <v>23.607557567407991</v>
      </c>
      <c r="AL17" s="297">
        <f>IF((AA17+J17)&lt;&gt;0,(資源化量内訳!D17-資源化量内訳!R17-資源化量内訳!T17-資源化量内訳!V17-資源化量内訳!U17)/(AA17+J17)*100,"-")</f>
        <v>23.607557567407991</v>
      </c>
      <c r="AM17" s="292">
        <f>ごみ処理量内訳!AA17</f>
        <v>177</v>
      </c>
      <c r="AN17" s="292">
        <f>ごみ処理量内訳!AB17</f>
        <v>555</v>
      </c>
      <c r="AO17" s="292">
        <f>ごみ処理量内訳!AC17</f>
        <v>0</v>
      </c>
      <c r="AP17" s="292">
        <f>SUM(AM17:AO17)</f>
        <v>732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33654</v>
      </c>
      <c r="E18" s="292">
        <v>33654</v>
      </c>
      <c r="F18" s="292">
        <v>0</v>
      </c>
      <c r="G18" s="292">
        <v>205</v>
      </c>
      <c r="H18" s="292">
        <f>SUM(ごみ搬入量内訳!E18,+ごみ搬入量内訳!AD18)</f>
        <v>6841</v>
      </c>
      <c r="I18" s="292">
        <f>ごみ搬入量内訳!BC18</f>
        <v>183</v>
      </c>
      <c r="J18" s="292">
        <f>資源化量内訳!BO18</f>
        <v>0</v>
      </c>
      <c r="K18" s="292">
        <f>SUM(H18:J18)</f>
        <v>7024</v>
      </c>
      <c r="L18" s="295">
        <f>IF(D18&lt;&gt;0,K18/D18/365*1000000,"-")</f>
        <v>571.81421573775344</v>
      </c>
      <c r="M18" s="292">
        <f>IF(D18&lt;&gt;0,(ごみ搬入量内訳!BR18+ごみ処理概要!J18)/ごみ処理概要!D18/365*1000000,"-")</f>
        <v>561.55672838254884</v>
      </c>
      <c r="N18" s="292">
        <f>IF(D18&lt;&gt;0,ごみ搬入量内訳!CM18/ごみ処理概要!D18/365*1000000,"-")</f>
        <v>10.257487355204576</v>
      </c>
      <c r="O18" s="292">
        <f>ごみ搬入量内訳!DH18</f>
        <v>0</v>
      </c>
      <c r="P18" s="292">
        <f>ごみ処理量内訳!E18</f>
        <v>4966</v>
      </c>
      <c r="Q18" s="292">
        <f>ごみ処理量内訳!N18</f>
        <v>0</v>
      </c>
      <c r="R18" s="292">
        <f>SUM(S18:Y18)</f>
        <v>2058</v>
      </c>
      <c r="S18" s="292">
        <f>ごみ処理量内訳!G18</f>
        <v>1004</v>
      </c>
      <c r="T18" s="292">
        <f>ごみ処理量内訳!L18</f>
        <v>1054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7024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65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981</v>
      </c>
      <c r="AJ18" s="292">
        <f>SUM(AC18:AI18)</f>
        <v>1046</v>
      </c>
      <c r="AK18" s="297">
        <f>IF((AA18+J18)&lt;&gt;0,(Z18+AJ18+J18)/(AA18+J18)*100,"-")</f>
        <v>14.891799544419134</v>
      </c>
      <c r="AL18" s="297">
        <f>IF((AA18+J18)&lt;&gt;0,(資源化量内訳!D18-資源化量内訳!R18-資源化量内訳!T18-資源化量内訳!V18-資源化量内訳!U18)/(AA18+J18)*100,"-")</f>
        <v>14.891799544419134</v>
      </c>
      <c r="AM18" s="292">
        <f>ごみ処理量内訳!AA18</f>
        <v>0</v>
      </c>
      <c r="AN18" s="292">
        <f>ごみ処理量内訳!AB18</f>
        <v>618</v>
      </c>
      <c r="AO18" s="292">
        <f>ごみ処理量内訳!AC18</f>
        <v>664</v>
      </c>
      <c r="AP18" s="292">
        <f>SUM(AM18:AO18)</f>
        <v>1282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6978</v>
      </c>
      <c r="E19" s="292">
        <v>6978</v>
      </c>
      <c r="F19" s="292">
        <v>0</v>
      </c>
      <c r="G19" s="292">
        <v>303</v>
      </c>
      <c r="H19" s="292">
        <f>SUM(ごみ搬入量内訳!E19,+ごみ搬入量内訳!AD19)</f>
        <v>1594</v>
      </c>
      <c r="I19" s="292">
        <f>ごみ搬入量内訳!BC19</f>
        <v>1000</v>
      </c>
      <c r="J19" s="292">
        <f>資源化量内訳!BO19</f>
        <v>0</v>
      </c>
      <c r="K19" s="292">
        <f>SUM(H19:J19)</f>
        <v>2594</v>
      </c>
      <c r="L19" s="295">
        <f>IF(D19&lt;&gt;0,K19/D19/365*1000000,"-")</f>
        <v>1018.4650781124237</v>
      </c>
      <c r="M19" s="292">
        <f>IF(D19&lt;&gt;0,(ごみ搬入量内訳!BR19+ごみ処理概要!J19)/ごみ処理概要!D19/365*1000000,"-")</f>
        <v>917.95348983301733</v>
      </c>
      <c r="N19" s="292">
        <f>IF(D19&lt;&gt;0,ごみ搬入量内訳!CM19/ごみ処理概要!D19/365*1000000,"-")</f>
        <v>100.51158827940651</v>
      </c>
      <c r="O19" s="292">
        <f>ごみ搬入量内訳!DH19</f>
        <v>0</v>
      </c>
      <c r="P19" s="292">
        <f>ごみ処理量内訳!E19</f>
        <v>2105</v>
      </c>
      <c r="Q19" s="292">
        <f>ごみ処理量内訳!N19</f>
        <v>0</v>
      </c>
      <c r="R19" s="292">
        <f>SUM(S19:Y19)</f>
        <v>136</v>
      </c>
      <c r="S19" s="292">
        <f>ごみ処理量内訳!G19</f>
        <v>107</v>
      </c>
      <c r="T19" s="292">
        <f>ごみ処理量内訳!L19</f>
        <v>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353</v>
      </c>
      <c r="AA19" s="292">
        <f>SUM(P19,Q19,R19,Z19)</f>
        <v>2594</v>
      </c>
      <c r="AB19" s="297">
        <f>IF(AA19&lt;&gt;0,(Z19+P19+R19)/AA19*100,"-")</f>
        <v>100</v>
      </c>
      <c r="AC19" s="292">
        <f>施設資源化量内訳!Y19</f>
        <v>177</v>
      </c>
      <c r="AD19" s="292">
        <f>施設資源化量内訳!AT19</f>
        <v>21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29</v>
      </c>
      <c r="AJ19" s="292">
        <f>SUM(AC19:AI19)</f>
        <v>227</v>
      </c>
      <c r="AK19" s="297">
        <f>IF((AA19+J19)&lt;&gt;0,(Z19+AJ19+J19)/(AA19+J19)*100,"-")</f>
        <v>22.359290670778719</v>
      </c>
      <c r="AL19" s="297">
        <f>IF((AA19+J19)&lt;&gt;0,(資源化量内訳!D19-資源化量内訳!R19-資源化量内訳!T19-資源化量内訳!V19-資源化量内訳!U19)/(AA19+J19)*100,"-")</f>
        <v>22.359290670778719</v>
      </c>
      <c r="AM19" s="292">
        <f>ごみ処理量内訳!AA19</f>
        <v>0</v>
      </c>
      <c r="AN19" s="292">
        <f>ごみ処理量内訳!AB19</f>
        <v>102</v>
      </c>
      <c r="AO19" s="292">
        <f>ごみ処理量内訳!AC19</f>
        <v>25</v>
      </c>
      <c r="AP19" s="292">
        <f>SUM(AM19:AO19)</f>
        <v>127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8382</v>
      </c>
      <c r="E20" s="292">
        <v>8382</v>
      </c>
      <c r="F20" s="292">
        <v>0</v>
      </c>
      <c r="G20" s="292">
        <v>44</v>
      </c>
      <c r="H20" s="292">
        <f>SUM(ごみ搬入量内訳!E20,+ごみ搬入量内訳!AD20)</f>
        <v>1528</v>
      </c>
      <c r="I20" s="292">
        <f>ごみ搬入量内訳!BC20</f>
        <v>1056</v>
      </c>
      <c r="J20" s="292">
        <f>資源化量内訳!BO20</f>
        <v>0</v>
      </c>
      <c r="K20" s="292">
        <f>SUM(H20:J20)</f>
        <v>2584</v>
      </c>
      <c r="L20" s="295">
        <f>IF(D20&lt;&gt;0,K20/D20/365*1000000,"-")</f>
        <v>844.60177222554523</v>
      </c>
      <c r="M20" s="292">
        <f>IF(D20&lt;&gt;0,(ごみ搬入量内訳!BR20+ごみ処理概要!J20)/ごみ処理概要!D20/365*1000000,"-")</f>
        <v>641.62278594378699</v>
      </c>
      <c r="N20" s="292">
        <f>IF(D20&lt;&gt;0,ごみ搬入量内訳!CM20/ごみ処理概要!D20/365*1000000,"-")</f>
        <v>202.97898628175835</v>
      </c>
      <c r="O20" s="292">
        <f>ごみ搬入量内訳!DH20</f>
        <v>0</v>
      </c>
      <c r="P20" s="292">
        <f>ごみ処理量内訳!E20</f>
        <v>1828</v>
      </c>
      <c r="Q20" s="292">
        <f>ごみ処理量内訳!N20</f>
        <v>107</v>
      </c>
      <c r="R20" s="292">
        <f>SUM(S20:Y20)</f>
        <v>587</v>
      </c>
      <c r="S20" s="292">
        <f>ごみ処理量内訳!G20</f>
        <v>83</v>
      </c>
      <c r="T20" s="292">
        <f>ごみ処理量内訳!L20</f>
        <v>504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62</v>
      </c>
      <c r="AA20" s="292">
        <f>SUM(P20,Q20,R20,Z20)</f>
        <v>2584</v>
      </c>
      <c r="AB20" s="297">
        <f>IF(AA20&lt;&gt;0,(Z20+P20+R20)/AA20*100,"-")</f>
        <v>95.859133126934978</v>
      </c>
      <c r="AC20" s="292">
        <f>施設資源化量内訳!Y20</f>
        <v>0</v>
      </c>
      <c r="AD20" s="292">
        <f>施設資源化量内訳!AT20</f>
        <v>24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504</v>
      </c>
      <c r="AJ20" s="292">
        <f>SUM(AC20:AI20)</f>
        <v>528</v>
      </c>
      <c r="AK20" s="297">
        <f>IF((AA20+J20)&lt;&gt;0,(Z20+AJ20+J20)/(AA20+J20)*100,"-")</f>
        <v>22.8328173374613</v>
      </c>
      <c r="AL20" s="297">
        <f>IF((AA20+J20)&lt;&gt;0,(資源化量内訳!D20-資源化量内訳!R20-資源化量内訳!T20-資源化量内訳!V20-資源化量内訳!U20)/(AA20+J20)*100,"-")</f>
        <v>22.8328173374613</v>
      </c>
      <c r="AM20" s="292">
        <f>ごみ処理量内訳!AA20</f>
        <v>107</v>
      </c>
      <c r="AN20" s="292">
        <f>ごみ処理量内訳!AB20</f>
        <v>198</v>
      </c>
      <c r="AO20" s="292">
        <f>ごみ処理量内訳!AC20</f>
        <v>0</v>
      </c>
      <c r="AP20" s="292">
        <f>SUM(AM20:AO20)</f>
        <v>305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30823</v>
      </c>
      <c r="E21" s="292">
        <v>30823</v>
      </c>
      <c r="F21" s="292">
        <v>0</v>
      </c>
      <c r="G21" s="292">
        <v>116</v>
      </c>
      <c r="H21" s="292">
        <f>SUM(ごみ搬入量内訳!E21,+ごみ搬入量内訳!AD21)</f>
        <v>10779</v>
      </c>
      <c r="I21" s="292">
        <f>ごみ搬入量内訳!BC21</f>
        <v>161</v>
      </c>
      <c r="J21" s="292">
        <f>資源化量内訳!BO21</f>
        <v>316</v>
      </c>
      <c r="K21" s="292">
        <f>SUM(H21:J21)</f>
        <v>11256</v>
      </c>
      <c r="L21" s="295">
        <f>IF(D21&lt;&gt;0,K21/D21/365*1000000,"-")</f>
        <v>1000.4982047297007</v>
      </c>
      <c r="M21" s="292">
        <f>IF(D21&lt;&gt;0,(ごみ搬入量内訳!BR21+ごみ処理概要!J21)/ごみ処理概要!D21/365*1000000,"-")</f>
        <v>675.53183688217166</v>
      </c>
      <c r="N21" s="292">
        <f>IF(D21&lt;&gt;0,ごみ搬入量内訳!CM21/ごみ処理概要!D21/365*1000000,"-")</f>
        <v>324.96636784752889</v>
      </c>
      <c r="O21" s="292">
        <f>ごみ搬入量内訳!DH21</f>
        <v>0</v>
      </c>
      <c r="P21" s="292">
        <f>ごみ処理量内訳!E21</f>
        <v>8230</v>
      </c>
      <c r="Q21" s="292">
        <f>ごみ処理量内訳!N21</f>
        <v>0</v>
      </c>
      <c r="R21" s="292">
        <f>SUM(S21:Y21)</f>
        <v>2710</v>
      </c>
      <c r="S21" s="292">
        <f>ごみ処理量内訳!G21</f>
        <v>0</v>
      </c>
      <c r="T21" s="292">
        <f>ごみ処理量内訳!L21</f>
        <v>1933</v>
      </c>
      <c r="U21" s="292">
        <f>ごみ処理量内訳!H21</f>
        <v>777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10940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777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1514</v>
      </c>
      <c r="AJ21" s="292">
        <f>SUM(AC21:AI21)</f>
        <v>2291</v>
      </c>
      <c r="AK21" s="297">
        <f>IF((AA21+J21)&lt;&gt;0,(Z21+AJ21+J21)/(AA21+J21)*100,"-")</f>
        <v>23.160980810234541</v>
      </c>
      <c r="AL21" s="297">
        <f>IF((AA21+J21)&lt;&gt;0,(資源化量内訳!D21-資源化量内訳!R21-資源化量内訳!T21-資源化量内訳!V21-資源化量内訳!U21)/(AA21+J21)*100,"-")</f>
        <v>23.160980810234541</v>
      </c>
      <c r="AM21" s="292">
        <f>ごみ処理量内訳!AA21</f>
        <v>0</v>
      </c>
      <c r="AN21" s="292">
        <f>ごみ処理量内訳!AB21</f>
        <v>976</v>
      </c>
      <c r="AO21" s="292">
        <f>ごみ処理量内訳!AC21</f>
        <v>366</v>
      </c>
      <c r="AP21" s="292">
        <f>SUM(AM21:AO21)</f>
        <v>1342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21266</v>
      </c>
      <c r="E22" s="292">
        <v>21266</v>
      </c>
      <c r="F22" s="292">
        <v>0</v>
      </c>
      <c r="G22" s="292">
        <v>68</v>
      </c>
      <c r="H22" s="292">
        <f>SUM(ごみ搬入量内訳!E22,+ごみ搬入量内訳!AD22)</f>
        <v>4713</v>
      </c>
      <c r="I22" s="292">
        <f>ごみ搬入量内訳!BC22</f>
        <v>1325</v>
      </c>
      <c r="J22" s="292">
        <f>資源化量内訳!BO22</f>
        <v>25</v>
      </c>
      <c r="K22" s="292">
        <f>SUM(H22:J22)</f>
        <v>6063</v>
      </c>
      <c r="L22" s="295">
        <f>IF(D22&lt;&gt;0,K22/D22/365*1000000,"-")</f>
        <v>781.10405831419109</v>
      </c>
      <c r="M22" s="292">
        <f>IF(D22&lt;&gt;0,(ごみ搬入量内訳!BR22+ごみ処理概要!J22)/ごみ処理概要!D22/365*1000000,"-")</f>
        <v>651.11329551705796</v>
      </c>
      <c r="N22" s="292">
        <f>IF(D22&lt;&gt;0,ごみ搬入量内訳!CM22/ごみ処理概要!D22/365*1000000,"-")</f>
        <v>129.99076279713327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35</v>
      </c>
      <c r="R22" s="292">
        <f>SUM(S22:Y22)</f>
        <v>6004</v>
      </c>
      <c r="S22" s="292">
        <f>ごみ処理量内訳!G22</f>
        <v>0</v>
      </c>
      <c r="T22" s="292">
        <f>ごみ処理量内訳!L22</f>
        <v>1350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4367</v>
      </c>
      <c r="Y22" s="292">
        <f>ごみ処理量内訳!M22</f>
        <v>287</v>
      </c>
      <c r="Z22" s="292">
        <f>資源化量内訳!Y22</f>
        <v>0</v>
      </c>
      <c r="AA22" s="292">
        <f>SUM(P22,Q22,R22,Z22)</f>
        <v>6039</v>
      </c>
      <c r="AB22" s="297">
        <f>IF(AA22&lt;&gt;0,(Z22+P22+R22)/AA22*100,"-")</f>
        <v>99.420433846663357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2450</v>
      </c>
      <c r="AI22" s="292">
        <f>施設資源化量内訳!EU22</f>
        <v>1276</v>
      </c>
      <c r="AJ22" s="292">
        <f>SUM(AC22:AI22)</f>
        <v>3726</v>
      </c>
      <c r="AK22" s="297">
        <f>IF((AA22+J22)&lt;&gt;0,(Z22+AJ22+J22)/(AA22+J22)*100,"-")</f>
        <v>61.856860158311342</v>
      </c>
      <c r="AL22" s="297">
        <f>IF((AA22+J22)&lt;&gt;0,(資源化量内訳!D22-資源化量内訳!R22-資源化量内訳!T22-資源化量内訳!V22-資源化量内訳!U22)/(AA22+J22)*100,"-")</f>
        <v>21.454485488126647</v>
      </c>
      <c r="AM22" s="292">
        <f>ごみ処理量内訳!AA22</f>
        <v>35</v>
      </c>
      <c r="AN22" s="292">
        <f>ごみ処理量内訳!AB22</f>
        <v>0</v>
      </c>
      <c r="AO22" s="292">
        <f>ごみ処理量内訳!AC22</f>
        <v>438</v>
      </c>
      <c r="AP22" s="292">
        <f>SUM(AM22:AO22)</f>
        <v>473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16779</v>
      </c>
      <c r="E23" s="292">
        <v>16779</v>
      </c>
      <c r="F23" s="292">
        <v>0</v>
      </c>
      <c r="G23" s="292">
        <v>39</v>
      </c>
      <c r="H23" s="292">
        <f>SUM(ごみ搬入量内訳!E23,+ごみ搬入量内訳!AD23)</f>
        <v>3601</v>
      </c>
      <c r="I23" s="292">
        <f>ごみ搬入量内訳!BC23</f>
        <v>893</v>
      </c>
      <c r="J23" s="292">
        <f>資源化量内訳!BO23</f>
        <v>0</v>
      </c>
      <c r="K23" s="292">
        <f>SUM(H23:J23)</f>
        <v>4494</v>
      </c>
      <c r="L23" s="295">
        <f>IF(D23&lt;&gt;0,K23/D23/365*1000000,"-")</f>
        <v>733.7939547722325</v>
      </c>
      <c r="M23" s="292">
        <f>IF(D23&lt;&gt;0,(ごみ搬入量内訳!BR23+ごみ処理概要!J23)/ごみ処理概要!D23/365*1000000,"-")</f>
        <v>587.98220541495527</v>
      </c>
      <c r="N23" s="292">
        <f>IF(D23&lt;&gt;0,ごみ搬入量内訳!CM23/ごみ処理概要!D23/365*1000000,"-")</f>
        <v>145.81174935727717</v>
      </c>
      <c r="O23" s="292">
        <f>ごみ搬入量内訳!DH23</f>
        <v>0</v>
      </c>
      <c r="P23" s="292">
        <f>ごみ処理量内訳!E23</f>
        <v>3637</v>
      </c>
      <c r="Q23" s="292">
        <f>ごみ処理量内訳!N23</f>
        <v>0</v>
      </c>
      <c r="R23" s="292">
        <f>SUM(S23:Y23)</f>
        <v>602</v>
      </c>
      <c r="S23" s="292">
        <f>ごみ処理量内訳!G23</f>
        <v>0</v>
      </c>
      <c r="T23" s="292">
        <f>ごみ処理量内訳!L23</f>
        <v>392</v>
      </c>
      <c r="U23" s="292">
        <f>ごみ処理量内訳!H23</f>
        <v>210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255</v>
      </c>
      <c r="AA23" s="292">
        <f>SUM(P23,Q23,R23,Z23)</f>
        <v>4494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209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308</v>
      </c>
      <c r="AJ23" s="292">
        <f>SUM(AC23:AI23)</f>
        <v>517</v>
      </c>
      <c r="AK23" s="297">
        <f>IF((AA23+J23)&lt;&gt;0,(Z23+AJ23+J23)/(AA23+J23)*100,"-")</f>
        <v>17.178460169114373</v>
      </c>
      <c r="AL23" s="297">
        <f>IF((AA23+J23)&lt;&gt;0,(資源化量内訳!D23-資源化量内訳!R23-資源化量内訳!T23-資源化量内訳!V23-資源化量内訳!U23)/(AA23+J23)*100,"-")</f>
        <v>17.178460169114373</v>
      </c>
      <c r="AM23" s="292">
        <f>ごみ処理量内訳!AA23</f>
        <v>0</v>
      </c>
      <c r="AN23" s="292">
        <f>ごみ処理量内訳!AB23</f>
        <v>382</v>
      </c>
      <c r="AO23" s="292">
        <f>ごみ処理量内訳!AC23</f>
        <v>53</v>
      </c>
      <c r="AP23" s="292">
        <f>SUM(AM23:AO23)</f>
        <v>435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9461</v>
      </c>
      <c r="E24" s="292">
        <v>9461</v>
      </c>
      <c r="F24" s="292">
        <v>0</v>
      </c>
      <c r="G24" s="292">
        <v>59</v>
      </c>
      <c r="H24" s="292">
        <f>SUM(ごみ搬入量内訳!E24,+ごみ搬入量内訳!AD24)</f>
        <v>2599</v>
      </c>
      <c r="I24" s="292">
        <f>ごみ搬入量内訳!BC24</f>
        <v>137</v>
      </c>
      <c r="J24" s="292">
        <f>資源化量内訳!BO24</f>
        <v>0</v>
      </c>
      <c r="K24" s="292">
        <f>SUM(H24:J24)</f>
        <v>2736</v>
      </c>
      <c r="L24" s="295">
        <f>IF(D24&lt;&gt;0,K24/D24/365*1000000,"-")</f>
        <v>792.29366990369988</v>
      </c>
      <c r="M24" s="292">
        <f>IF(D24&lt;&gt;0,(ごみ搬入量内訳!BR24+ごみ処理概要!J24)/ごみ処理概要!D24/365*1000000,"-")</f>
        <v>703.97145889469823</v>
      </c>
      <c r="N24" s="292">
        <f>IF(D24&lt;&gt;0,ごみ搬入量内訳!CM24/ごみ処理概要!D24/365*1000000,"-")</f>
        <v>88.322211009001634</v>
      </c>
      <c r="O24" s="292">
        <f>ごみ搬入量内訳!DH24</f>
        <v>0</v>
      </c>
      <c r="P24" s="292">
        <f>ごみ処理量内訳!E24</f>
        <v>2059</v>
      </c>
      <c r="Q24" s="292">
        <f>ごみ処理量内訳!N24</f>
        <v>185</v>
      </c>
      <c r="R24" s="292">
        <f>SUM(S24:Y24)</f>
        <v>174</v>
      </c>
      <c r="S24" s="292">
        <f>ごみ処理量内訳!G24</f>
        <v>0</v>
      </c>
      <c r="T24" s="292">
        <f>ごみ処理量内訳!L24</f>
        <v>174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296</v>
      </c>
      <c r="AA24" s="292">
        <f>SUM(P24,Q24,R24,Z24)</f>
        <v>2714</v>
      </c>
      <c r="AB24" s="297">
        <f>IF(AA24&lt;&gt;0,(Z24+P24+R24)/AA24*100,"-")</f>
        <v>93.18349299926308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144</v>
      </c>
      <c r="AJ24" s="292">
        <f>SUM(AC24:AI24)</f>
        <v>144</v>
      </c>
      <c r="AK24" s="297">
        <f>IF((AA24+J24)&lt;&gt;0,(Z24+AJ24+J24)/(AA24+J24)*100,"-")</f>
        <v>16.212232866617537</v>
      </c>
      <c r="AL24" s="297">
        <f>IF((AA24+J24)&lt;&gt;0,(資源化量内訳!D24-資源化量内訳!R24-資源化量内訳!T24-資源化量内訳!V24-資源化量内訳!U24)/(AA24+J24)*100,"-")</f>
        <v>16.212232866617537</v>
      </c>
      <c r="AM24" s="292">
        <f>ごみ処理量内訳!AA24</f>
        <v>185</v>
      </c>
      <c r="AN24" s="292">
        <f>ごみ処理量内訳!AB24</f>
        <v>208</v>
      </c>
      <c r="AO24" s="292">
        <f>ごみ処理量内訳!AC24</f>
        <v>30</v>
      </c>
      <c r="AP24" s="292">
        <f>SUM(AM24:AO24)</f>
        <v>423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4026</v>
      </c>
      <c r="E25" s="292">
        <v>4026</v>
      </c>
      <c r="F25" s="292">
        <v>0</v>
      </c>
      <c r="G25" s="292">
        <v>58</v>
      </c>
      <c r="H25" s="292">
        <f>SUM(ごみ搬入量内訳!E25,+ごみ搬入量内訳!AD25)</f>
        <v>1000</v>
      </c>
      <c r="I25" s="292">
        <f>ごみ搬入量内訳!BC25</f>
        <v>68</v>
      </c>
      <c r="J25" s="292">
        <f>資源化量内訳!BO25</f>
        <v>0</v>
      </c>
      <c r="K25" s="292">
        <f>SUM(H25:J25)</f>
        <v>1068</v>
      </c>
      <c r="L25" s="295">
        <f>IF(D25&lt;&gt;0,K25/D25/365*1000000,"-")</f>
        <v>726.78276136618831</v>
      </c>
      <c r="M25" s="292">
        <f>IF(D25&lt;&gt;0,(ごみ搬入量内訳!BR25+ごみ処理概要!J25)/ごみ処理概要!D25/365*1000000,"-")</f>
        <v>680.50820352639357</v>
      </c>
      <c r="N25" s="292">
        <f>IF(D25&lt;&gt;0,ごみ搬入量内訳!CM25/ごみ処理概要!D25/365*1000000,"-")</f>
        <v>46.27455783979476</v>
      </c>
      <c r="O25" s="292">
        <f>ごみ搬入量内訳!DH25</f>
        <v>0</v>
      </c>
      <c r="P25" s="292">
        <f>ごみ処理量内訳!E25</f>
        <v>913</v>
      </c>
      <c r="Q25" s="292">
        <f>ごみ処理量内訳!N25</f>
        <v>72</v>
      </c>
      <c r="R25" s="292">
        <f>SUM(S25:Y25)</f>
        <v>41</v>
      </c>
      <c r="S25" s="292">
        <f>ごみ処理量内訳!G25</f>
        <v>0</v>
      </c>
      <c r="T25" s="292">
        <f>ごみ処理量内訳!L25</f>
        <v>41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120</v>
      </c>
      <c r="AA25" s="292">
        <f>SUM(P25,Q25,R25,Z25)</f>
        <v>1146</v>
      </c>
      <c r="AB25" s="297">
        <f>IF(AA25&lt;&gt;0,(Z25+P25+R25)/AA25*100,"-")</f>
        <v>93.717277486911001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41</v>
      </c>
      <c r="AJ25" s="292">
        <f>SUM(AC25:AI25)</f>
        <v>41</v>
      </c>
      <c r="AK25" s="297">
        <f>IF((AA25+J25)&lt;&gt;0,(Z25+AJ25+J25)/(AA25+J25)*100,"-")</f>
        <v>14.048865619546246</v>
      </c>
      <c r="AL25" s="297">
        <f>IF((AA25+J25)&lt;&gt;0,(資源化量内訳!D25-資源化量内訳!R25-資源化量内訳!T25-資源化量内訳!V25-資源化量内訳!U25)/(AA25+J25)*100,"-")</f>
        <v>14.048865619546246</v>
      </c>
      <c r="AM25" s="292">
        <f>ごみ処理量内訳!AA25</f>
        <v>72</v>
      </c>
      <c r="AN25" s="292">
        <f>ごみ処理量内訳!AB25</f>
        <v>114</v>
      </c>
      <c r="AO25" s="292">
        <f>ごみ処理量内訳!AC25</f>
        <v>0</v>
      </c>
      <c r="AP25" s="292">
        <f>SUM(AM25:AO25)</f>
        <v>186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10429</v>
      </c>
      <c r="E26" s="292">
        <v>10429</v>
      </c>
      <c r="F26" s="292">
        <v>0</v>
      </c>
      <c r="G26" s="292">
        <v>10429</v>
      </c>
      <c r="H26" s="292">
        <f>SUM(ごみ搬入量内訳!E26,+ごみ搬入量内訳!AD26)</f>
        <v>2866</v>
      </c>
      <c r="I26" s="292">
        <f>ごみ搬入量内訳!BC26</f>
        <v>98</v>
      </c>
      <c r="J26" s="292">
        <f>資源化量内訳!BO26</f>
        <v>0</v>
      </c>
      <c r="K26" s="292">
        <f>SUM(H26:J26)</f>
        <v>2964</v>
      </c>
      <c r="L26" s="295">
        <f>IF(D26&lt;&gt;0,K26/D26/365*1000000,"-")</f>
        <v>778.65068033421039</v>
      </c>
      <c r="M26" s="292">
        <f>IF(D26&lt;&gt;0,(ごみ搬入量内訳!BR26+ごみ処理概要!J26)/ごみ処理概要!D26/365*1000000,"-")</f>
        <v>575.31882251414333</v>
      </c>
      <c r="N26" s="292">
        <f>IF(D26&lt;&gt;0,ごみ搬入量内訳!CM26/ごみ処理概要!D26/365*1000000,"-")</f>
        <v>203.33185782006709</v>
      </c>
      <c r="O26" s="292">
        <f>ごみ搬入量内訳!DH26</f>
        <v>0</v>
      </c>
      <c r="P26" s="292">
        <f>ごみ処理量内訳!E26</f>
        <v>2514</v>
      </c>
      <c r="Q26" s="292">
        <f>ごみ処理量内訳!N26</f>
        <v>0</v>
      </c>
      <c r="R26" s="292">
        <f>SUM(S26:Y26)</f>
        <v>300</v>
      </c>
      <c r="S26" s="292">
        <f>ごみ処理量内訳!G26</f>
        <v>53</v>
      </c>
      <c r="T26" s="292">
        <f>ごみ処理量内訳!L26</f>
        <v>139</v>
      </c>
      <c r="U26" s="292">
        <f>ごみ処理量内訳!H26</f>
        <v>106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</v>
      </c>
      <c r="Y26" s="292">
        <f>ごみ処理量内訳!M26</f>
        <v>0</v>
      </c>
      <c r="Z26" s="292">
        <f>資源化量内訳!Y26</f>
        <v>150</v>
      </c>
      <c r="AA26" s="292">
        <f>SUM(P26,Q26,R26,Z26)</f>
        <v>2964</v>
      </c>
      <c r="AB26" s="297">
        <f>IF(AA26&lt;&gt;0,(Z26+P26+R26)/AA26*100,"-")</f>
        <v>100</v>
      </c>
      <c r="AC26" s="292">
        <f>施設資源化量内訳!Y26</f>
        <v>150</v>
      </c>
      <c r="AD26" s="292">
        <f>施設資源化量内訳!AT26</f>
        <v>23</v>
      </c>
      <c r="AE26" s="292">
        <f>施設資源化量内訳!BO26</f>
        <v>106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</v>
      </c>
      <c r="AI26" s="292">
        <f>施設資源化量内訳!EU26</f>
        <v>110</v>
      </c>
      <c r="AJ26" s="292">
        <f>SUM(AC26:AI26)</f>
        <v>391</v>
      </c>
      <c r="AK26" s="297">
        <f>IF((AA26+J26)&lt;&gt;0,(Z26+AJ26+J26)/(AA26+J26)*100,"-")</f>
        <v>18.252361673414306</v>
      </c>
      <c r="AL26" s="297">
        <f>IF((AA26+J26)&lt;&gt;0,(資源化量内訳!D26-資源化量内訳!R26-資源化量内訳!T26-資源化量内訳!V26-資源化量内訳!U26)/(AA26+J26)*100,"-")</f>
        <v>13.191632928475034</v>
      </c>
      <c r="AM26" s="292">
        <f>ごみ処理量内訳!AA26</f>
        <v>0</v>
      </c>
      <c r="AN26" s="292">
        <f>ごみ処理量内訳!AB26</f>
        <v>173</v>
      </c>
      <c r="AO26" s="292">
        <f>ごみ処理量内訳!AC26</f>
        <v>23</v>
      </c>
      <c r="AP26" s="292">
        <f>SUM(AM26:AO26)</f>
        <v>196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21598</v>
      </c>
      <c r="E27" s="292">
        <v>21598</v>
      </c>
      <c r="F27" s="292">
        <v>0</v>
      </c>
      <c r="G27" s="292">
        <v>92</v>
      </c>
      <c r="H27" s="292">
        <f>SUM(ごみ搬入量内訳!E27,+ごみ搬入量内訳!AD27)</f>
        <v>8035</v>
      </c>
      <c r="I27" s="292">
        <f>ごみ搬入量内訳!BC27</f>
        <v>7</v>
      </c>
      <c r="J27" s="292">
        <f>資源化量内訳!BO27</f>
        <v>0</v>
      </c>
      <c r="K27" s="292">
        <f>SUM(H27:J27)</f>
        <v>8042</v>
      </c>
      <c r="L27" s="295">
        <f>IF(D27&lt;&gt;0,K27/D27/365*1000000,"-")</f>
        <v>1020.1350454823948</v>
      </c>
      <c r="M27" s="292">
        <f>IF(D27&lt;&gt;0,(ごみ搬入量内訳!BR27+ごみ処理概要!J27)/ごみ処理概要!D27/365*1000000,"-")</f>
        <v>642.75357814713948</v>
      </c>
      <c r="N27" s="292">
        <f>IF(D27&lt;&gt;0,ごみ搬入量内訳!CM27/ごみ処理概要!D27/365*1000000,"-")</f>
        <v>377.38146733525559</v>
      </c>
      <c r="O27" s="292">
        <f>ごみ搬入量内訳!DH27</f>
        <v>0</v>
      </c>
      <c r="P27" s="292">
        <f>ごみ処理量内訳!E27</f>
        <v>5650</v>
      </c>
      <c r="Q27" s="292">
        <f>ごみ処理量内訳!N27</f>
        <v>792</v>
      </c>
      <c r="R27" s="292">
        <f>SUM(S27:Y27)</f>
        <v>1296</v>
      </c>
      <c r="S27" s="292">
        <f>ごみ処理量内訳!G27</f>
        <v>165</v>
      </c>
      <c r="T27" s="292">
        <f>ごみ処理量内訳!L27</f>
        <v>1131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304</v>
      </c>
      <c r="AA27" s="292">
        <f>SUM(P27,Q27,R27,Z27)</f>
        <v>8042</v>
      </c>
      <c r="AB27" s="297">
        <f>IF(AA27&lt;&gt;0,(Z27+P27+R27)/AA27*100,"-")</f>
        <v>90.151703556329281</v>
      </c>
      <c r="AC27" s="292">
        <f>施設資源化量内訳!Y27</f>
        <v>339</v>
      </c>
      <c r="AD27" s="292">
        <f>施設資源化量内訳!AT27</f>
        <v>74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1077</v>
      </c>
      <c r="AJ27" s="292">
        <f>SUM(AC27:AI27)</f>
        <v>1490</v>
      </c>
      <c r="AK27" s="297">
        <f>IF((AA27+J27)&lt;&gt;0,(Z27+AJ27+J27)/(AA27+J27)*100,"-")</f>
        <v>22.30788361104203</v>
      </c>
      <c r="AL27" s="297">
        <f>IF((AA27+J27)&lt;&gt;0,(資源化量内訳!D27-資源化量内訳!R27-資源化量内訳!T27-資源化量内訳!V27-資源化量内訳!U27)/(AA27+J27)*100,"-")</f>
        <v>18.092514299925391</v>
      </c>
      <c r="AM27" s="292">
        <f>ごみ処理量内訳!AA27</f>
        <v>792</v>
      </c>
      <c r="AN27" s="292">
        <f>ごみ処理量内訳!AB27</f>
        <v>389</v>
      </c>
      <c r="AO27" s="292">
        <f>ごみ処理量内訳!AC27</f>
        <v>38</v>
      </c>
      <c r="AP27" s="292">
        <f>SUM(AM27:AO27)</f>
        <v>1219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8">
        <f>SUM(E7,AD7,BC7)</f>
        <v>443624</v>
      </c>
      <c r="E7" s="308">
        <f>SUM(F7,J7,N7,R7,V7,Z7)</f>
        <v>297819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235826</v>
      </c>
      <c r="K7" s="308">
        <f>SUM(K$8:K$207)</f>
        <v>37057</v>
      </c>
      <c r="L7" s="308">
        <f>SUM(L$8:L$207)</f>
        <v>198610</v>
      </c>
      <c r="M7" s="308">
        <f>SUM(M$8:M$207)</f>
        <v>159</v>
      </c>
      <c r="N7" s="308">
        <f>SUM(O7:Q7)</f>
        <v>8984</v>
      </c>
      <c r="O7" s="308">
        <f>SUM(O$8:O$207)</f>
        <v>418</v>
      </c>
      <c r="P7" s="308">
        <f>SUM(P$8:P$207)</f>
        <v>8549</v>
      </c>
      <c r="Q7" s="308">
        <f>SUM(Q$8:Q$207)</f>
        <v>17</v>
      </c>
      <c r="R7" s="308">
        <f>SUM(S7:U7)</f>
        <v>46481</v>
      </c>
      <c r="S7" s="308">
        <f>SUM(S$8:S$207)</f>
        <v>2535</v>
      </c>
      <c r="T7" s="308">
        <f>SUM(T$8:T$207)</f>
        <v>43944</v>
      </c>
      <c r="U7" s="308">
        <f>SUM(U$8:U$207)</f>
        <v>2</v>
      </c>
      <c r="V7" s="308">
        <f>SUM(W7:Y7)</f>
        <v>460</v>
      </c>
      <c r="W7" s="308">
        <f>SUM(W$8:W$207)</f>
        <v>281</v>
      </c>
      <c r="X7" s="308">
        <f>SUM(X$8:X$207)</f>
        <v>179</v>
      </c>
      <c r="Y7" s="308">
        <f>SUM(Y$8:Y$207)</f>
        <v>0</v>
      </c>
      <c r="Z7" s="308">
        <f>SUM(AA7:AC7)</f>
        <v>6068</v>
      </c>
      <c r="AA7" s="308">
        <f>SUM(AA$8:AA$207)</f>
        <v>2928</v>
      </c>
      <c r="AB7" s="308">
        <f>SUM(AB$8:AB$207)</f>
        <v>2906</v>
      </c>
      <c r="AC7" s="308">
        <f>SUM(AC$8:AC$207)</f>
        <v>234</v>
      </c>
      <c r="AD7" s="308">
        <f>SUM(AE7,AI7,AM7,AQ7,AU7,AY7)</f>
        <v>76291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71659</v>
      </c>
      <c r="AJ7" s="308">
        <f>SUM(AJ$8:AJ$207)</f>
        <v>311</v>
      </c>
      <c r="AK7" s="308">
        <f>SUM(AK$8:AK$207)</f>
        <v>18</v>
      </c>
      <c r="AL7" s="308">
        <f>SUM(AL$8:AL$207)</f>
        <v>71330</v>
      </c>
      <c r="AM7" s="308">
        <f>SUM(AN7:AP7)</f>
        <v>2006</v>
      </c>
      <c r="AN7" s="308">
        <f>SUM(AN$8:AN$207)</f>
        <v>22</v>
      </c>
      <c r="AO7" s="308">
        <f>SUM(AO$8:AO$207)</f>
        <v>0</v>
      </c>
      <c r="AP7" s="308">
        <f>SUM(AP$8:AP$207)</f>
        <v>1984</v>
      </c>
      <c r="AQ7" s="308">
        <f>SUM(AR7:AT7)</f>
        <v>1708</v>
      </c>
      <c r="AR7" s="308">
        <f>SUM(AR$8:AR$207)</f>
        <v>0</v>
      </c>
      <c r="AS7" s="308">
        <f>SUM(AS$8:AS$207)</f>
        <v>0</v>
      </c>
      <c r="AT7" s="308">
        <f>SUM(AT$8:AT$207)</f>
        <v>1708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918</v>
      </c>
      <c r="AZ7" s="308">
        <f>SUM(AZ$8:AZ$207)</f>
        <v>55</v>
      </c>
      <c r="BA7" s="308">
        <f>SUM(BA$8:BA$207)</f>
        <v>0</v>
      </c>
      <c r="BB7" s="308">
        <f>SUM(BB$8:BB$207)</f>
        <v>863</v>
      </c>
      <c r="BC7" s="308">
        <f>SUM(BD7,BK7)</f>
        <v>69514</v>
      </c>
      <c r="BD7" s="308">
        <f>SUM(BE7:BJ7)</f>
        <v>27786</v>
      </c>
      <c r="BE7" s="308">
        <f t="shared" ref="BE7:BJ7" si="0">SUM(BE$8:BE$207)</f>
        <v>0</v>
      </c>
      <c r="BF7" s="308">
        <f t="shared" si="0"/>
        <v>10722</v>
      </c>
      <c r="BG7" s="308">
        <f t="shared" si="0"/>
        <v>8034</v>
      </c>
      <c r="BH7" s="308">
        <f t="shared" si="0"/>
        <v>749</v>
      </c>
      <c r="BI7" s="308">
        <f t="shared" si="0"/>
        <v>5</v>
      </c>
      <c r="BJ7" s="308">
        <f t="shared" si="0"/>
        <v>8276</v>
      </c>
      <c r="BK7" s="308">
        <f>SUM(BL7:BQ7)</f>
        <v>41728</v>
      </c>
      <c r="BL7" s="308">
        <f t="shared" ref="BL7:BQ7" si="1">SUM(BL$8:BL$207)</f>
        <v>0</v>
      </c>
      <c r="BM7" s="308">
        <f t="shared" si="1"/>
        <v>38900</v>
      </c>
      <c r="BN7" s="308">
        <f t="shared" si="1"/>
        <v>342</v>
      </c>
      <c r="BO7" s="308">
        <f t="shared" si="1"/>
        <v>888</v>
      </c>
      <c r="BP7" s="308">
        <f t="shared" si="1"/>
        <v>0</v>
      </c>
      <c r="BQ7" s="308">
        <f t="shared" si="1"/>
        <v>1598</v>
      </c>
      <c r="BR7" s="308">
        <f t="shared" ref="BR7:BX7" si="2">SUM(BY7,CF7)</f>
        <v>325605</v>
      </c>
      <c r="BS7" s="308">
        <f t="shared" si="2"/>
        <v>0</v>
      </c>
      <c r="BT7" s="308">
        <f t="shared" si="2"/>
        <v>246548</v>
      </c>
      <c r="BU7" s="308">
        <f t="shared" si="2"/>
        <v>17018</v>
      </c>
      <c r="BV7" s="308">
        <f t="shared" si="2"/>
        <v>47230</v>
      </c>
      <c r="BW7" s="308">
        <f t="shared" si="2"/>
        <v>465</v>
      </c>
      <c r="BX7" s="308">
        <f t="shared" si="2"/>
        <v>14344</v>
      </c>
      <c r="BY7" s="308">
        <f>SUM(BZ7:CE7)</f>
        <v>297819</v>
      </c>
      <c r="BZ7" s="308">
        <f>F7</f>
        <v>0</v>
      </c>
      <c r="CA7" s="308">
        <f>J7</f>
        <v>235826</v>
      </c>
      <c r="CB7" s="308">
        <f>N7</f>
        <v>8984</v>
      </c>
      <c r="CC7" s="308">
        <f>R7</f>
        <v>46481</v>
      </c>
      <c r="CD7" s="308">
        <f>V7</f>
        <v>460</v>
      </c>
      <c r="CE7" s="308">
        <f>Z7</f>
        <v>6068</v>
      </c>
      <c r="CF7" s="308">
        <f>SUM(CG7:CL7)</f>
        <v>27786</v>
      </c>
      <c r="CG7" s="308">
        <f t="shared" ref="CG7:CL7" si="3">BE7</f>
        <v>0</v>
      </c>
      <c r="CH7" s="308">
        <f t="shared" si="3"/>
        <v>10722</v>
      </c>
      <c r="CI7" s="308">
        <f t="shared" si="3"/>
        <v>8034</v>
      </c>
      <c r="CJ7" s="308">
        <f t="shared" si="3"/>
        <v>749</v>
      </c>
      <c r="CK7" s="308">
        <f t="shared" si="3"/>
        <v>5</v>
      </c>
      <c r="CL7" s="308">
        <f t="shared" si="3"/>
        <v>8276</v>
      </c>
      <c r="CM7" s="308">
        <f t="shared" ref="CM7:CS7" si="4">SUM(CT7,DA7)</f>
        <v>118019</v>
      </c>
      <c r="CN7" s="308">
        <f t="shared" si="4"/>
        <v>0</v>
      </c>
      <c r="CO7" s="308">
        <f t="shared" si="4"/>
        <v>110559</v>
      </c>
      <c r="CP7" s="308">
        <f t="shared" si="4"/>
        <v>2348</v>
      </c>
      <c r="CQ7" s="308">
        <f t="shared" si="4"/>
        <v>2596</v>
      </c>
      <c r="CR7" s="308">
        <f t="shared" si="4"/>
        <v>0</v>
      </c>
      <c r="CS7" s="308">
        <f t="shared" si="4"/>
        <v>2516</v>
      </c>
      <c r="CT7" s="308">
        <f>SUM(CU7:CZ7)</f>
        <v>76291</v>
      </c>
      <c r="CU7" s="308">
        <f>AE7</f>
        <v>0</v>
      </c>
      <c r="CV7" s="308">
        <f>AI7</f>
        <v>71659</v>
      </c>
      <c r="CW7" s="308">
        <f>AM7</f>
        <v>2006</v>
      </c>
      <c r="CX7" s="308">
        <f>AQ7</f>
        <v>1708</v>
      </c>
      <c r="CY7" s="308">
        <f>AU7</f>
        <v>0</v>
      </c>
      <c r="CZ7" s="308">
        <f>AY7</f>
        <v>918</v>
      </c>
      <c r="DA7" s="308">
        <f>SUM(DB7:DG7)</f>
        <v>41728</v>
      </c>
      <c r="DB7" s="308">
        <f t="shared" ref="DB7:DG7" si="5">BL7</f>
        <v>0</v>
      </c>
      <c r="DC7" s="308">
        <f t="shared" si="5"/>
        <v>38900</v>
      </c>
      <c r="DD7" s="308">
        <f t="shared" si="5"/>
        <v>342</v>
      </c>
      <c r="DE7" s="308">
        <f t="shared" si="5"/>
        <v>888</v>
      </c>
      <c r="DF7" s="308">
        <f t="shared" si="5"/>
        <v>0</v>
      </c>
      <c r="DG7" s="308">
        <f t="shared" si="5"/>
        <v>1598</v>
      </c>
      <c r="DH7" s="308">
        <f>SUM(DH$8:DH$207)</f>
        <v>0</v>
      </c>
      <c r="DI7" s="308">
        <f>SUM(DJ7:DM7)</f>
        <v>22</v>
      </c>
      <c r="DJ7" s="308">
        <f>SUM(DJ$8:DJ$207)</f>
        <v>9</v>
      </c>
      <c r="DK7" s="308">
        <f>SUM(DK$8:DK$207)</f>
        <v>10</v>
      </c>
      <c r="DL7" s="308">
        <f>SUM(DL$8:DL$207)</f>
        <v>0</v>
      </c>
      <c r="DM7" s="308">
        <f>SUM(DM$8:DM$207)</f>
        <v>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144680</v>
      </c>
      <c r="E8" s="292">
        <f>SUM(F8,J8,N8,R8,V8,Z8)</f>
        <v>112379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85351</v>
      </c>
      <c r="K8" s="292">
        <v>29483</v>
      </c>
      <c r="L8" s="292">
        <v>55868</v>
      </c>
      <c r="M8" s="292">
        <v>0</v>
      </c>
      <c r="N8" s="292">
        <f>SUM(O8:Q8)</f>
        <v>1374</v>
      </c>
      <c r="O8" s="292">
        <v>155</v>
      </c>
      <c r="P8" s="292">
        <v>1219</v>
      </c>
      <c r="Q8" s="292">
        <v>0</v>
      </c>
      <c r="R8" s="292">
        <f>SUM(S8:U8)</f>
        <v>22606</v>
      </c>
      <c r="S8" s="292">
        <v>43</v>
      </c>
      <c r="T8" s="292">
        <v>22563</v>
      </c>
      <c r="U8" s="292">
        <v>0</v>
      </c>
      <c r="V8" s="292">
        <f>SUM(W8:Y8)</f>
        <v>202</v>
      </c>
      <c r="W8" s="292">
        <v>202</v>
      </c>
      <c r="X8" s="292">
        <v>0</v>
      </c>
      <c r="Y8" s="292">
        <v>0</v>
      </c>
      <c r="Z8" s="292">
        <f>SUM(AA8:AC8)</f>
        <v>2846</v>
      </c>
      <c r="AA8" s="292">
        <v>2780</v>
      </c>
      <c r="AB8" s="292">
        <v>66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32301</v>
      </c>
      <c r="BD8" s="292">
        <f>SUM(BE8:BJ8)</f>
        <v>3197</v>
      </c>
      <c r="BE8" s="292">
        <v>0</v>
      </c>
      <c r="BF8" s="292">
        <v>532</v>
      </c>
      <c r="BG8" s="292">
        <v>132</v>
      </c>
      <c r="BH8" s="292">
        <v>88</v>
      </c>
      <c r="BI8" s="292">
        <v>0</v>
      </c>
      <c r="BJ8" s="292">
        <v>2445</v>
      </c>
      <c r="BK8" s="292">
        <f>SUM(BL8:BQ8)</f>
        <v>29104</v>
      </c>
      <c r="BL8" s="292">
        <v>0</v>
      </c>
      <c r="BM8" s="292">
        <v>27889</v>
      </c>
      <c r="BN8" s="292">
        <v>0</v>
      </c>
      <c r="BO8" s="292">
        <v>450</v>
      </c>
      <c r="BP8" s="292">
        <v>0</v>
      </c>
      <c r="BQ8" s="292">
        <v>765</v>
      </c>
      <c r="BR8" s="292">
        <f>SUM(BY8,CF8)</f>
        <v>115576</v>
      </c>
      <c r="BS8" s="292">
        <f>SUM(BZ8,CG8)</f>
        <v>0</v>
      </c>
      <c r="BT8" s="292">
        <f>SUM(CA8,CH8)</f>
        <v>85883</v>
      </c>
      <c r="BU8" s="292">
        <f>SUM(CB8,CI8)</f>
        <v>1506</v>
      </c>
      <c r="BV8" s="292">
        <f>SUM(CC8,CJ8)</f>
        <v>22694</v>
      </c>
      <c r="BW8" s="292">
        <f>SUM(CD8,CK8)</f>
        <v>202</v>
      </c>
      <c r="BX8" s="292">
        <f>SUM(CE8,CL8)</f>
        <v>5291</v>
      </c>
      <c r="BY8" s="292">
        <f>SUM(BZ8:CE8)</f>
        <v>112379</v>
      </c>
      <c r="BZ8" s="292">
        <f>F8</f>
        <v>0</v>
      </c>
      <c r="CA8" s="292">
        <f>J8</f>
        <v>85351</v>
      </c>
      <c r="CB8" s="292">
        <f>N8</f>
        <v>1374</v>
      </c>
      <c r="CC8" s="292">
        <f>R8</f>
        <v>22606</v>
      </c>
      <c r="CD8" s="292">
        <f>V8</f>
        <v>202</v>
      </c>
      <c r="CE8" s="292">
        <f>Z8</f>
        <v>2846</v>
      </c>
      <c r="CF8" s="292">
        <f>SUM(CG8:CL8)</f>
        <v>3197</v>
      </c>
      <c r="CG8" s="292">
        <f>BE8</f>
        <v>0</v>
      </c>
      <c r="CH8" s="292">
        <f>BF8</f>
        <v>532</v>
      </c>
      <c r="CI8" s="292">
        <f>BG8</f>
        <v>132</v>
      </c>
      <c r="CJ8" s="292">
        <f>BH8</f>
        <v>88</v>
      </c>
      <c r="CK8" s="292">
        <f>BI8</f>
        <v>0</v>
      </c>
      <c r="CL8" s="292">
        <f>BJ8</f>
        <v>2445</v>
      </c>
      <c r="CM8" s="292">
        <f>SUM(CT8,DA8)</f>
        <v>29104</v>
      </c>
      <c r="CN8" s="292">
        <f>SUM(CU8,DB8)</f>
        <v>0</v>
      </c>
      <c r="CO8" s="292">
        <f>SUM(CV8,DC8)</f>
        <v>27889</v>
      </c>
      <c r="CP8" s="292">
        <f>SUM(CW8,DD8)</f>
        <v>0</v>
      </c>
      <c r="CQ8" s="292">
        <f>SUM(CX8,DE8)</f>
        <v>450</v>
      </c>
      <c r="CR8" s="292">
        <f>SUM(CY8,DF8)</f>
        <v>0</v>
      </c>
      <c r="CS8" s="292">
        <f>SUM(CZ8,DG8)</f>
        <v>765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29104</v>
      </c>
      <c r="DB8" s="292">
        <f>BL8</f>
        <v>0</v>
      </c>
      <c r="DC8" s="292">
        <f>BM8</f>
        <v>27889</v>
      </c>
      <c r="DD8" s="292">
        <f>BN8</f>
        <v>0</v>
      </c>
      <c r="DE8" s="292">
        <f>BO8</f>
        <v>450</v>
      </c>
      <c r="DF8" s="292">
        <f>BP8</f>
        <v>0</v>
      </c>
      <c r="DG8" s="292">
        <f>BQ8</f>
        <v>765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56259</v>
      </c>
      <c r="E9" s="292">
        <f>SUM(F9,J9,N9,R9,V9,Z9)</f>
        <v>31948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26364</v>
      </c>
      <c r="K9" s="292">
        <v>134</v>
      </c>
      <c r="L9" s="292">
        <v>26230</v>
      </c>
      <c r="M9" s="292">
        <v>0</v>
      </c>
      <c r="N9" s="292">
        <f>SUM(O9:Q9)</f>
        <v>1780</v>
      </c>
      <c r="O9" s="292">
        <v>1</v>
      </c>
      <c r="P9" s="292">
        <v>1779</v>
      </c>
      <c r="Q9" s="292">
        <v>0</v>
      </c>
      <c r="R9" s="292">
        <f>SUM(S9:U9)</f>
        <v>3578</v>
      </c>
      <c r="S9" s="292">
        <v>1342</v>
      </c>
      <c r="T9" s="292">
        <v>2236</v>
      </c>
      <c r="U9" s="292">
        <v>0</v>
      </c>
      <c r="V9" s="292">
        <f>SUM(W9:Y9)</f>
        <v>95</v>
      </c>
      <c r="W9" s="292">
        <v>64</v>
      </c>
      <c r="X9" s="292">
        <v>31</v>
      </c>
      <c r="Y9" s="292">
        <v>0</v>
      </c>
      <c r="Z9" s="292">
        <f>SUM(AA9:AC9)</f>
        <v>131</v>
      </c>
      <c r="AA9" s="292">
        <v>0</v>
      </c>
      <c r="AB9" s="292">
        <v>131</v>
      </c>
      <c r="AC9" s="292">
        <v>0</v>
      </c>
      <c r="AD9" s="292">
        <f>SUM(AE9,AI9,AM9,AQ9,AU9,AY9)</f>
        <v>16437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15831</v>
      </c>
      <c r="AJ9" s="292">
        <v>0</v>
      </c>
      <c r="AK9" s="292">
        <v>0</v>
      </c>
      <c r="AL9" s="292">
        <v>15831</v>
      </c>
      <c r="AM9" s="292">
        <f>SUM(AN9:AP9)</f>
        <v>543</v>
      </c>
      <c r="AN9" s="292">
        <v>0</v>
      </c>
      <c r="AO9" s="292">
        <v>0</v>
      </c>
      <c r="AP9" s="292">
        <v>543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63</v>
      </c>
      <c r="AZ9" s="292">
        <v>0</v>
      </c>
      <c r="BA9" s="292">
        <v>0</v>
      </c>
      <c r="BB9" s="292">
        <v>63</v>
      </c>
      <c r="BC9" s="292">
        <f>SUM(BD9,BK9)</f>
        <v>7874</v>
      </c>
      <c r="BD9" s="292">
        <f>SUM(BE9:BJ9)</f>
        <v>4031</v>
      </c>
      <c r="BE9" s="292">
        <v>0</v>
      </c>
      <c r="BF9" s="292">
        <v>2020</v>
      </c>
      <c r="BG9" s="292">
        <v>1140</v>
      </c>
      <c r="BH9" s="292">
        <v>2</v>
      </c>
      <c r="BI9" s="292">
        <v>1</v>
      </c>
      <c r="BJ9" s="292">
        <v>868</v>
      </c>
      <c r="BK9" s="292">
        <f>SUM(BL9:BQ9)</f>
        <v>3843</v>
      </c>
      <c r="BL9" s="292">
        <v>0</v>
      </c>
      <c r="BM9" s="292">
        <v>3621</v>
      </c>
      <c r="BN9" s="292">
        <v>105</v>
      </c>
      <c r="BO9" s="292">
        <v>0</v>
      </c>
      <c r="BP9" s="292">
        <v>0</v>
      </c>
      <c r="BQ9" s="292">
        <v>117</v>
      </c>
      <c r="BR9" s="292">
        <f>SUM(BY9,CF9)</f>
        <v>35979</v>
      </c>
      <c r="BS9" s="292">
        <f>SUM(BZ9,CG9)</f>
        <v>0</v>
      </c>
      <c r="BT9" s="292">
        <f>SUM(CA9,CH9)</f>
        <v>28384</v>
      </c>
      <c r="BU9" s="292">
        <f>SUM(CB9,CI9)</f>
        <v>2920</v>
      </c>
      <c r="BV9" s="292">
        <f>SUM(CC9,CJ9)</f>
        <v>3580</v>
      </c>
      <c r="BW9" s="292">
        <f>SUM(CD9,CK9)</f>
        <v>96</v>
      </c>
      <c r="BX9" s="292">
        <f>SUM(CE9,CL9)</f>
        <v>999</v>
      </c>
      <c r="BY9" s="292">
        <f>SUM(BZ9:CE9)</f>
        <v>31948</v>
      </c>
      <c r="BZ9" s="292">
        <f>F9</f>
        <v>0</v>
      </c>
      <c r="CA9" s="292">
        <f>J9</f>
        <v>26364</v>
      </c>
      <c r="CB9" s="292">
        <f>N9</f>
        <v>1780</v>
      </c>
      <c r="CC9" s="292">
        <f>R9</f>
        <v>3578</v>
      </c>
      <c r="CD9" s="292">
        <f>V9</f>
        <v>95</v>
      </c>
      <c r="CE9" s="292">
        <f>Z9</f>
        <v>131</v>
      </c>
      <c r="CF9" s="292">
        <f>SUM(CG9:CL9)</f>
        <v>4031</v>
      </c>
      <c r="CG9" s="292">
        <f>BE9</f>
        <v>0</v>
      </c>
      <c r="CH9" s="292">
        <f>BF9</f>
        <v>2020</v>
      </c>
      <c r="CI9" s="292">
        <f>BG9</f>
        <v>1140</v>
      </c>
      <c r="CJ9" s="292">
        <f>BH9</f>
        <v>2</v>
      </c>
      <c r="CK9" s="292">
        <f>BI9</f>
        <v>1</v>
      </c>
      <c r="CL9" s="292">
        <f>BJ9</f>
        <v>868</v>
      </c>
      <c r="CM9" s="292">
        <f>SUM(CT9,DA9)</f>
        <v>20280</v>
      </c>
      <c r="CN9" s="292">
        <f>SUM(CU9,DB9)</f>
        <v>0</v>
      </c>
      <c r="CO9" s="292">
        <f>SUM(CV9,DC9)</f>
        <v>19452</v>
      </c>
      <c r="CP9" s="292">
        <f>SUM(CW9,DD9)</f>
        <v>648</v>
      </c>
      <c r="CQ9" s="292">
        <f>SUM(CX9,DE9)</f>
        <v>0</v>
      </c>
      <c r="CR9" s="292">
        <f>SUM(CY9,DF9)</f>
        <v>0</v>
      </c>
      <c r="CS9" s="292">
        <f>SUM(CZ9,DG9)</f>
        <v>180</v>
      </c>
      <c r="CT9" s="292">
        <f>SUM(CU9:CZ9)</f>
        <v>16437</v>
      </c>
      <c r="CU9" s="292">
        <f>AE9</f>
        <v>0</v>
      </c>
      <c r="CV9" s="292">
        <f>AI9</f>
        <v>15831</v>
      </c>
      <c r="CW9" s="292">
        <f>AM9</f>
        <v>543</v>
      </c>
      <c r="CX9" s="292">
        <f>AQ9</f>
        <v>0</v>
      </c>
      <c r="CY9" s="292">
        <f>AU9</f>
        <v>0</v>
      </c>
      <c r="CZ9" s="292">
        <f>AY9</f>
        <v>63</v>
      </c>
      <c r="DA9" s="292">
        <f>SUM(DB9:DG9)</f>
        <v>3843</v>
      </c>
      <c r="DB9" s="292">
        <f>BL9</f>
        <v>0</v>
      </c>
      <c r="DC9" s="292">
        <f>BM9</f>
        <v>3621</v>
      </c>
      <c r="DD9" s="292">
        <f>BN9</f>
        <v>105</v>
      </c>
      <c r="DE9" s="292">
        <f>BO9</f>
        <v>0</v>
      </c>
      <c r="DF9" s="292">
        <f>BP9</f>
        <v>0</v>
      </c>
      <c r="DG9" s="292">
        <f>BQ9</f>
        <v>117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23990</v>
      </c>
      <c r="E10" s="292">
        <f>SUM(F10,J10,N10,R10,V10,Z10)</f>
        <v>16617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15045</v>
      </c>
      <c r="K10" s="292">
        <v>3396</v>
      </c>
      <c r="L10" s="292">
        <v>11490</v>
      </c>
      <c r="M10" s="292">
        <v>159</v>
      </c>
      <c r="N10" s="292">
        <f>SUM(O10:Q10)</f>
        <v>439</v>
      </c>
      <c r="O10" s="292">
        <v>117</v>
      </c>
      <c r="P10" s="292">
        <v>305</v>
      </c>
      <c r="Q10" s="292">
        <v>17</v>
      </c>
      <c r="R10" s="292">
        <f>SUM(S10:U10)</f>
        <v>892</v>
      </c>
      <c r="S10" s="292">
        <v>237</v>
      </c>
      <c r="T10" s="292">
        <v>655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241</v>
      </c>
      <c r="AA10" s="292">
        <v>7</v>
      </c>
      <c r="AB10" s="292">
        <v>0</v>
      </c>
      <c r="AC10" s="292">
        <v>234</v>
      </c>
      <c r="AD10" s="292">
        <f>SUM(AE10,AI10,AM10,AQ10,AU10,AY10)</f>
        <v>7017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7007</v>
      </c>
      <c r="AJ10" s="292">
        <v>0</v>
      </c>
      <c r="AK10" s="292">
        <v>0</v>
      </c>
      <c r="AL10" s="292">
        <v>7007</v>
      </c>
      <c r="AM10" s="292">
        <f>SUM(AN10:AP10)</f>
        <v>6</v>
      </c>
      <c r="AN10" s="292">
        <v>0</v>
      </c>
      <c r="AO10" s="292">
        <v>0</v>
      </c>
      <c r="AP10" s="292">
        <v>6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</v>
      </c>
      <c r="AZ10" s="292">
        <v>0</v>
      </c>
      <c r="BA10" s="292">
        <v>0</v>
      </c>
      <c r="BB10" s="292">
        <v>4</v>
      </c>
      <c r="BC10" s="292">
        <f>SUM(BD10,BK10)</f>
        <v>356</v>
      </c>
      <c r="BD10" s="292">
        <f>SUM(BE10:BJ10)</f>
        <v>195</v>
      </c>
      <c r="BE10" s="292">
        <v>0</v>
      </c>
      <c r="BF10" s="292">
        <v>65</v>
      </c>
      <c r="BG10" s="292">
        <v>12</v>
      </c>
      <c r="BH10" s="292">
        <v>0</v>
      </c>
      <c r="BI10" s="292">
        <v>0</v>
      </c>
      <c r="BJ10" s="292">
        <v>118</v>
      </c>
      <c r="BK10" s="292">
        <f>SUM(BL10:BQ10)</f>
        <v>161</v>
      </c>
      <c r="BL10" s="292">
        <v>0</v>
      </c>
      <c r="BM10" s="292">
        <v>151</v>
      </c>
      <c r="BN10" s="292">
        <v>9</v>
      </c>
      <c r="BO10" s="292">
        <v>0</v>
      </c>
      <c r="BP10" s="292">
        <v>0</v>
      </c>
      <c r="BQ10" s="292">
        <v>1</v>
      </c>
      <c r="BR10" s="292">
        <f>SUM(BY10,CF10)</f>
        <v>16812</v>
      </c>
      <c r="BS10" s="292">
        <f>SUM(BZ10,CG10)</f>
        <v>0</v>
      </c>
      <c r="BT10" s="292">
        <f>SUM(CA10,CH10)</f>
        <v>15110</v>
      </c>
      <c r="BU10" s="292">
        <f>SUM(CB10,CI10)</f>
        <v>451</v>
      </c>
      <c r="BV10" s="292">
        <f>SUM(CC10,CJ10)</f>
        <v>892</v>
      </c>
      <c r="BW10" s="292">
        <f>SUM(CD10,CK10)</f>
        <v>0</v>
      </c>
      <c r="BX10" s="292">
        <f>SUM(CE10,CL10)</f>
        <v>359</v>
      </c>
      <c r="BY10" s="292">
        <f>SUM(BZ10:CE10)</f>
        <v>16617</v>
      </c>
      <c r="BZ10" s="292">
        <f>F10</f>
        <v>0</v>
      </c>
      <c r="CA10" s="292">
        <f>J10</f>
        <v>15045</v>
      </c>
      <c r="CB10" s="292">
        <f>N10</f>
        <v>439</v>
      </c>
      <c r="CC10" s="292">
        <f>R10</f>
        <v>892</v>
      </c>
      <c r="CD10" s="292">
        <f>V10</f>
        <v>0</v>
      </c>
      <c r="CE10" s="292">
        <f>Z10</f>
        <v>241</v>
      </c>
      <c r="CF10" s="292">
        <f>SUM(CG10:CL10)</f>
        <v>195</v>
      </c>
      <c r="CG10" s="292">
        <f>BE10</f>
        <v>0</v>
      </c>
      <c r="CH10" s="292">
        <f>BF10</f>
        <v>65</v>
      </c>
      <c r="CI10" s="292">
        <f>BG10</f>
        <v>12</v>
      </c>
      <c r="CJ10" s="292">
        <f>BH10</f>
        <v>0</v>
      </c>
      <c r="CK10" s="292">
        <f>BI10</f>
        <v>0</v>
      </c>
      <c r="CL10" s="292">
        <f>BJ10</f>
        <v>118</v>
      </c>
      <c r="CM10" s="292">
        <f>SUM(CT10,DA10)</f>
        <v>7178</v>
      </c>
      <c r="CN10" s="292">
        <f>SUM(CU10,DB10)</f>
        <v>0</v>
      </c>
      <c r="CO10" s="292">
        <f>SUM(CV10,DC10)</f>
        <v>7158</v>
      </c>
      <c r="CP10" s="292">
        <f>SUM(CW10,DD10)</f>
        <v>15</v>
      </c>
      <c r="CQ10" s="292">
        <f>SUM(CX10,DE10)</f>
        <v>0</v>
      </c>
      <c r="CR10" s="292">
        <f>SUM(CY10,DF10)</f>
        <v>0</v>
      </c>
      <c r="CS10" s="292">
        <f>SUM(CZ10,DG10)</f>
        <v>5</v>
      </c>
      <c r="CT10" s="292">
        <f>SUM(CU10:CZ10)</f>
        <v>7017</v>
      </c>
      <c r="CU10" s="292">
        <f>AE10</f>
        <v>0</v>
      </c>
      <c r="CV10" s="292">
        <f>AI10</f>
        <v>7007</v>
      </c>
      <c r="CW10" s="292">
        <f>AM10</f>
        <v>6</v>
      </c>
      <c r="CX10" s="292">
        <f>AQ10</f>
        <v>0</v>
      </c>
      <c r="CY10" s="292">
        <f>AU10</f>
        <v>0</v>
      </c>
      <c r="CZ10" s="292">
        <f>AY10</f>
        <v>4</v>
      </c>
      <c r="DA10" s="292">
        <f>SUM(DB10:DG10)</f>
        <v>161</v>
      </c>
      <c r="DB10" s="292">
        <f>BL10</f>
        <v>0</v>
      </c>
      <c r="DC10" s="292">
        <f>BM10</f>
        <v>151</v>
      </c>
      <c r="DD10" s="292">
        <f>BN10</f>
        <v>9</v>
      </c>
      <c r="DE10" s="292">
        <f>BO10</f>
        <v>0</v>
      </c>
      <c r="DF10" s="292">
        <f>BP10</f>
        <v>0</v>
      </c>
      <c r="DG10" s="292">
        <f>BQ10</f>
        <v>1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13617</v>
      </c>
      <c r="E11" s="292">
        <f>SUM(F11,J11,N11,R11,V11,Z11)</f>
        <v>8215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6278</v>
      </c>
      <c r="K11" s="292">
        <v>2169</v>
      </c>
      <c r="L11" s="292">
        <v>4109</v>
      </c>
      <c r="M11" s="292">
        <v>0</v>
      </c>
      <c r="N11" s="292">
        <f>SUM(O11:Q11)</f>
        <v>311</v>
      </c>
      <c r="O11" s="292">
        <v>85</v>
      </c>
      <c r="P11" s="292">
        <v>226</v>
      </c>
      <c r="Q11" s="292">
        <v>0</v>
      </c>
      <c r="R11" s="292">
        <f>SUM(S11:U11)</f>
        <v>1531</v>
      </c>
      <c r="S11" s="292">
        <v>344</v>
      </c>
      <c r="T11" s="292">
        <v>1187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95</v>
      </c>
      <c r="AA11" s="292">
        <v>95</v>
      </c>
      <c r="AB11" s="292">
        <v>0</v>
      </c>
      <c r="AC11" s="292">
        <v>0</v>
      </c>
      <c r="AD11" s="292">
        <f>SUM(AE11,AI11,AM11,AQ11,AU11,AY11)</f>
        <v>3391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2217</v>
      </c>
      <c r="AJ11" s="292">
        <v>0</v>
      </c>
      <c r="AK11" s="292">
        <v>0</v>
      </c>
      <c r="AL11" s="292">
        <v>2217</v>
      </c>
      <c r="AM11" s="292">
        <f>SUM(AN11:AP11)</f>
        <v>171</v>
      </c>
      <c r="AN11" s="292">
        <v>0</v>
      </c>
      <c r="AO11" s="292">
        <v>0</v>
      </c>
      <c r="AP11" s="292">
        <v>171</v>
      </c>
      <c r="AQ11" s="292">
        <f>SUM(AR11:AT11)</f>
        <v>638</v>
      </c>
      <c r="AR11" s="292">
        <v>0</v>
      </c>
      <c r="AS11" s="292">
        <v>0</v>
      </c>
      <c r="AT11" s="292">
        <v>638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365</v>
      </c>
      <c r="AZ11" s="292">
        <v>0</v>
      </c>
      <c r="BA11" s="292">
        <v>0</v>
      </c>
      <c r="BB11" s="292">
        <v>365</v>
      </c>
      <c r="BC11" s="292">
        <f>SUM(BD11,BK11)</f>
        <v>2011</v>
      </c>
      <c r="BD11" s="292">
        <f>SUM(BE11:BJ11)</f>
        <v>1201</v>
      </c>
      <c r="BE11" s="292">
        <v>0</v>
      </c>
      <c r="BF11" s="292">
        <v>415</v>
      </c>
      <c r="BG11" s="292">
        <v>215</v>
      </c>
      <c r="BH11" s="292">
        <v>3</v>
      </c>
      <c r="BI11" s="292">
        <v>0</v>
      </c>
      <c r="BJ11" s="292">
        <v>568</v>
      </c>
      <c r="BK11" s="292">
        <f>SUM(BL11:BQ11)</f>
        <v>810</v>
      </c>
      <c r="BL11" s="292">
        <v>0</v>
      </c>
      <c r="BM11" s="292">
        <v>569</v>
      </c>
      <c r="BN11" s="292">
        <v>6</v>
      </c>
      <c r="BO11" s="292">
        <v>26</v>
      </c>
      <c r="BP11" s="292">
        <v>0</v>
      </c>
      <c r="BQ11" s="292">
        <v>209</v>
      </c>
      <c r="BR11" s="292">
        <f>SUM(BY11,CF11)</f>
        <v>9416</v>
      </c>
      <c r="BS11" s="292">
        <f>SUM(BZ11,CG11)</f>
        <v>0</v>
      </c>
      <c r="BT11" s="292">
        <f>SUM(CA11,CH11)</f>
        <v>6693</v>
      </c>
      <c r="BU11" s="292">
        <f>SUM(CB11,CI11)</f>
        <v>526</v>
      </c>
      <c r="BV11" s="292">
        <f>SUM(CC11,CJ11)</f>
        <v>1534</v>
      </c>
      <c r="BW11" s="292">
        <f>SUM(CD11,CK11)</f>
        <v>0</v>
      </c>
      <c r="BX11" s="292">
        <f>SUM(CE11,CL11)</f>
        <v>663</v>
      </c>
      <c r="BY11" s="292">
        <f>SUM(BZ11:CE11)</f>
        <v>8215</v>
      </c>
      <c r="BZ11" s="292">
        <f>F11</f>
        <v>0</v>
      </c>
      <c r="CA11" s="292">
        <f>J11</f>
        <v>6278</v>
      </c>
      <c r="CB11" s="292">
        <f>N11</f>
        <v>311</v>
      </c>
      <c r="CC11" s="292">
        <f>R11</f>
        <v>1531</v>
      </c>
      <c r="CD11" s="292">
        <f>V11</f>
        <v>0</v>
      </c>
      <c r="CE11" s="292">
        <f>Z11</f>
        <v>95</v>
      </c>
      <c r="CF11" s="292">
        <f>SUM(CG11:CL11)</f>
        <v>1201</v>
      </c>
      <c r="CG11" s="292">
        <f>BE11</f>
        <v>0</v>
      </c>
      <c r="CH11" s="292">
        <f>BF11</f>
        <v>415</v>
      </c>
      <c r="CI11" s="292">
        <f>BG11</f>
        <v>215</v>
      </c>
      <c r="CJ11" s="292">
        <f>BH11</f>
        <v>3</v>
      </c>
      <c r="CK11" s="292">
        <f>BI11</f>
        <v>0</v>
      </c>
      <c r="CL11" s="292">
        <f>BJ11</f>
        <v>568</v>
      </c>
      <c r="CM11" s="292">
        <f>SUM(CT11,DA11)</f>
        <v>4201</v>
      </c>
      <c r="CN11" s="292">
        <f>SUM(CU11,DB11)</f>
        <v>0</v>
      </c>
      <c r="CO11" s="292">
        <f>SUM(CV11,DC11)</f>
        <v>2786</v>
      </c>
      <c r="CP11" s="292">
        <f>SUM(CW11,DD11)</f>
        <v>177</v>
      </c>
      <c r="CQ11" s="292">
        <f>SUM(CX11,DE11)</f>
        <v>664</v>
      </c>
      <c r="CR11" s="292">
        <f>SUM(CY11,DF11)</f>
        <v>0</v>
      </c>
      <c r="CS11" s="292">
        <f>SUM(CZ11,DG11)</f>
        <v>574</v>
      </c>
      <c r="CT11" s="292">
        <f>SUM(CU11:CZ11)</f>
        <v>3391</v>
      </c>
      <c r="CU11" s="292">
        <f>AE11</f>
        <v>0</v>
      </c>
      <c r="CV11" s="292">
        <f>AI11</f>
        <v>2217</v>
      </c>
      <c r="CW11" s="292">
        <f>AM11</f>
        <v>171</v>
      </c>
      <c r="CX11" s="292">
        <f>AQ11</f>
        <v>638</v>
      </c>
      <c r="CY11" s="292">
        <f>AU11</f>
        <v>0</v>
      </c>
      <c r="CZ11" s="292">
        <f>AY11</f>
        <v>365</v>
      </c>
      <c r="DA11" s="292">
        <f>SUM(DB11:DG11)</f>
        <v>810</v>
      </c>
      <c r="DB11" s="292">
        <f>BL11</f>
        <v>0</v>
      </c>
      <c r="DC11" s="292">
        <f>BM11</f>
        <v>569</v>
      </c>
      <c r="DD11" s="292">
        <f>BN11</f>
        <v>6</v>
      </c>
      <c r="DE11" s="292">
        <f>BO11</f>
        <v>26</v>
      </c>
      <c r="DF11" s="292">
        <f>BP11</f>
        <v>0</v>
      </c>
      <c r="DG11" s="292">
        <f>BQ11</f>
        <v>209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45256</v>
      </c>
      <c r="E12" s="292">
        <f>SUM(F12,J12,N12,R12,V12,Z12)</f>
        <v>25104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20227</v>
      </c>
      <c r="K12" s="292">
        <v>59</v>
      </c>
      <c r="L12" s="292">
        <v>20168</v>
      </c>
      <c r="M12" s="292">
        <v>0</v>
      </c>
      <c r="N12" s="292">
        <f>SUM(O12:Q12)</f>
        <v>406</v>
      </c>
      <c r="O12" s="292">
        <v>6</v>
      </c>
      <c r="P12" s="292">
        <v>400</v>
      </c>
      <c r="Q12" s="292">
        <v>0</v>
      </c>
      <c r="R12" s="292">
        <f>SUM(S12:U12)</f>
        <v>3988</v>
      </c>
      <c r="S12" s="292">
        <v>0</v>
      </c>
      <c r="T12" s="292">
        <v>3988</v>
      </c>
      <c r="U12" s="292">
        <v>0</v>
      </c>
      <c r="V12" s="292">
        <f>SUM(W12:Y12)</f>
        <v>35</v>
      </c>
      <c r="W12" s="292">
        <v>0</v>
      </c>
      <c r="X12" s="292">
        <v>35</v>
      </c>
      <c r="Y12" s="292">
        <v>0</v>
      </c>
      <c r="Z12" s="292">
        <f>SUM(AA12:AC12)</f>
        <v>448</v>
      </c>
      <c r="AA12" s="292">
        <v>19</v>
      </c>
      <c r="AB12" s="292">
        <v>429</v>
      </c>
      <c r="AC12" s="292">
        <v>0</v>
      </c>
      <c r="AD12" s="292">
        <f>SUM(AE12,AI12,AM12,AQ12,AU12,AY12)</f>
        <v>12631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12236</v>
      </c>
      <c r="AJ12" s="292">
        <v>0</v>
      </c>
      <c r="AK12" s="292">
        <v>0</v>
      </c>
      <c r="AL12" s="292">
        <v>12236</v>
      </c>
      <c r="AM12" s="292">
        <f>SUM(AN12:AP12)</f>
        <v>7</v>
      </c>
      <c r="AN12" s="292">
        <v>0</v>
      </c>
      <c r="AO12" s="292">
        <v>0</v>
      </c>
      <c r="AP12" s="292">
        <v>7</v>
      </c>
      <c r="AQ12" s="292">
        <f>SUM(AR12:AT12)</f>
        <v>11</v>
      </c>
      <c r="AR12" s="292">
        <v>0</v>
      </c>
      <c r="AS12" s="292">
        <v>0</v>
      </c>
      <c r="AT12" s="292">
        <v>11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377</v>
      </c>
      <c r="AZ12" s="292">
        <v>0</v>
      </c>
      <c r="BA12" s="292">
        <v>0</v>
      </c>
      <c r="BB12" s="292">
        <v>377</v>
      </c>
      <c r="BC12" s="292">
        <f>SUM(BD12,BK12)</f>
        <v>7521</v>
      </c>
      <c r="BD12" s="292">
        <f>SUM(BE12:BJ12)</f>
        <v>6428</v>
      </c>
      <c r="BE12" s="292">
        <v>0</v>
      </c>
      <c r="BF12" s="292">
        <v>3189</v>
      </c>
      <c r="BG12" s="292">
        <v>1513</v>
      </c>
      <c r="BH12" s="292">
        <v>38</v>
      </c>
      <c r="BI12" s="292">
        <v>0</v>
      </c>
      <c r="BJ12" s="292">
        <v>1688</v>
      </c>
      <c r="BK12" s="292">
        <f>SUM(BL12:BQ12)</f>
        <v>1093</v>
      </c>
      <c r="BL12" s="292">
        <v>0</v>
      </c>
      <c r="BM12" s="292">
        <v>939</v>
      </c>
      <c r="BN12" s="292">
        <v>0</v>
      </c>
      <c r="BO12" s="292">
        <v>2</v>
      </c>
      <c r="BP12" s="292">
        <v>0</v>
      </c>
      <c r="BQ12" s="292">
        <v>152</v>
      </c>
      <c r="BR12" s="292">
        <f>SUM(BY12,CF12)</f>
        <v>31532</v>
      </c>
      <c r="BS12" s="292">
        <f>SUM(BZ12,CG12)</f>
        <v>0</v>
      </c>
      <c r="BT12" s="292">
        <f>SUM(CA12,CH12)</f>
        <v>23416</v>
      </c>
      <c r="BU12" s="292">
        <f>SUM(CB12,CI12)</f>
        <v>1919</v>
      </c>
      <c r="BV12" s="292">
        <f>SUM(CC12,CJ12)</f>
        <v>4026</v>
      </c>
      <c r="BW12" s="292">
        <f>SUM(CD12,CK12)</f>
        <v>35</v>
      </c>
      <c r="BX12" s="292">
        <f>SUM(CE12,CL12)</f>
        <v>2136</v>
      </c>
      <c r="BY12" s="292">
        <f>SUM(BZ12:CE12)</f>
        <v>25104</v>
      </c>
      <c r="BZ12" s="292">
        <f>F12</f>
        <v>0</v>
      </c>
      <c r="CA12" s="292">
        <f>J12</f>
        <v>20227</v>
      </c>
      <c r="CB12" s="292">
        <f>N12</f>
        <v>406</v>
      </c>
      <c r="CC12" s="292">
        <f>R12</f>
        <v>3988</v>
      </c>
      <c r="CD12" s="292">
        <f>V12</f>
        <v>35</v>
      </c>
      <c r="CE12" s="292">
        <f>Z12</f>
        <v>448</v>
      </c>
      <c r="CF12" s="292">
        <f>SUM(CG12:CL12)</f>
        <v>6428</v>
      </c>
      <c r="CG12" s="292">
        <f>BE12</f>
        <v>0</v>
      </c>
      <c r="CH12" s="292">
        <f>BF12</f>
        <v>3189</v>
      </c>
      <c r="CI12" s="292">
        <f>BG12</f>
        <v>1513</v>
      </c>
      <c r="CJ12" s="292">
        <f>BH12</f>
        <v>38</v>
      </c>
      <c r="CK12" s="292">
        <f>BI12</f>
        <v>0</v>
      </c>
      <c r="CL12" s="292">
        <f>BJ12</f>
        <v>1688</v>
      </c>
      <c r="CM12" s="292">
        <f>SUM(CT12,DA12)</f>
        <v>13724</v>
      </c>
      <c r="CN12" s="292">
        <f>SUM(CU12,DB12)</f>
        <v>0</v>
      </c>
      <c r="CO12" s="292">
        <f>SUM(CV12,DC12)</f>
        <v>13175</v>
      </c>
      <c r="CP12" s="292">
        <f>SUM(CW12,DD12)</f>
        <v>7</v>
      </c>
      <c r="CQ12" s="292">
        <f>SUM(CX12,DE12)</f>
        <v>13</v>
      </c>
      <c r="CR12" s="292">
        <f>SUM(CY12,DF12)</f>
        <v>0</v>
      </c>
      <c r="CS12" s="292">
        <f>SUM(CZ12,DG12)</f>
        <v>529</v>
      </c>
      <c r="CT12" s="292">
        <f>SUM(CU12:CZ12)</f>
        <v>12631</v>
      </c>
      <c r="CU12" s="292">
        <f>AE12</f>
        <v>0</v>
      </c>
      <c r="CV12" s="292">
        <f>AI12</f>
        <v>12236</v>
      </c>
      <c r="CW12" s="292">
        <f>AM12</f>
        <v>7</v>
      </c>
      <c r="CX12" s="292">
        <f>AQ12</f>
        <v>11</v>
      </c>
      <c r="CY12" s="292">
        <f>AU12</f>
        <v>0</v>
      </c>
      <c r="CZ12" s="292">
        <f>AY12</f>
        <v>377</v>
      </c>
      <c r="DA12" s="292">
        <f>SUM(DB12:DG12)</f>
        <v>1093</v>
      </c>
      <c r="DB12" s="292">
        <f>BL12</f>
        <v>0</v>
      </c>
      <c r="DC12" s="292">
        <f>BM12</f>
        <v>939</v>
      </c>
      <c r="DD12" s="292">
        <f>BN12</f>
        <v>0</v>
      </c>
      <c r="DE12" s="292">
        <f>BO12</f>
        <v>2</v>
      </c>
      <c r="DF12" s="292">
        <f>BP12</f>
        <v>0</v>
      </c>
      <c r="DG12" s="292">
        <f>BQ12</f>
        <v>152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42865</v>
      </c>
      <c r="E13" s="292">
        <f>SUM(F13,J13,N13,R13,V13,Z13)</f>
        <v>24415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20349</v>
      </c>
      <c r="K13" s="292">
        <v>0</v>
      </c>
      <c r="L13" s="292">
        <v>20349</v>
      </c>
      <c r="M13" s="292">
        <v>0</v>
      </c>
      <c r="N13" s="292">
        <f>SUM(O13:Q13)</f>
        <v>1532</v>
      </c>
      <c r="O13" s="292">
        <v>0</v>
      </c>
      <c r="P13" s="292">
        <v>1532</v>
      </c>
      <c r="Q13" s="292">
        <v>0</v>
      </c>
      <c r="R13" s="292">
        <f>SUM(S13:U13)</f>
        <v>1711</v>
      </c>
      <c r="S13" s="292">
        <v>0</v>
      </c>
      <c r="T13" s="292">
        <v>1711</v>
      </c>
      <c r="U13" s="292">
        <v>0</v>
      </c>
      <c r="V13" s="292">
        <f>SUM(W13:Y13)</f>
        <v>33</v>
      </c>
      <c r="W13" s="292">
        <v>0</v>
      </c>
      <c r="X13" s="292">
        <v>33</v>
      </c>
      <c r="Y13" s="292">
        <v>0</v>
      </c>
      <c r="Z13" s="292">
        <f>SUM(AA13:AC13)</f>
        <v>790</v>
      </c>
      <c r="AA13" s="292">
        <v>0</v>
      </c>
      <c r="AB13" s="292">
        <v>790</v>
      </c>
      <c r="AC13" s="292">
        <v>0</v>
      </c>
      <c r="AD13" s="292">
        <f>SUM(AE13,AI13,AM13,AQ13,AU13,AY13)</f>
        <v>11367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10921</v>
      </c>
      <c r="AJ13" s="292">
        <v>0</v>
      </c>
      <c r="AK13" s="292">
        <v>0</v>
      </c>
      <c r="AL13" s="292">
        <v>10921</v>
      </c>
      <c r="AM13" s="292">
        <f>SUM(AN13:AP13)</f>
        <v>446</v>
      </c>
      <c r="AN13" s="292">
        <v>0</v>
      </c>
      <c r="AO13" s="292">
        <v>0</v>
      </c>
      <c r="AP13" s="292">
        <v>446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7083</v>
      </c>
      <c r="BD13" s="292">
        <f>SUM(BE13:BJ13)</f>
        <v>6075</v>
      </c>
      <c r="BE13" s="292">
        <v>0</v>
      </c>
      <c r="BF13" s="292">
        <v>515</v>
      </c>
      <c r="BG13" s="292">
        <v>4548</v>
      </c>
      <c r="BH13" s="292">
        <v>67</v>
      </c>
      <c r="BI13" s="292">
        <v>0</v>
      </c>
      <c r="BJ13" s="292">
        <v>945</v>
      </c>
      <c r="BK13" s="292">
        <f>SUM(BL13:BQ13)</f>
        <v>1008</v>
      </c>
      <c r="BL13" s="292">
        <v>0</v>
      </c>
      <c r="BM13" s="292">
        <v>794</v>
      </c>
      <c r="BN13" s="292">
        <v>39</v>
      </c>
      <c r="BO13" s="292">
        <v>42</v>
      </c>
      <c r="BP13" s="292">
        <v>0</v>
      </c>
      <c r="BQ13" s="292">
        <v>133</v>
      </c>
      <c r="BR13" s="292">
        <f>SUM(BY13,CF13)</f>
        <v>30490</v>
      </c>
      <c r="BS13" s="292">
        <f>SUM(BZ13,CG13)</f>
        <v>0</v>
      </c>
      <c r="BT13" s="292">
        <f>SUM(CA13,CH13)</f>
        <v>20864</v>
      </c>
      <c r="BU13" s="292">
        <f>SUM(CB13,CI13)</f>
        <v>6080</v>
      </c>
      <c r="BV13" s="292">
        <f>SUM(CC13,CJ13)</f>
        <v>1778</v>
      </c>
      <c r="BW13" s="292">
        <f>SUM(CD13,CK13)</f>
        <v>33</v>
      </c>
      <c r="BX13" s="292">
        <f>SUM(CE13,CL13)</f>
        <v>1735</v>
      </c>
      <c r="BY13" s="292">
        <f>SUM(BZ13:CE13)</f>
        <v>24415</v>
      </c>
      <c r="BZ13" s="292">
        <f>F13</f>
        <v>0</v>
      </c>
      <c r="CA13" s="292">
        <f>J13</f>
        <v>20349</v>
      </c>
      <c r="CB13" s="292">
        <f>N13</f>
        <v>1532</v>
      </c>
      <c r="CC13" s="292">
        <f>R13</f>
        <v>1711</v>
      </c>
      <c r="CD13" s="292">
        <f>V13</f>
        <v>33</v>
      </c>
      <c r="CE13" s="292">
        <f>Z13</f>
        <v>790</v>
      </c>
      <c r="CF13" s="292">
        <f>SUM(CG13:CL13)</f>
        <v>6075</v>
      </c>
      <c r="CG13" s="292">
        <f>BE13</f>
        <v>0</v>
      </c>
      <c r="CH13" s="292">
        <f>BF13</f>
        <v>515</v>
      </c>
      <c r="CI13" s="292">
        <f>BG13</f>
        <v>4548</v>
      </c>
      <c r="CJ13" s="292">
        <f>BH13</f>
        <v>67</v>
      </c>
      <c r="CK13" s="292">
        <f>BI13</f>
        <v>0</v>
      </c>
      <c r="CL13" s="292">
        <f>BJ13</f>
        <v>945</v>
      </c>
      <c r="CM13" s="292">
        <f>SUM(CT13,DA13)</f>
        <v>12375</v>
      </c>
      <c r="CN13" s="292">
        <f>SUM(CU13,DB13)</f>
        <v>0</v>
      </c>
      <c r="CO13" s="292">
        <f>SUM(CV13,DC13)</f>
        <v>11715</v>
      </c>
      <c r="CP13" s="292">
        <f>SUM(CW13,DD13)</f>
        <v>485</v>
      </c>
      <c r="CQ13" s="292">
        <f>SUM(CX13,DE13)</f>
        <v>42</v>
      </c>
      <c r="CR13" s="292">
        <f>SUM(CY13,DF13)</f>
        <v>0</v>
      </c>
      <c r="CS13" s="292">
        <f>SUM(CZ13,DG13)</f>
        <v>133</v>
      </c>
      <c r="CT13" s="292">
        <f>SUM(CU13:CZ13)</f>
        <v>11367</v>
      </c>
      <c r="CU13" s="292">
        <f>AE13</f>
        <v>0</v>
      </c>
      <c r="CV13" s="292">
        <f>AI13</f>
        <v>10921</v>
      </c>
      <c r="CW13" s="292">
        <f>AM13</f>
        <v>446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1008</v>
      </c>
      <c r="DB13" s="292">
        <f>BL13</f>
        <v>0</v>
      </c>
      <c r="DC13" s="292">
        <f>BM13</f>
        <v>794</v>
      </c>
      <c r="DD13" s="292">
        <f>BN13</f>
        <v>39</v>
      </c>
      <c r="DE13" s="292">
        <f>BO13</f>
        <v>42</v>
      </c>
      <c r="DF13" s="292">
        <f>BP13</f>
        <v>0</v>
      </c>
      <c r="DG13" s="292">
        <f>BQ13</f>
        <v>133</v>
      </c>
      <c r="DH13" s="292">
        <v>0</v>
      </c>
      <c r="DI13" s="292">
        <f>SUM(DJ13:DM13)</f>
        <v>5</v>
      </c>
      <c r="DJ13" s="292">
        <v>5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14314</v>
      </c>
      <c r="E14" s="292">
        <f>SUM(F14,J14,N14,R14,V14,Z14)</f>
        <v>8297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7079</v>
      </c>
      <c r="K14" s="292">
        <v>0</v>
      </c>
      <c r="L14" s="292">
        <v>7079</v>
      </c>
      <c r="M14" s="292">
        <v>0</v>
      </c>
      <c r="N14" s="292">
        <f>SUM(O14:Q14)</f>
        <v>216</v>
      </c>
      <c r="O14" s="292">
        <v>0</v>
      </c>
      <c r="P14" s="292">
        <v>216</v>
      </c>
      <c r="Q14" s="292">
        <v>0</v>
      </c>
      <c r="R14" s="292">
        <f>SUM(S14:U14)</f>
        <v>986</v>
      </c>
      <c r="S14" s="292">
        <v>0</v>
      </c>
      <c r="T14" s="292">
        <v>986</v>
      </c>
      <c r="U14" s="292">
        <v>0</v>
      </c>
      <c r="V14" s="292">
        <f>SUM(W14:Y14)</f>
        <v>9</v>
      </c>
      <c r="W14" s="292">
        <v>0</v>
      </c>
      <c r="X14" s="292">
        <v>9</v>
      </c>
      <c r="Y14" s="292">
        <v>0</v>
      </c>
      <c r="Z14" s="292">
        <f>SUM(AA14:AC14)</f>
        <v>7</v>
      </c>
      <c r="AA14" s="292">
        <v>0</v>
      </c>
      <c r="AB14" s="292">
        <v>7</v>
      </c>
      <c r="AC14" s="292">
        <v>0</v>
      </c>
      <c r="AD14" s="292">
        <f>SUM(AE14,AI14,AM14,AQ14,AU14,AY14)</f>
        <v>4857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4857</v>
      </c>
      <c r="AJ14" s="292">
        <v>0</v>
      </c>
      <c r="AK14" s="292">
        <v>0</v>
      </c>
      <c r="AL14" s="292">
        <v>4857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1160</v>
      </c>
      <c r="BD14" s="292">
        <f>SUM(BE14:BJ14)</f>
        <v>426</v>
      </c>
      <c r="BE14" s="292">
        <v>0</v>
      </c>
      <c r="BF14" s="292">
        <v>356</v>
      </c>
      <c r="BG14" s="292">
        <v>70</v>
      </c>
      <c r="BH14" s="292">
        <v>0</v>
      </c>
      <c r="BI14" s="292">
        <v>0</v>
      </c>
      <c r="BJ14" s="292">
        <v>0</v>
      </c>
      <c r="BK14" s="292">
        <f>SUM(BL14:BQ14)</f>
        <v>734</v>
      </c>
      <c r="BL14" s="292">
        <v>0</v>
      </c>
      <c r="BM14" s="292">
        <v>734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8723</v>
      </c>
      <c r="BS14" s="292">
        <f>SUM(BZ14,CG14)</f>
        <v>0</v>
      </c>
      <c r="BT14" s="292">
        <f>SUM(CA14,CH14)</f>
        <v>7435</v>
      </c>
      <c r="BU14" s="292">
        <f>SUM(CB14,CI14)</f>
        <v>286</v>
      </c>
      <c r="BV14" s="292">
        <f>SUM(CC14,CJ14)</f>
        <v>986</v>
      </c>
      <c r="BW14" s="292">
        <f>SUM(CD14,CK14)</f>
        <v>9</v>
      </c>
      <c r="BX14" s="292">
        <f>SUM(CE14,CL14)</f>
        <v>7</v>
      </c>
      <c r="BY14" s="292">
        <f>SUM(BZ14:CE14)</f>
        <v>8297</v>
      </c>
      <c r="BZ14" s="292">
        <f>F14</f>
        <v>0</v>
      </c>
      <c r="CA14" s="292">
        <f>J14</f>
        <v>7079</v>
      </c>
      <c r="CB14" s="292">
        <f>N14</f>
        <v>216</v>
      </c>
      <c r="CC14" s="292">
        <f>R14</f>
        <v>986</v>
      </c>
      <c r="CD14" s="292">
        <f>V14</f>
        <v>9</v>
      </c>
      <c r="CE14" s="292">
        <f>Z14</f>
        <v>7</v>
      </c>
      <c r="CF14" s="292">
        <f>SUM(CG14:CL14)</f>
        <v>426</v>
      </c>
      <c r="CG14" s="292">
        <f>BE14</f>
        <v>0</v>
      </c>
      <c r="CH14" s="292">
        <f>BF14</f>
        <v>356</v>
      </c>
      <c r="CI14" s="292">
        <f>BG14</f>
        <v>70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5591</v>
      </c>
      <c r="CN14" s="292">
        <f>SUM(CU14,DB14)</f>
        <v>0</v>
      </c>
      <c r="CO14" s="292">
        <f>SUM(CV14,DC14)</f>
        <v>5591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4857</v>
      </c>
      <c r="CU14" s="292">
        <f>AE14</f>
        <v>0</v>
      </c>
      <c r="CV14" s="292">
        <f>AI14</f>
        <v>4857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734</v>
      </c>
      <c r="DB14" s="292">
        <f>BL14</f>
        <v>0</v>
      </c>
      <c r="DC14" s="292">
        <f>BM14</f>
        <v>734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11125</v>
      </c>
      <c r="E15" s="292">
        <f>SUM(F15,J15,N15,R15,V15,Z15)</f>
        <v>7463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5479</v>
      </c>
      <c r="K15" s="292">
        <v>0</v>
      </c>
      <c r="L15" s="292">
        <v>5479</v>
      </c>
      <c r="M15" s="292">
        <v>0</v>
      </c>
      <c r="N15" s="292">
        <f>SUM(O15:Q15)</f>
        <v>469</v>
      </c>
      <c r="O15" s="292">
        <v>0</v>
      </c>
      <c r="P15" s="292">
        <v>469</v>
      </c>
      <c r="Q15" s="292">
        <v>0</v>
      </c>
      <c r="R15" s="292">
        <f>SUM(S15:U15)</f>
        <v>1366</v>
      </c>
      <c r="S15" s="292">
        <v>0</v>
      </c>
      <c r="T15" s="292">
        <v>1366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141</v>
      </c>
      <c r="AA15" s="292">
        <v>0</v>
      </c>
      <c r="AB15" s="292">
        <v>141</v>
      </c>
      <c r="AC15" s="292">
        <v>0</v>
      </c>
      <c r="AD15" s="292">
        <f>SUM(AE15,AI15,AM15,AQ15,AU15,AY15)</f>
        <v>2676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2676</v>
      </c>
      <c r="AJ15" s="292">
        <v>0</v>
      </c>
      <c r="AK15" s="292">
        <v>0</v>
      </c>
      <c r="AL15" s="292">
        <v>2676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986</v>
      </c>
      <c r="BD15" s="292">
        <f>SUM(BE15:BJ15)</f>
        <v>398</v>
      </c>
      <c r="BE15" s="292">
        <v>0</v>
      </c>
      <c r="BF15" s="292">
        <v>398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588</v>
      </c>
      <c r="BL15" s="292">
        <v>0</v>
      </c>
      <c r="BM15" s="292">
        <v>588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7861</v>
      </c>
      <c r="BS15" s="292">
        <f>SUM(BZ15,CG15)</f>
        <v>0</v>
      </c>
      <c r="BT15" s="292">
        <f>SUM(CA15,CH15)</f>
        <v>5877</v>
      </c>
      <c r="BU15" s="292">
        <f>SUM(CB15,CI15)</f>
        <v>469</v>
      </c>
      <c r="BV15" s="292">
        <f>SUM(CC15,CJ15)</f>
        <v>1366</v>
      </c>
      <c r="BW15" s="292">
        <f>SUM(CD15,CK15)</f>
        <v>8</v>
      </c>
      <c r="BX15" s="292">
        <f>SUM(CE15,CL15)</f>
        <v>141</v>
      </c>
      <c r="BY15" s="292">
        <f>SUM(BZ15:CE15)</f>
        <v>7463</v>
      </c>
      <c r="BZ15" s="292">
        <f>F15</f>
        <v>0</v>
      </c>
      <c r="CA15" s="292">
        <f>J15</f>
        <v>5479</v>
      </c>
      <c r="CB15" s="292">
        <f>N15</f>
        <v>469</v>
      </c>
      <c r="CC15" s="292">
        <f>R15</f>
        <v>1366</v>
      </c>
      <c r="CD15" s="292">
        <f>V15</f>
        <v>8</v>
      </c>
      <c r="CE15" s="292">
        <f>Z15</f>
        <v>141</v>
      </c>
      <c r="CF15" s="292">
        <f>SUM(CG15:CL15)</f>
        <v>398</v>
      </c>
      <c r="CG15" s="292">
        <f>BE15</f>
        <v>0</v>
      </c>
      <c r="CH15" s="292">
        <f>BF15</f>
        <v>398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3264</v>
      </c>
      <c r="CN15" s="292">
        <f>SUM(CU15,DB15)</f>
        <v>0</v>
      </c>
      <c r="CO15" s="292">
        <f>SUM(CV15,DC15)</f>
        <v>3264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2676</v>
      </c>
      <c r="CU15" s="292">
        <f>AE15</f>
        <v>0</v>
      </c>
      <c r="CV15" s="292">
        <f>AI15</f>
        <v>2676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588</v>
      </c>
      <c r="DB15" s="292">
        <f>BL15</f>
        <v>0</v>
      </c>
      <c r="DC15" s="292">
        <f>BM15</f>
        <v>588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33290</v>
      </c>
      <c r="E16" s="292">
        <f>SUM(F16,J16,N16,R16,V16,Z16)</f>
        <v>19474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16800</v>
      </c>
      <c r="K16" s="292">
        <v>0</v>
      </c>
      <c r="L16" s="292">
        <v>16800</v>
      </c>
      <c r="M16" s="292">
        <v>0</v>
      </c>
      <c r="N16" s="292">
        <f>SUM(O16:Q16)</f>
        <v>963</v>
      </c>
      <c r="O16" s="292">
        <v>0</v>
      </c>
      <c r="P16" s="292">
        <v>963</v>
      </c>
      <c r="Q16" s="292">
        <v>0</v>
      </c>
      <c r="R16" s="292">
        <f>SUM(S16:U16)</f>
        <v>1660</v>
      </c>
      <c r="S16" s="292">
        <v>0</v>
      </c>
      <c r="T16" s="292">
        <v>1660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51</v>
      </c>
      <c r="AA16" s="292">
        <v>0</v>
      </c>
      <c r="AB16" s="292">
        <v>51</v>
      </c>
      <c r="AC16" s="292">
        <v>0</v>
      </c>
      <c r="AD16" s="292">
        <f>SUM(AE16,AI16,AM16,AQ16,AU16,AY16)</f>
        <v>8715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8590</v>
      </c>
      <c r="AJ16" s="292">
        <v>0</v>
      </c>
      <c r="AK16" s="292">
        <v>0</v>
      </c>
      <c r="AL16" s="292">
        <v>8590</v>
      </c>
      <c r="AM16" s="292">
        <f>SUM(AN16:AP16)</f>
        <v>13</v>
      </c>
      <c r="AN16" s="292">
        <v>0</v>
      </c>
      <c r="AO16" s="292">
        <v>0</v>
      </c>
      <c r="AP16" s="292">
        <v>13</v>
      </c>
      <c r="AQ16" s="292">
        <f>SUM(AR16:AT16)</f>
        <v>58</v>
      </c>
      <c r="AR16" s="292">
        <v>0</v>
      </c>
      <c r="AS16" s="292">
        <v>0</v>
      </c>
      <c r="AT16" s="292">
        <v>58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54</v>
      </c>
      <c r="AZ16" s="292">
        <v>0</v>
      </c>
      <c r="BA16" s="292">
        <v>0</v>
      </c>
      <c r="BB16" s="292">
        <v>54</v>
      </c>
      <c r="BC16" s="292">
        <f>SUM(BD16,BK16)</f>
        <v>5101</v>
      </c>
      <c r="BD16" s="292">
        <f>SUM(BE16:BJ16)</f>
        <v>3898</v>
      </c>
      <c r="BE16" s="292">
        <v>0</v>
      </c>
      <c r="BF16" s="292">
        <v>2182</v>
      </c>
      <c r="BG16" s="292">
        <v>324</v>
      </c>
      <c r="BH16" s="292">
        <v>34</v>
      </c>
      <c r="BI16" s="292">
        <v>0</v>
      </c>
      <c r="BJ16" s="292">
        <v>1358</v>
      </c>
      <c r="BK16" s="292">
        <f>SUM(BL16:BQ16)</f>
        <v>1203</v>
      </c>
      <c r="BL16" s="292">
        <v>0</v>
      </c>
      <c r="BM16" s="292">
        <v>976</v>
      </c>
      <c r="BN16" s="292">
        <v>34</v>
      </c>
      <c r="BO16" s="292">
        <v>19</v>
      </c>
      <c r="BP16" s="292">
        <v>0</v>
      </c>
      <c r="BQ16" s="292">
        <v>174</v>
      </c>
      <c r="BR16" s="292">
        <f>SUM(BY16,CF16)</f>
        <v>23372</v>
      </c>
      <c r="BS16" s="292">
        <f>SUM(BZ16,CG16)</f>
        <v>0</v>
      </c>
      <c r="BT16" s="292">
        <f>SUM(CA16,CH16)</f>
        <v>18982</v>
      </c>
      <c r="BU16" s="292">
        <f>SUM(CB16,CI16)</f>
        <v>1287</v>
      </c>
      <c r="BV16" s="292">
        <f>SUM(CC16,CJ16)</f>
        <v>1694</v>
      </c>
      <c r="BW16" s="292">
        <f>SUM(CD16,CK16)</f>
        <v>0</v>
      </c>
      <c r="BX16" s="292">
        <f>SUM(CE16,CL16)</f>
        <v>1409</v>
      </c>
      <c r="BY16" s="292">
        <f>SUM(BZ16:CE16)</f>
        <v>19474</v>
      </c>
      <c r="BZ16" s="292">
        <f>F16</f>
        <v>0</v>
      </c>
      <c r="CA16" s="292">
        <f>J16</f>
        <v>16800</v>
      </c>
      <c r="CB16" s="292">
        <f>N16</f>
        <v>963</v>
      </c>
      <c r="CC16" s="292">
        <f>R16</f>
        <v>1660</v>
      </c>
      <c r="CD16" s="292">
        <f>V16</f>
        <v>0</v>
      </c>
      <c r="CE16" s="292">
        <f>Z16</f>
        <v>51</v>
      </c>
      <c r="CF16" s="292">
        <f>SUM(CG16:CL16)</f>
        <v>3898</v>
      </c>
      <c r="CG16" s="292">
        <f>BE16</f>
        <v>0</v>
      </c>
      <c r="CH16" s="292">
        <f>BF16</f>
        <v>2182</v>
      </c>
      <c r="CI16" s="292">
        <f>BG16</f>
        <v>324</v>
      </c>
      <c r="CJ16" s="292">
        <f>BH16</f>
        <v>34</v>
      </c>
      <c r="CK16" s="292">
        <f>BI16</f>
        <v>0</v>
      </c>
      <c r="CL16" s="292">
        <f>BJ16</f>
        <v>1358</v>
      </c>
      <c r="CM16" s="292">
        <f>SUM(CT16,DA16)</f>
        <v>9918</v>
      </c>
      <c r="CN16" s="292">
        <f>SUM(CU16,DB16)</f>
        <v>0</v>
      </c>
      <c r="CO16" s="292">
        <f>SUM(CV16,DC16)</f>
        <v>9566</v>
      </c>
      <c r="CP16" s="292">
        <f>SUM(CW16,DD16)</f>
        <v>47</v>
      </c>
      <c r="CQ16" s="292">
        <f>SUM(CX16,DE16)</f>
        <v>77</v>
      </c>
      <c r="CR16" s="292">
        <f>SUM(CY16,DF16)</f>
        <v>0</v>
      </c>
      <c r="CS16" s="292">
        <f>SUM(CZ16,DG16)</f>
        <v>228</v>
      </c>
      <c r="CT16" s="292">
        <f>SUM(CU16:CZ16)</f>
        <v>8715</v>
      </c>
      <c r="CU16" s="292">
        <f>AE16</f>
        <v>0</v>
      </c>
      <c r="CV16" s="292">
        <f>AI16</f>
        <v>8590</v>
      </c>
      <c r="CW16" s="292">
        <f>AM16</f>
        <v>13</v>
      </c>
      <c r="CX16" s="292">
        <f>AQ16</f>
        <v>58</v>
      </c>
      <c r="CY16" s="292">
        <f>AU16</f>
        <v>0</v>
      </c>
      <c r="CZ16" s="292">
        <f>AY16</f>
        <v>54</v>
      </c>
      <c r="DA16" s="292">
        <f>SUM(DB16:DG16)</f>
        <v>1203</v>
      </c>
      <c r="DB16" s="292">
        <f>BL16</f>
        <v>0</v>
      </c>
      <c r="DC16" s="292">
        <f>BM16</f>
        <v>976</v>
      </c>
      <c r="DD16" s="292">
        <f>BN16</f>
        <v>34</v>
      </c>
      <c r="DE16" s="292">
        <f>BO16</f>
        <v>19</v>
      </c>
      <c r="DF16" s="292">
        <f>BP16</f>
        <v>0</v>
      </c>
      <c r="DG16" s="292">
        <f>BQ16</f>
        <v>174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9744</v>
      </c>
      <c r="E17" s="292">
        <f>SUM(F17,J17,N17,R17,V17,Z17)</f>
        <v>7875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5788</v>
      </c>
      <c r="K17" s="292">
        <v>0</v>
      </c>
      <c r="L17" s="292">
        <v>5788</v>
      </c>
      <c r="M17" s="292">
        <v>0</v>
      </c>
      <c r="N17" s="292">
        <f>SUM(O17:Q17)</f>
        <v>222</v>
      </c>
      <c r="O17" s="292">
        <v>0</v>
      </c>
      <c r="P17" s="292">
        <v>222</v>
      </c>
      <c r="Q17" s="292">
        <v>0</v>
      </c>
      <c r="R17" s="292">
        <f>SUM(S17:U17)</f>
        <v>1825</v>
      </c>
      <c r="S17" s="292">
        <v>0</v>
      </c>
      <c r="T17" s="292">
        <v>1825</v>
      </c>
      <c r="U17" s="292">
        <v>0</v>
      </c>
      <c r="V17" s="292">
        <f>SUM(W17:Y17)</f>
        <v>15</v>
      </c>
      <c r="W17" s="292">
        <v>0</v>
      </c>
      <c r="X17" s="292">
        <v>15</v>
      </c>
      <c r="Y17" s="292">
        <v>0</v>
      </c>
      <c r="Z17" s="292">
        <f>SUM(AA17:AC17)</f>
        <v>25</v>
      </c>
      <c r="AA17" s="292">
        <v>0</v>
      </c>
      <c r="AB17" s="292">
        <v>25</v>
      </c>
      <c r="AC17" s="292">
        <v>0</v>
      </c>
      <c r="AD17" s="292">
        <f>SUM(AE17,AI17,AM17,AQ17,AU17,AY17)</f>
        <v>1676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1676</v>
      </c>
      <c r="AJ17" s="292">
        <v>0</v>
      </c>
      <c r="AK17" s="292">
        <v>0</v>
      </c>
      <c r="AL17" s="292">
        <v>1676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193</v>
      </c>
      <c r="BD17" s="292">
        <f>SUM(BE17:BJ17)</f>
        <v>168</v>
      </c>
      <c r="BE17" s="292">
        <v>0</v>
      </c>
      <c r="BF17" s="292">
        <v>97</v>
      </c>
      <c r="BG17" s="292">
        <v>0</v>
      </c>
      <c r="BH17" s="292">
        <v>0</v>
      </c>
      <c r="BI17" s="292">
        <v>0</v>
      </c>
      <c r="BJ17" s="292">
        <v>71</v>
      </c>
      <c r="BK17" s="292">
        <f>SUM(BL17:BQ17)</f>
        <v>25</v>
      </c>
      <c r="BL17" s="292">
        <v>0</v>
      </c>
      <c r="BM17" s="292">
        <v>25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8043</v>
      </c>
      <c r="BS17" s="292">
        <f>SUM(BZ17,CG17)</f>
        <v>0</v>
      </c>
      <c r="BT17" s="292">
        <f>SUM(CA17,CH17)</f>
        <v>5885</v>
      </c>
      <c r="BU17" s="292">
        <f>SUM(CB17,CI17)</f>
        <v>222</v>
      </c>
      <c r="BV17" s="292">
        <f>SUM(CC17,CJ17)</f>
        <v>1825</v>
      </c>
      <c r="BW17" s="292">
        <f>SUM(CD17,CK17)</f>
        <v>15</v>
      </c>
      <c r="BX17" s="292">
        <f>SUM(CE17,CL17)</f>
        <v>96</v>
      </c>
      <c r="BY17" s="292">
        <f>SUM(BZ17:CE17)</f>
        <v>7875</v>
      </c>
      <c r="BZ17" s="292">
        <f>F17</f>
        <v>0</v>
      </c>
      <c r="CA17" s="292">
        <f>J17</f>
        <v>5788</v>
      </c>
      <c r="CB17" s="292">
        <f>N17</f>
        <v>222</v>
      </c>
      <c r="CC17" s="292">
        <f>R17</f>
        <v>1825</v>
      </c>
      <c r="CD17" s="292">
        <f>V17</f>
        <v>15</v>
      </c>
      <c r="CE17" s="292">
        <f>Z17</f>
        <v>25</v>
      </c>
      <c r="CF17" s="292">
        <f>SUM(CG17:CL17)</f>
        <v>168</v>
      </c>
      <c r="CG17" s="292">
        <f>BE17</f>
        <v>0</v>
      </c>
      <c r="CH17" s="292">
        <f>BF17</f>
        <v>97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71</v>
      </c>
      <c r="CM17" s="292">
        <f>SUM(CT17,DA17)</f>
        <v>1701</v>
      </c>
      <c r="CN17" s="292">
        <f>SUM(CU17,DB17)</f>
        <v>0</v>
      </c>
      <c r="CO17" s="292">
        <f>SUM(CV17,DC17)</f>
        <v>1701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1676</v>
      </c>
      <c r="CU17" s="292">
        <f>AE17</f>
        <v>0</v>
      </c>
      <c r="CV17" s="292">
        <f>AI17</f>
        <v>1676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25</v>
      </c>
      <c r="DB17" s="292">
        <f>BL17</f>
        <v>0</v>
      </c>
      <c r="DC17" s="292">
        <f>BM17</f>
        <v>25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7024</v>
      </c>
      <c r="E18" s="292">
        <f>SUM(F18,J18,N18,R18,V18,Z18)</f>
        <v>6841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4799</v>
      </c>
      <c r="K18" s="292">
        <v>0</v>
      </c>
      <c r="L18" s="292">
        <v>4799</v>
      </c>
      <c r="M18" s="292">
        <v>0</v>
      </c>
      <c r="N18" s="292">
        <f>SUM(O18:Q18)</f>
        <v>215</v>
      </c>
      <c r="O18" s="292">
        <v>0</v>
      </c>
      <c r="P18" s="292">
        <v>215</v>
      </c>
      <c r="Q18" s="292">
        <v>0</v>
      </c>
      <c r="R18" s="292">
        <f>SUM(S18:U18)</f>
        <v>1029</v>
      </c>
      <c r="S18" s="292">
        <v>0</v>
      </c>
      <c r="T18" s="292">
        <v>1029</v>
      </c>
      <c r="U18" s="292">
        <v>0</v>
      </c>
      <c r="V18" s="292">
        <f>SUM(W18:Y18)</f>
        <v>15</v>
      </c>
      <c r="W18" s="292">
        <v>0</v>
      </c>
      <c r="X18" s="292">
        <v>15</v>
      </c>
      <c r="Y18" s="292">
        <v>0</v>
      </c>
      <c r="Z18" s="292">
        <f>SUM(AA18:AC18)</f>
        <v>783</v>
      </c>
      <c r="AA18" s="292">
        <v>0</v>
      </c>
      <c r="AB18" s="292">
        <v>783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183</v>
      </c>
      <c r="BD18" s="292">
        <f>SUM(BE18:BJ18)</f>
        <v>57</v>
      </c>
      <c r="BE18" s="292">
        <v>0</v>
      </c>
      <c r="BF18" s="292">
        <v>44</v>
      </c>
      <c r="BG18" s="292">
        <v>4</v>
      </c>
      <c r="BH18" s="292">
        <v>9</v>
      </c>
      <c r="BI18" s="292">
        <v>0</v>
      </c>
      <c r="BJ18" s="292">
        <v>0</v>
      </c>
      <c r="BK18" s="292">
        <f>SUM(BL18:BQ18)</f>
        <v>126</v>
      </c>
      <c r="BL18" s="292">
        <v>0</v>
      </c>
      <c r="BM18" s="292">
        <v>123</v>
      </c>
      <c r="BN18" s="292">
        <v>1</v>
      </c>
      <c r="BO18" s="292">
        <v>2</v>
      </c>
      <c r="BP18" s="292">
        <v>0</v>
      </c>
      <c r="BQ18" s="292">
        <v>0</v>
      </c>
      <c r="BR18" s="292">
        <f>SUM(BY18,CF18)</f>
        <v>6898</v>
      </c>
      <c r="BS18" s="292">
        <f>SUM(BZ18,CG18)</f>
        <v>0</v>
      </c>
      <c r="BT18" s="292">
        <f>SUM(CA18,CH18)</f>
        <v>4843</v>
      </c>
      <c r="BU18" s="292">
        <f>SUM(CB18,CI18)</f>
        <v>219</v>
      </c>
      <c r="BV18" s="292">
        <f>SUM(CC18,CJ18)</f>
        <v>1038</v>
      </c>
      <c r="BW18" s="292">
        <f>SUM(CD18,CK18)</f>
        <v>15</v>
      </c>
      <c r="BX18" s="292">
        <f>SUM(CE18,CL18)</f>
        <v>783</v>
      </c>
      <c r="BY18" s="292">
        <f>SUM(BZ18:CE18)</f>
        <v>6841</v>
      </c>
      <c r="BZ18" s="292">
        <f>F18</f>
        <v>0</v>
      </c>
      <c r="CA18" s="292">
        <f>J18</f>
        <v>4799</v>
      </c>
      <c r="CB18" s="292">
        <f>N18</f>
        <v>215</v>
      </c>
      <c r="CC18" s="292">
        <f>R18</f>
        <v>1029</v>
      </c>
      <c r="CD18" s="292">
        <f>V18</f>
        <v>15</v>
      </c>
      <c r="CE18" s="292">
        <f>Z18</f>
        <v>783</v>
      </c>
      <c r="CF18" s="292">
        <f>SUM(CG18:CL18)</f>
        <v>57</v>
      </c>
      <c r="CG18" s="292">
        <f>BE18</f>
        <v>0</v>
      </c>
      <c r="CH18" s="292">
        <f>BF18</f>
        <v>44</v>
      </c>
      <c r="CI18" s="292">
        <f>BG18</f>
        <v>4</v>
      </c>
      <c r="CJ18" s="292">
        <f>BH18</f>
        <v>9</v>
      </c>
      <c r="CK18" s="292">
        <f>BI18</f>
        <v>0</v>
      </c>
      <c r="CL18" s="292">
        <f>BJ18</f>
        <v>0</v>
      </c>
      <c r="CM18" s="292">
        <f>SUM(CT18,DA18)</f>
        <v>126</v>
      </c>
      <c r="CN18" s="292">
        <f>SUM(CU18,DB18)</f>
        <v>0</v>
      </c>
      <c r="CO18" s="292">
        <f>SUM(CV18,DC18)</f>
        <v>123</v>
      </c>
      <c r="CP18" s="292">
        <f>SUM(CW18,DD18)</f>
        <v>1</v>
      </c>
      <c r="CQ18" s="292">
        <f>SUM(CX18,DE18)</f>
        <v>2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126</v>
      </c>
      <c r="DB18" s="292">
        <f>BL18</f>
        <v>0</v>
      </c>
      <c r="DC18" s="292">
        <f>BM18</f>
        <v>123</v>
      </c>
      <c r="DD18" s="292">
        <f>BN18</f>
        <v>1</v>
      </c>
      <c r="DE18" s="292">
        <f>BO18</f>
        <v>2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5</v>
      </c>
      <c r="DJ18" s="292">
        <v>0</v>
      </c>
      <c r="DK18" s="292">
        <v>5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2594</v>
      </c>
      <c r="E19" s="292">
        <f>SUM(F19,J19,N19,R19,V19,Z19)</f>
        <v>1594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1339</v>
      </c>
      <c r="K19" s="292">
        <v>0</v>
      </c>
      <c r="L19" s="292">
        <v>1339</v>
      </c>
      <c r="M19" s="292">
        <v>0</v>
      </c>
      <c r="N19" s="292">
        <f>SUM(O19:Q19)</f>
        <v>104</v>
      </c>
      <c r="O19" s="292">
        <v>0</v>
      </c>
      <c r="P19" s="292">
        <v>104</v>
      </c>
      <c r="Q19" s="292">
        <v>0</v>
      </c>
      <c r="R19" s="292">
        <f>SUM(S19:U19)</f>
        <v>133</v>
      </c>
      <c r="S19" s="292">
        <v>0</v>
      </c>
      <c r="T19" s="292">
        <v>133</v>
      </c>
      <c r="U19" s="292">
        <v>0</v>
      </c>
      <c r="V19" s="292">
        <f>SUM(W19:Y19)</f>
        <v>7</v>
      </c>
      <c r="W19" s="292">
        <v>0</v>
      </c>
      <c r="X19" s="292">
        <v>7</v>
      </c>
      <c r="Y19" s="292">
        <v>0</v>
      </c>
      <c r="Z19" s="292">
        <f>SUM(AA19:AC19)</f>
        <v>11</v>
      </c>
      <c r="AA19" s="292">
        <v>0</v>
      </c>
      <c r="AB19" s="292">
        <v>11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1000</v>
      </c>
      <c r="BD19" s="292">
        <f>SUM(BE19:BJ19)</f>
        <v>744</v>
      </c>
      <c r="BE19" s="292">
        <v>0</v>
      </c>
      <c r="BF19" s="292">
        <v>574</v>
      </c>
      <c r="BG19" s="292">
        <v>34</v>
      </c>
      <c r="BH19" s="292">
        <v>36</v>
      </c>
      <c r="BI19" s="292">
        <v>4</v>
      </c>
      <c r="BJ19" s="292">
        <v>96</v>
      </c>
      <c r="BK19" s="292">
        <f>SUM(BL19:BQ19)</f>
        <v>256</v>
      </c>
      <c r="BL19" s="292">
        <v>0</v>
      </c>
      <c r="BM19" s="292">
        <v>191</v>
      </c>
      <c r="BN19" s="292">
        <v>13</v>
      </c>
      <c r="BO19" s="292">
        <v>52</v>
      </c>
      <c r="BP19" s="292">
        <v>0</v>
      </c>
      <c r="BQ19" s="292">
        <v>0</v>
      </c>
      <c r="BR19" s="292">
        <f>SUM(BY19,CF19)</f>
        <v>2338</v>
      </c>
      <c r="BS19" s="292">
        <f>SUM(BZ19,CG19)</f>
        <v>0</v>
      </c>
      <c r="BT19" s="292">
        <f>SUM(CA19,CH19)</f>
        <v>1913</v>
      </c>
      <c r="BU19" s="292">
        <f>SUM(CB19,CI19)</f>
        <v>138</v>
      </c>
      <c r="BV19" s="292">
        <f>SUM(CC19,CJ19)</f>
        <v>169</v>
      </c>
      <c r="BW19" s="292">
        <f>SUM(CD19,CK19)</f>
        <v>11</v>
      </c>
      <c r="BX19" s="292">
        <f>SUM(CE19,CL19)</f>
        <v>107</v>
      </c>
      <c r="BY19" s="292">
        <f>SUM(BZ19:CE19)</f>
        <v>1594</v>
      </c>
      <c r="BZ19" s="292">
        <f>F19</f>
        <v>0</v>
      </c>
      <c r="CA19" s="292">
        <f>J19</f>
        <v>1339</v>
      </c>
      <c r="CB19" s="292">
        <f>N19</f>
        <v>104</v>
      </c>
      <c r="CC19" s="292">
        <f>R19</f>
        <v>133</v>
      </c>
      <c r="CD19" s="292">
        <f>V19</f>
        <v>7</v>
      </c>
      <c r="CE19" s="292">
        <f>Z19</f>
        <v>11</v>
      </c>
      <c r="CF19" s="292">
        <f>SUM(CG19:CL19)</f>
        <v>744</v>
      </c>
      <c r="CG19" s="292">
        <f>BE19</f>
        <v>0</v>
      </c>
      <c r="CH19" s="292">
        <f>BF19</f>
        <v>574</v>
      </c>
      <c r="CI19" s="292">
        <f>BG19</f>
        <v>34</v>
      </c>
      <c r="CJ19" s="292">
        <f>BH19</f>
        <v>36</v>
      </c>
      <c r="CK19" s="292">
        <f>BI19</f>
        <v>4</v>
      </c>
      <c r="CL19" s="292">
        <f>BJ19</f>
        <v>96</v>
      </c>
      <c r="CM19" s="292">
        <f>SUM(CT19,DA19)</f>
        <v>256</v>
      </c>
      <c r="CN19" s="292">
        <f>SUM(CU19,DB19)</f>
        <v>0</v>
      </c>
      <c r="CO19" s="292">
        <f>SUM(CV19,DC19)</f>
        <v>191</v>
      </c>
      <c r="CP19" s="292">
        <f>SUM(CW19,DD19)</f>
        <v>13</v>
      </c>
      <c r="CQ19" s="292">
        <f>SUM(CX19,DE19)</f>
        <v>52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256</v>
      </c>
      <c r="DB19" s="292">
        <f>BL19</f>
        <v>0</v>
      </c>
      <c r="DC19" s="292">
        <f>BM19</f>
        <v>191</v>
      </c>
      <c r="DD19" s="292">
        <f>BN19</f>
        <v>13</v>
      </c>
      <c r="DE19" s="292">
        <f>BO19</f>
        <v>52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2584</v>
      </c>
      <c r="E20" s="292">
        <f>SUM(F20,J20,N20,R20,V20,Z20)</f>
        <v>1528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1237</v>
      </c>
      <c r="K20" s="292">
        <v>903</v>
      </c>
      <c r="L20" s="292">
        <v>334</v>
      </c>
      <c r="M20" s="292">
        <v>0</v>
      </c>
      <c r="N20" s="292">
        <f>SUM(O20:Q20)</f>
        <v>52</v>
      </c>
      <c r="O20" s="292">
        <v>35</v>
      </c>
      <c r="P20" s="292">
        <v>17</v>
      </c>
      <c r="Q20" s="292">
        <v>0</v>
      </c>
      <c r="R20" s="292">
        <f>SUM(S20:U20)</f>
        <v>212</v>
      </c>
      <c r="S20" s="292">
        <v>212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27</v>
      </c>
      <c r="AA20" s="292">
        <v>27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1056</v>
      </c>
      <c r="BD20" s="292">
        <f>SUM(BE20:BJ20)</f>
        <v>435</v>
      </c>
      <c r="BE20" s="292">
        <v>0</v>
      </c>
      <c r="BF20" s="292">
        <v>165</v>
      </c>
      <c r="BG20" s="292">
        <v>41</v>
      </c>
      <c r="BH20" s="292">
        <v>220</v>
      </c>
      <c r="BI20" s="292">
        <v>0</v>
      </c>
      <c r="BJ20" s="292">
        <v>9</v>
      </c>
      <c r="BK20" s="292">
        <f>SUM(BL20:BQ20)</f>
        <v>621</v>
      </c>
      <c r="BL20" s="292">
        <v>0</v>
      </c>
      <c r="BM20" s="292">
        <v>426</v>
      </c>
      <c r="BN20" s="292">
        <v>14</v>
      </c>
      <c r="BO20" s="292">
        <v>134</v>
      </c>
      <c r="BP20" s="292">
        <v>0</v>
      </c>
      <c r="BQ20" s="292">
        <v>47</v>
      </c>
      <c r="BR20" s="292">
        <f>SUM(BY20,CF20)</f>
        <v>1963</v>
      </c>
      <c r="BS20" s="292">
        <f>SUM(BZ20,CG20)</f>
        <v>0</v>
      </c>
      <c r="BT20" s="292">
        <f>SUM(CA20,CH20)</f>
        <v>1402</v>
      </c>
      <c r="BU20" s="292">
        <f>SUM(CB20,CI20)</f>
        <v>93</v>
      </c>
      <c r="BV20" s="292">
        <f>SUM(CC20,CJ20)</f>
        <v>432</v>
      </c>
      <c r="BW20" s="292">
        <f>SUM(CD20,CK20)</f>
        <v>0</v>
      </c>
      <c r="BX20" s="292">
        <f>SUM(CE20,CL20)</f>
        <v>36</v>
      </c>
      <c r="BY20" s="292">
        <f>SUM(BZ20:CE20)</f>
        <v>1528</v>
      </c>
      <c r="BZ20" s="292">
        <f>F20</f>
        <v>0</v>
      </c>
      <c r="CA20" s="292">
        <f>J20</f>
        <v>1237</v>
      </c>
      <c r="CB20" s="292">
        <f>N20</f>
        <v>52</v>
      </c>
      <c r="CC20" s="292">
        <f>R20</f>
        <v>212</v>
      </c>
      <c r="CD20" s="292">
        <f>V20</f>
        <v>0</v>
      </c>
      <c r="CE20" s="292">
        <f>Z20</f>
        <v>27</v>
      </c>
      <c r="CF20" s="292">
        <f>SUM(CG20:CL20)</f>
        <v>435</v>
      </c>
      <c r="CG20" s="292">
        <f>BE20</f>
        <v>0</v>
      </c>
      <c r="CH20" s="292">
        <f>BF20</f>
        <v>165</v>
      </c>
      <c r="CI20" s="292">
        <f>BG20</f>
        <v>41</v>
      </c>
      <c r="CJ20" s="292">
        <f>BH20</f>
        <v>220</v>
      </c>
      <c r="CK20" s="292">
        <f>BI20</f>
        <v>0</v>
      </c>
      <c r="CL20" s="292">
        <f>BJ20</f>
        <v>9</v>
      </c>
      <c r="CM20" s="292">
        <f>SUM(CT20,DA20)</f>
        <v>621</v>
      </c>
      <c r="CN20" s="292">
        <f>SUM(CU20,DB20)</f>
        <v>0</v>
      </c>
      <c r="CO20" s="292">
        <f>SUM(CV20,DC20)</f>
        <v>426</v>
      </c>
      <c r="CP20" s="292">
        <f>SUM(CW20,DD20)</f>
        <v>14</v>
      </c>
      <c r="CQ20" s="292">
        <f>SUM(CX20,DE20)</f>
        <v>134</v>
      </c>
      <c r="CR20" s="292">
        <f>SUM(CY20,DF20)</f>
        <v>0</v>
      </c>
      <c r="CS20" s="292">
        <f>SUM(CZ20,DG20)</f>
        <v>47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621</v>
      </c>
      <c r="DB20" s="292">
        <f>BL20</f>
        <v>0</v>
      </c>
      <c r="DC20" s="292">
        <f>BM20</f>
        <v>426</v>
      </c>
      <c r="DD20" s="292">
        <f>BN20</f>
        <v>14</v>
      </c>
      <c r="DE20" s="292">
        <f>BO20</f>
        <v>134</v>
      </c>
      <c r="DF20" s="292">
        <f>BP20</f>
        <v>0</v>
      </c>
      <c r="DG20" s="292">
        <f>BQ20</f>
        <v>47</v>
      </c>
      <c r="DH20" s="292">
        <v>0</v>
      </c>
      <c r="DI20" s="292">
        <f>SUM(DJ20:DM20)</f>
        <v>2</v>
      </c>
      <c r="DJ20" s="292">
        <v>0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10940</v>
      </c>
      <c r="E21" s="292">
        <f>SUM(F21,J21,N21,R21,V21,Z21)</f>
        <v>7207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4498</v>
      </c>
      <c r="K21" s="292">
        <v>0</v>
      </c>
      <c r="L21" s="292">
        <v>4498</v>
      </c>
      <c r="M21" s="292">
        <v>0</v>
      </c>
      <c r="N21" s="292">
        <f>SUM(O21:Q21)</f>
        <v>487</v>
      </c>
      <c r="O21" s="292">
        <v>0</v>
      </c>
      <c r="P21" s="292">
        <v>487</v>
      </c>
      <c r="Q21" s="292">
        <v>0</v>
      </c>
      <c r="R21" s="292">
        <f>SUM(S21:U21)</f>
        <v>2033</v>
      </c>
      <c r="S21" s="292">
        <v>0</v>
      </c>
      <c r="T21" s="292">
        <v>2033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181</v>
      </c>
      <c r="AA21" s="292">
        <v>0</v>
      </c>
      <c r="AB21" s="292">
        <v>181</v>
      </c>
      <c r="AC21" s="292">
        <v>0</v>
      </c>
      <c r="AD21" s="292">
        <f>SUM(AE21,AI21,AM21,AQ21,AU21,AY21)</f>
        <v>3572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3572</v>
      </c>
      <c r="AJ21" s="292">
        <v>0</v>
      </c>
      <c r="AK21" s="292">
        <v>0</v>
      </c>
      <c r="AL21" s="292">
        <v>3572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161</v>
      </c>
      <c r="BD21" s="292">
        <f>SUM(BE21:BJ21)</f>
        <v>77</v>
      </c>
      <c r="BE21" s="292">
        <v>0</v>
      </c>
      <c r="BF21" s="292">
        <v>77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84</v>
      </c>
      <c r="BL21" s="292">
        <v>0</v>
      </c>
      <c r="BM21" s="292">
        <v>84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7284</v>
      </c>
      <c r="BS21" s="292">
        <f>SUM(BZ21,CG21)</f>
        <v>0</v>
      </c>
      <c r="BT21" s="292">
        <f>SUM(CA21,CH21)</f>
        <v>4575</v>
      </c>
      <c r="BU21" s="292">
        <f>SUM(CB21,CI21)</f>
        <v>487</v>
      </c>
      <c r="BV21" s="292">
        <f>SUM(CC21,CJ21)</f>
        <v>2033</v>
      </c>
      <c r="BW21" s="292">
        <f>SUM(CD21,CK21)</f>
        <v>8</v>
      </c>
      <c r="BX21" s="292">
        <f>SUM(CE21,CL21)</f>
        <v>181</v>
      </c>
      <c r="BY21" s="292">
        <f>SUM(BZ21:CE21)</f>
        <v>7207</v>
      </c>
      <c r="BZ21" s="292">
        <f>F21</f>
        <v>0</v>
      </c>
      <c r="CA21" s="292">
        <f>J21</f>
        <v>4498</v>
      </c>
      <c r="CB21" s="292">
        <f>N21</f>
        <v>487</v>
      </c>
      <c r="CC21" s="292">
        <f>R21</f>
        <v>2033</v>
      </c>
      <c r="CD21" s="292">
        <f>V21</f>
        <v>8</v>
      </c>
      <c r="CE21" s="292">
        <f>Z21</f>
        <v>181</v>
      </c>
      <c r="CF21" s="292">
        <f>SUM(CG21:CL21)</f>
        <v>77</v>
      </c>
      <c r="CG21" s="292">
        <f>BE21</f>
        <v>0</v>
      </c>
      <c r="CH21" s="292">
        <f>BF21</f>
        <v>77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3656</v>
      </c>
      <c r="CN21" s="292">
        <f>SUM(CU21,DB21)</f>
        <v>0</v>
      </c>
      <c r="CO21" s="292">
        <f>SUM(CV21,DC21)</f>
        <v>3656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3572</v>
      </c>
      <c r="CU21" s="292">
        <f>AE21</f>
        <v>0</v>
      </c>
      <c r="CV21" s="292">
        <f>AI21</f>
        <v>3572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84</v>
      </c>
      <c r="DB21" s="292">
        <f>BL21</f>
        <v>0</v>
      </c>
      <c r="DC21" s="292">
        <f>BM21</f>
        <v>84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6038</v>
      </c>
      <c r="E22" s="292">
        <f>SUM(F22,J22,N22,R22,V22,Z22)</f>
        <v>4713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3413</v>
      </c>
      <c r="K22" s="292">
        <v>0</v>
      </c>
      <c r="L22" s="292">
        <v>3413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1000</v>
      </c>
      <c r="S22" s="292">
        <v>0</v>
      </c>
      <c r="T22" s="292">
        <v>1000</v>
      </c>
      <c r="U22" s="292">
        <v>0</v>
      </c>
      <c r="V22" s="292">
        <f>SUM(W22:Y22)</f>
        <v>13</v>
      </c>
      <c r="W22" s="292">
        <v>0</v>
      </c>
      <c r="X22" s="292">
        <v>13</v>
      </c>
      <c r="Y22" s="292">
        <v>0</v>
      </c>
      <c r="Z22" s="292">
        <f>SUM(AA22:AC22)</f>
        <v>287</v>
      </c>
      <c r="AA22" s="292">
        <v>0</v>
      </c>
      <c r="AB22" s="292">
        <v>287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1325</v>
      </c>
      <c r="BD22" s="292">
        <f>SUM(BE22:BJ22)</f>
        <v>316</v>
      </c>
      <c r="BE22" s="292">
        <v>0</v>
      </c>
      <c r="BF22" s="292">
        <v>89</v>
      </c>
      <c r="BG22" s="292">
        <v>0</v>
      </c>
      <c r="BH22" s="292">
        <v>192</v>
      </c>
      <c r="BI22" s="292">
        <v>0</v>
      </c>
      <c r="BJ22" s="292">
        <v>35</v>
      </c>
      <c r="BK22" s="292">
        <f>SUM(BL22:BQ22)</f>
        <v>1009</v>
      </c>
      <c r="BL22" s="292">
        <v>0</v>
      </c>
      <c r="BM22" s="292">
        <v>871</v>
      </c>
      <c r="BN22" s="292">
        <v>0</v>
      </c>
      <c r="BO22" s="292">
        <v>138</v>
      </c>
      <c r="BP22" s="292">
        <v>0</v>
      </c>
      <c r="BQ22" s="292">
        <v>0</v>
      </c>
      <c r="BR22" s="292">
        <f>SUM(BY22,CF22)</f>
        <v>5029</v>
      </c>
      <c r="BS22" s="292">
        <f>SUM(BZ22,CG22)</f>
        <v>0</v>
      </c>
      <c r="BT22" s="292">
        <f>SUM(CA22,CH22)</f>
        <v>3502</v>
      </c>
      <c r="BU22" s="292">
        <f>SUM(CB22,CI22)</f>
        <v>0</v>
      </c>
      <c r="BV22" s="292">
        <f>SUM(CC22,CJ22)</f>
        <v>1192</v>
      </c>
      <c r="BW22" s="292">
        <f>SUM(CD22,CK22)</f>
        <v>13</v>
      </c>
      <c r="BX22" s="292">
        <f>SUM(CE22,CL22)</f>
        <v>322</v>
      </c>
      <c r="BY22" s="292">
        <f>SUM(BZ22:CE22)</f>
        <v>4713</v>
      </c>
      <c r="BZ22" s="292">
        <f>F22</f>
        <v>0</v>
      </c>
      <c r="CA22" s="292">
        <f>J22</f>
        <v>3413</v>
      </c>
      <c r="CB22" s="292">
        <f>N22</f>
        <v>0</v>
      </c>
      <c r="CC22" s="292">
        <f>R22</f>
        <v>1000</v>
      </c>
      <c r="CD22" s="292">
        <f>V22</f>
        <v>13</v>
      </c>
      <c r="CE22" s="292">
        <f>Z22</f>
        <v>287</v>
      </c>
      <c r="CF22" s="292">
        <f>SUM(CG22:CL22)</f>
        <v>316</v>
      </c>
      <c r="CG22" s="292">
        <f>BE22</f>
        <v>0</v>
      </c>
      <c r="CH22" s="292">
        <f>BF22</f>
        <v>89</v>
      </c>
      <c r="CI22" s="292">
        <f>BG22</f>
        <v>0</v>
      </c>
      <c r="CJ22" s="292">
        <f>BH22</f>
        <v>192</v>
      </c>
      <c r="CK22" s="292">
        <f>BI22</f>
        <v>0</v>
      </c>
      <c r="CL22" s="292">
        <f>BJ22</f>
        <v>35</v>
      </c>
      <c r="CM22" s="292">
        <f>SUM(CT22,DA22)</f>
        <v>1009</v>
      </c>
      <c r="CN22" s="292">
        <f>SUM(CU22,DB22)</f>
        <v>0</v>
      </c>
      <c r="CO22" s="292">
        <f>SUM(CV22,DC22)</f>
        <v>871</v>
      </c>
      <c r="CP22" s="292">
        <f>SUM(CW22,DD22)</f>
        <v>0</v>
      </c>
      <c r="CQ22" s="292">
        <f>SUM(CX22,DE22)</f>
        <v>138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1009</v>
      </c>
      <c r="DB22" s="292">
        <f>BL22</f>
        <v>0</v>
      </c>
      <c r="DC22" s="292">
        <f>BM22</f>
        <v>871</v>
      </c>
      <c r="DD22" s="292">
        <f>BN22</f>
        <v>0</v>
      </c>
      <c r="DE22" s="292">
        <f>BO22</f>
        <v>138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4494</v>
      </c>
      <c r="E23" s="292">
        <f>SUM(F23,J23,N23,R23,V23,Z23)</f>
        <v>3601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2886</v>
      </c>
      <c r="K23" s="292">
        <v>0</v>
      </c>
      <c r="L23" s="292">
        <v>2886</v>
      </c>
      <c r="M23" s="292">
        <v>0</v>
      </c>
      <c r="N23" s="292">
        <f>SUM(O23:Q23)</f>
        <v>94</v>
      </c>
      <c r="O23" s="292">
        <v>0</v>
      </c>
      <c r="P23" s="292">
        <v>94</v>
      </c>
      <c r="Q23" s="292">
        <v>0</v>
      </c>
      <c r="R23" s="292">
        <f>SUM(S23:U23)</f>
        <v>621</v>
      </c>
      <c r="S23" s="292">
        <v>0</v>
      </c>
      <c r="T23" s="292">
        <v>621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893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893</v>
      </c>
      <c r="BL23" s="292">
        <v>0</v>
      </c>
      <c r="BM23" s="292">
        <v>751</v>
      </c>
      <c r="BN23" s="292">
        <v>119</v>
      </c>
      <c r="BO23" s="292">
        <v>23</v>
      </c>
      <c r="BP23" s="292">
        <v>0</v>
      </c>
      <c r="BQ23" s="292">
        <v>0</v>
      </c>
      <c r="BR23" s="292">
        <f>SUM(BY23,CF23)</f>
        <v>3601</v>
      </c>
      <c r="BS23" s="292">
        <f>SUM(BZ23,CG23)</f>
        <v>0</v>
      </c>
      <c r="BT23" s="292">
        <f>SUM(CA23,CH23)</f>
        <v>2886</v>
      </c>
      <c r="BU23" s="292">
        <f>SUM(CB23,CI23)</f>
        <v>94</v>
      </c>
      <c r="BV23" s="292">
        <f>SUM(CC23,CJ23)</f>
        <v>621</v>
      </c>
      <c r="BW23" s="292">
        <f>SUM(CD23,CK23)</f>
        <v>0</v>
      </c>
      <c r="BX23" s="292">
        <f>SUM(CE23,CL23)</f>
        <v>0</v>
      </c>
      <c r="BY23" s="292">
        <f>SUM(BZ23:CE23)</f>
        <v>3601</v>
      </c>
      <c r="BZ23" s="292">
        <f>F23</f>
        <v>0</v>
      </c>
      <c r="CA23" s="292">
        <f>J23</f>
        <v>2886</v>
      </c>
      <c r="CB23" s="292">
        <f>N23</f>
        <v>94</v>
      </c>
      <c r="CC23" s="292">
        <f>R23</f>
        <v>621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893</v>
      </c>
      <c r="CN23" s="292">
        <f>SUM(CU23,DB23)</f>
        <v>0</v>
      </c>
      <c r="CO23" s="292">
        <f>SUM(CV23,DC23)</f>
        <v>751</v>
      </c>
      <c r="CP23" s="292">
        <f>SUM(CW23,DD23)</f>
        <v>119</v>
      </c>
      <c r="CQ23" s="292">
        <f>SUM(CX23,DE23)</f>
        <v>23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893</v>
      </c>
      <c r="DB23" s="292">
        <f>BL23</f>
        <v>0</v>
      </c>
      <c r="DC23" s="292">
        <f>BM23</f>
        <v>751</v>
      </c>
      <c r="DD23" s="292">
        <f>BN23</f>
        <v>119</v>
      </c>
      <c r="DE23" s="292">
        <f>BO23</f>
        <v>23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5</v>
      </c>
      <c r="DJ23" s="292">
        <v>0</v>
      </c>
      <c r="DK23" s="292">
        <v>5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2736</v>
      </c>
      <c r="E24" s="292">
        <f>SUM(F24,J24,N24,R24,V24,Z24)</f>
        <v>2311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1755</v>
      </c>
      <c r="K24" s="292">
        <v>0</v>
      </c>
      <c r="L24" s="292">
        <v>1755</v>
      </c>
      <c r="M24" s="292">
        <v>0</v>
      </c>
      <c r="N24" s="292">
        <f>SUM(O24:Q24)</f>
        <v>125</v>
      </c>
      <c r="O24" s="292">
        <v>0</v>
      </c>
      <c r="P24" s="292">
        <v>125</v>
      </c>
      <c r="Q24" s="292">
        <v>0</v>
      </c>
      <c r="R24" s="292">
        <f>SUM(S24:U24)</f>
        <v>426</v>
      </c>
      <c r="S24" s="292">
        <v>0</v>
      </c>
      <c r="T24" s="292">
        <v>426</v>
      </c>
      <c r="U24" s="292">
        <v>0</v>
      </c>
      <c r="V24" s="292">
        <f>SUM(W24:Y24)</f>
        <v>5</v>
      </c>
      <c r="W24" s="292">
        <v>0</v>
      </c>
      <c r="X24" s="292">
        <v>5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288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288</v>
      </c>
      <c r="AJ24" s="292">
        <v>0</v>
      </c>
      <c r="AK24" s="292">
        <v>18</v>
      </c>
      <c r="AL24" s="292">
        <v>270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137</v>
      </c>
      <c r="BD24" s="292">
        <f>SUM(BE24:BJ24)</f>
        <v>120</v>
      </c>
      <c r="BE24" s="292">
        <v>0</v>
      </c>
      <c r="BF24" s="292">
        <v>0</v>
      </c>
      <c r="BG24" s="292">
        <v>0</v>
      </c>
      <c r="BH24" s="292">
        <v>60</v>
      </c>
      <c r="BI24" s="292">
        <v>0</v>
      </c>
      <c r="BJ24" s="292">
        <v>60</v>
      </c>
      <c r="BK24" s="292">
        <f>SUM(BL24:BQ24)</f>
        <v>17</v>
      </c>
      <c r="BL24" s="292">
        <v>0</v>
      </c>
      <c r="BM24" s="292">
        <v>17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2431</v>
      </c>
      <c r="BS24" s="292">
        <f>SUM(BZ24,CG24)</f>
        <v>0</v>
      </c>
      <c r="BT24" s="292">
        <f>SUM(CA24,CH24)</f>
        <v>1755</v>
      </c>
      <c r="BU24" s="292">
        <f>SUM(CB24,CI24)</f>
        <v>125</v>
      </c>
      <c r="BV24" s="292">
        <f>SUM(CC24,CJ24)</f>
        <v>486</v>
      </c>
      <c r="BW24" s="292">
        <f>SUM(CD24,CK24)</f>
        <v>5</v>
      </c>
      <c r="BX24" s="292">
        <f>SUM(CE24,CL24)</f>
        <v>60</v>
      </c>
      <c r="BY24" s="292">
        <f>SUM(BZ24:CE24)</f>
        <v>2311</v>
      </c>
      <c r="BZ24" s="292">
        <f>F24</f>
        <v>0</v>
      </c>
      <c r="CA24" s="292">
        <f>J24</f>
        <v>1755</v>
      </c>
      <c r="CB24" s="292">
        <f>N24</f>
        <v>125</v>
      </c>
      <c r="CC24" s="292">
        <f>R24</f>
        <v>426</v>
      </c>
      <c r="CD24" s="292">
        <f>V24</f>
        <v>5</v>
      </c>
      <c r="CE24" s="292">
        <f>Z24</f>
        <v>0</v>
      </c>
      <c r="CF24" s="292">
        <f>SUM(CG24:CL24)</f>
        <v>120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60</v>
      </c>
      <c r="CK24" s="292">
        <f>BI24</f>
        <v>0</v>
      </c>
      <c r="CL24" s="292">
        <f>BJ24</f>
        <v>60</v>
      </c>
      <c r="CM24" s="292">
        <f>SUM(CT24,DA24)</f>
        <v>305</v>
      </c>
      <c r="CN24" s="292">
        <f>SUM(CU24,DB24)</f>
        <v>0</v>
      </c>
      <c r="CO24" s="292">
        <f>SUM(CV24,DC24)</f>
        <v>305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288</v>
      </c>
      <c r="CU24" s="292">
        <f>AE24</f>
        <v>0</v>
      </c>
      <c r="CV24" s="292">
        <f>AI24</f>
        <v>288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17</v>
      </c>
      <c r="DB24" s="292">
        <f>BL24</f>
        <v>0</v>
      </c>
      <c r="DC24" s="292">
        <f>BM24</f>
        <v>17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1068</v>
      </c>
      <c r="E25" s="292">
        <f>SUM(F25,J25,N25,R25,V25,Z25)</f>
        <v>1000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913</v>
      </c>
      <c r="K25" s="292">
        <v>913</v>
      </c>
      <c r="L25" s="292">
        <v>0</v>
      </c>
      <c r="M25" s="292">
        <v>0</v>
      </c>
      <c r="N25" s="292">
        <f>SUM(O25:Q25)</f>
        <v>19</v>
      </c>
      <c r="O25" s="292">
        <v>19</v>
      </c>
      <c r="P25" s="292">
        <v>0</v>
      </c>
      <c r="Q25" s="292">
        <v>0</v>
      </c>
      <c r="R25" s="292">
        <f>SUM(S25:U25)</f>
        <v>53</v>
      </c>
      <c r="S25" s="292">
        <v>53</v>
      </c>
      <c r="T25" s="292">
        <v>0</v>
      </c>
      <c r="U25" s="292">
        <v>0</v>
      </c>
      <c r="V25" s="292">
        <f>SUM(W25:Y25)</f>
        <v>15</v>
      </c>
      <c r="W25" s="292">
        <v>15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68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68</v>
      </c>
      <c r="BL25" s="292">
        <v>0</v>
      </c>
      <c r="BM25" s="292">
        <v>68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1000</v>
      </c>
      <c r="BS25" s="292">
        <f>SUM(BZ25,CG25)</f>
        <v>0</v>
      </c>
      <c r="BT25" s="292">
        <f>SUM(CA25,CH25)</f>
        <v>913</v>
      </c>
      <c r="BU25" s="292">
        <f>SUM(CB25,CI25)</f>
        <v>19</v>
      </c>
      <c r="BV25" s="292">
        <f>SUM(CC25,CJ25)</f>
        <v>53</v>
      </c>
      <c r="BW25" s="292">
        <f>SUM(CD25,CK25)</f>
        <v>15</v>
      </c>
      <c r="BX25" s="292">
        <f>SUM(CE25,CL25)</f>
        <v>0</v>
      </c>
      <c r="BY25" s="292">
        <f>SUM(BZ25:CE25)</f>
        <v>1000</v>
      </c>
      <c r="BZ25" s="292">
        <f>F25</f>
        <v>0</v>
      </c>
      <c r="CA25" s="292">
        <f>J25</f>
        <v>913</v>
      </c>
      <c r="CB25" s="292">
        <f>N25</f>
        <v>19</v>
      </c>
      <c r="CC25" s="292">
        <f>R25</f>
        <v>53</v>
      </c>
      <c r="CD25" s="292">
        <f>V25</f>
        <v>15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68</v>
      </c>
      <c r="CN25" s="292">
        <f>SUM(CU25,DB25)</f>
        <v>0</v>
      </c>
      <c r="CO25" s="292">
        <f>SUM(CV25,DC25)</f>
        <v>68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68</v>
      </c>
      <c r="DB25" s="292">
        <f>BL25</f>
        <v>0</v>
      </c>
      <c r="DC25" s="292">
        <f>BM25</f>
        <v>68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2964</v>
      </c>
      <c r="E26" s="292">
        <f>SUM(F26,J26,N26,R26,V26,Z26)</f>
        <v>2174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1833</v>
      </c>
      <c r="K26" s="292">
        <v>0</v>
      </c>
      <c r="L26" s="292">
        <v>1833</v>
      </c>
      <c r="M26" s="292">
        <v>0</v>
      </c>
      <c r="N26" s="292">
        <f>SUM(O26:Q26)</f>
        <v>46</v>
      </c>
      <c r="O26" s="292">
        <v>0</v>
      </c>
      <c r="P26" s="292">
        <v>46</v>
      </c>
      <c r="Q26" s="292">
        <v>0</v>
      </c>
      <c r="R26" s="292">
        <f>SUM(S26:U26)</f>
        <v>291</v>
      </c>
      <c r="S26" s="292">
        <v>0</v>
      </c>
      <c r="T26" s="292">
        <v>289</v>
      </c>
      <c r="U26" s="292">
        <v>2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4</v>
      </c>
      <c r="AC26" s="292">
        <v>0</v>
      </c>
      <c r="AD26" s="292">
        <f>SUM(AE26,AI26,AM26,AQ26,AU26,AY26)</f>
        <v>692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580</v>
      </c>
      <c r="AJ26" s="292">
        <v>51</v>
      </c>
      <c r="AK26" s="292">
        <v>0</v>
      </c>
      <c r="AL26" s="292">
        <v>529</v>
      </c>
      <c r="AM26" s="292">
        <f>SUM(AN26:AP26)</f>
        <v>1</v>
      </c>
      <c r="AN26" s="292">
        <v>1</v>
      </c>
      <c r="AO26" s="292">
        <v>0</v>
      </c>
      <c r="AP26" s="292">
        <v>0</v>
      </c>
      <c r="AQ26" s="292">
        <f>SUM(AR26:AT26)</f>
        <v>106</v>
      </c>
      <c r="AR26" s="292">
        <v>0</v>
      </c>
      <c r="AS26" s="292">
        <v>0</v>
      </c>
      <c r="AT26" s="292">
        <v>106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5</v>
      </c>
      <c r="AZ26" s="292">
        <v>5</v>
      </c>
      <c r="BA26" s="292">
        <v>0</v>
      </c>
      <c r="BB26" s="292">
        <v>0</v>
      </c>
      <c r="BC26" s="292">
        <f>SUM(BD26,BK26)</f>
        <v>98</v>
      </c>
      <c r="BD26" s="292">
        <f>SUM(BE26:BJ26)</f>
        <v>16</v>
      </c>
      <c r="BE26" s="292">
        <v>0</v>
      </c>
      <c r="BF26" s="292">
        <v>4</v>
      </c>
      <c r="BG26" s="292">
        <v>1</v>
      </c>
      <c r="BH26" s="292">
        <v>0</v>
      </c>
      <c r="BI26" s="292">
        <v>0</v>
      </c>
      <c r="BJ26" s="292">
        <v>11</v>
      </c>
      <c r="BK26" s="292">
        <f>SUM(BL26:BQ26)</f>
        <v>82</v>
      </c>
      <c r="BL26" s="292">
        <v>0</v>
      </c>
      <c r="BM26" s="292">
        <v>80</v>
      </c>
      <c r="BN26" s="292">
        <v>2</v>
      </c>
      <c r="BO26" s="292">
        <v>0</v>
      </c>
      <c r="BP26" s="292">
        <v>0</v>
      </c>
      <c r="BQ26" s="292">
        <v>0</v>
      </c>
      <c r="BR26" s="292">
        <f>SUM(BY26,CF26)</f>
        <v>2190</v>
      </c>
      <c r="BS26" s="292">
        <f>SUM(BZ26,CG26)</f>
        <v>0</v>
      </c>
      <c r="BT26" s="292">
        <f>SUM(CA26,CH26)</f>
        <v>1837</v>
      </c>
      <c r="BU26" s="292">
        <f>SUM(CB26,CI26)</f>
        <v>47</v>
      </c>
      <c r="BV26" s="292">
        <f>SUM(CC26,CJ26)</f>
        <v>291</v>
      </c>
      <c r="BW26" s="292">
        <f>SUM(CD26,CK26)</f>
        <v>0</v>
      </c>
      <c r="BX26" s="292">
        <f>SUM(CE26,CL26)</f>
        <v>15</v>
      </c>
      <c r="BY26" s="292">
        <f>SUM(BZ26:CE26)</f>
        <v>2174</v>
      </c>
      <c r="BZ26" s="292">
        <f>F26</f>
        <v>0</v>
      </c>
      <c r="CA26" s="292">
        <f>J26</f>
        <v>1833</v>
      </c>
      <c r="CB26" s="292">
        <f>N26</f>
        <v>46</v>
      </c>
      <c r="CC26" s="292">
        <f>R26</f>
        <v>291</v>
      </c>
      <c r="CD26" s="292">
        <f>V26</f>
        <v>0</v>
      </c>
      <c r="CE26" s="292">
        <f>Z26</f>
        <v>4</v>
      </c>
      <c r="CF26" s="292">
        <f>SUM(CG26:CL26)</f>
        <v>16</v>
      </c>
      <c r="CG26" s="292">
        <f>BE26</f>
        <v>0</v>
      </c>
      <c r="CH26" s="292">
        <f>BF26</f>
        <v>4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11</v>
      </c>
      <c r="CM26" s="292">
        <f>SUM(CT26,DA26)</f>
        <v>774</v>
      </c>
      <c r="CN26" s="292">
        <f>SUM(CU26,DB26)</f>
        <v>0</v>
      </c>
      <c r="CO26" s="292">
        <f>SUM(CV26,DC26)</f>
        <v>660</v>
      </c>
      <c r="CP26" s="292">
        <f>SUM(CW26,DD26)</f>
        <v>3</v>
      </c>
      <c r="CQ26" s="292">
        <f>SUM(CX26,DE26)</f>
        <v>106</v>
      </c>
      <c r="CR26" s="292">
        <f>SUM(CY26,DF26)</f>
        <v>0</v>
      </c>
      <c r="CS26" s="292">
        <f>SUM(CZ26,DG26)</f>
        <v>5</v>
      </c>
      <c r="CT26" s="292">
        <f>SUM(CU26:CZ26)</f>
        <v>692</v>
      </c>
      <c r="CU26" s="292">
        <f>AE26</f>
        <v>0</v>
      </c>
      <c r="CV26" s="292">
        <f>AI26</f>
        <v>580</v>
      </c>
      <c r="CW26" s="292">
        <f>AM26</f>
        <v>1</v>
      </c>
      <c r="CX26" s="292">
        <f>AQ26</f>
        <v>106</v>
      </c>
      <c r="CY26" s="292">
        <f>AU26</f>
        <v>0</v>
      </c>
      <c r="CZ26" s="292">
        <f>AY26</f>
        <v>5</v>
      </c>
      <c r="DA26" s="292">
        <f>SUM(DB26:DG26)</f>
        <v>82</v>
      </c>
      <c r="DB26" s="292">
        <f>BL26</f>
        <v>0</v>
      </c>
      <c r="DC26" s="292">
        <f>BM26</f>
        <v>80</v>
      </c>
      <c r="DD26" s="292">
        <f>BN26</f>
        <v>2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8042</v>
      </c>
      <c r="E27" s="292">
        <f>SUM(F27,J27,N27,R27,V27,Z27)</f>
        <v>5063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4393</v>
      </c>
      <c r="K27" s="292">
        <v>0</v>
      </c>
      <c r="L27" s="292">
        <v>4393</v>
      </c>
      <c r="M27" s="292">
        <v>0</v>
      </c>
      <c r="N27" s="292">
        <f>SUM(O27:Q27)</f>
        <v>130</v>
      </c>
      <c r="O27" s="292">
        <v>0</v>
      </c>
      <c r="P27" s="292">
        <v>130</v>
      </c>
      <c r="Q27" s="292">
        <v>0</v>
      </c>
      <c r="R27" s="292">
        <f>SUM(S27:U27)</f>
        <v>540</v>
      </c>
      <c r="S27" s="292">
        <v>304</v>
      </c>
      <c r="T27" s="292">
        <v>236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2972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1208</v>
      </c>
      <c r="AJ27" s="292">
        <v>260</v>
      </c>
      <c r="AK27" s="292">
        <v>0</v>
      </c>
      <c r="AL27" s="292">
        <v>948</v>
      </c>
      <c r="AM27" s="292">
        <f>SUM(AN27:AP27)</f>
        <v>819</v>
      </c>
      <c r="AN27" s="292">
        <v>21</v>
      </c>
      <c r="AO27" s="292">
        <v>0</v>
      </c>
      <c r="AP27" s="292">
        <v>798</v>
      </c>
      <c r="AQ27" s="292">
        <f>SUM(AR27:AT27)</f>
        <v>895</v>
      </c>
      <c r="AR27" s="292">
        <v>0</v>
      </c>
      <c r="AS27" s="292">
        <v>0</v>
      </c>
      <c r="AT27" s="292">
        <v>895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50</v>
      </c>
      <c r="AZ27" s="292">
        <v>50</v>
      </c>
      <c r="BA27" s="292">
        <v>0</v>
      </c>
      <c r="BB27" s="292">
        <v>0</v>
      </c>
      <c r="BC27" s="292">
        <f>SUM(BD27,BK27)</f>
        <v>7</v>
      </c>
      <c r="BD27" s="292">
        <f>SUM(BE27:BJ27)</f>
        <v>4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4</v>
      </c>
      <c r="BK27" s="292">
        <f>SUM(BL27:BQ27)</f>
        <v>3</v>
      </c>
      <c r="BL27" s="292">
        <v>0</v>
      </c>
      <c r="BM27" s="292">
        <v>3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5067</v>
      </c>
      <c r="BS27" s="292">
        <f>SUM(BZ27,CG27)</f>
        <v>0</v>
      </c>
      <c r="BT27" s="292">
        <f>SUM(CA27,CH27)</f>
        <v>4393</v>
      </c>
      <c r="BU27" s="292">
        <f>SUM(CB27,CI27)</f>
        <v>130</v>
      </c>
      <c r="BV27" s="292">
        <f>SUM(CC27,CJ27)</f>
        <v>540</v>
      </c>
      <c r="BW27" s="292">
        <f>SUM(CD27,CK27)</f>
        <v>0</v>
      </c>
      <c r="BX27" s="292">
        <f>SUM(CE27,CL27)</f>
        <v>4</v>
      </c>
      <c r="BY27" s="292">
        <f>SUM(BZ27:CE27)</f>
        <v>5063</v>
      </c>
      <c r="BZ27" s="292">
        <f>F27</f>
        <v>0</v>
      </c>
      <c r="CA27" s="292">
        <f>J27</f>
        <v>4393</v>
      </c>
      <c r="CB27" s="292">
        <f>N27</f>
        <v>130</v>
      </c>
      <c r="CC27" s="292">
        <f>R27</f>
        <v>540</v>
      </c>
      <c r="CD27" s="292">
        <f>V27</f>
        <v>0</v>
      </c>
      <c r="CE27" s="292">
        <f>Z27</f>
        <v>0</v>
      </c>
      <c r="CF27" s="292">
        <f>SUM(CG27:CL27)</f>
        <v>4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4</v>
      </c>
      <c r="CM27" s="292">
        <f>SUM(CT27,DA27)</f>
        <v>2975</v>
      </c>
      <c r="CN27" s="292">
        <f>SUM(CU27,DB27)</f>
        <v>0</v>
      </c>
      <c r="CO27" s="292">
        <f>SUM(CV27,DC27)</f>
        <v>1211</v>
      </c>
      <c r="CP27" s="292">
        <f>SUM(CW27,DD27)</f>
        <v>819</v>
      </c>
      <c r="CQ27" s="292">
        <f>SUM(CX27,DE27)</f>
        <v>895</v>
      </c>
      <c r="CR27" s="292">
        <f>SUM(CY27,DF27)</f>
        <v>0</v>
      </c>
      <c r="CS27" s="292">
        <f>SUM(CZ27,DG27)</f>
        <v>50</v>
      </c>
      <c r="CT27" s="292">
        <f>SUM(CU27:CZ27)</f>
        <v>2972</v>
      </c>
      <c r="CU27" s="292">
        <f>AE27</f>
        <v>0</v>
      </c>
      <c r="CV27" s="292">
        <f>AI27</f>
        <v>1208</v>
      </c>
      <c r="CW27" s="292">
        <f>AM27</f>
        <v>819</v>
      </c>
      <c r="CX27" s="292">
        <f>AQ27</f>
        <v>895</v>
      </c>
      <c r="CY27" s="292">
        <f>AU27</f>
        <v>0</v>
      </c>
      <c r="CZ27" s="292">
        <f>AY27</f>
        <v>50</v>
      </c>
      <c r="DA27" s="292">
        <f>SUM(DB27:DG27)</f>
        <v>3</v>
      </c>
      <c r="DB27" s="292">
        <f>BL27</f>
        <v>0</v>
      </c>
      <c r="DC27" s="292">
        <f>BM27</f>
        <v>3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SUM(E7,T7,AI7,AX7,BM7,CB7,CQ7,DF7,DU7,DZ7)</f>
        <v>443624</v>
      </c>
      <c r="E7" s="305">
        <f>SUM(F7,M7)</f>
        <v>352539</v>
      </c>
      <c r="F7" s="305">
        <f>SUM(G7:L7)</f>
        <v>304440</v>
      </c>
      <c r="G7" s="305">
        <f t="shared" ref="G7:L7" si="0">SUM(G$8:G$207)</f>
        <v>0</v>
      </c>
      <c r="H7" s="305">
        <f t="shared" si="0"/>
        <v>303741</v>
      </c>
      <c r="I7" s="305">
        <f t="shared" si="0"/>
        <v>66</v>
      </c>
      <c r="J7" s="305">
        <f t="shared" si="0"/>
        <v>55</v>
      </c>
      <c r="K7" s="305">
        <f t="shared" si="0"/>
        <v>217</v>
      </c>
      <c r="L7" s="305">
        <f t="shared" si="0"/>
        <v>361</v>
      </c>
      <c r="M7" s="305">
        <f>SUM(N7:S7)</f>
        <v>48099</v>
      </c>
      <c r="N7" s="305">
        <f t="shared" ref="N7:S7" si="1">SUM(N$8:N$207)</f>
        <v>0</v>
      </c>
      <c r="O7" s="305">
        <f t="shared" si="1"/>
        <v>47477</v>
      </c>
      <c r="P7" s="305">
        <f t="shared" si="1"/>
        <v>3</v>
      </c>
      <c r="Q7" s="305">
        <f t="shared" si="1"/>
        <v>0</v>
      </c>
      <c r="R7" s="305">
        <f t="shared" si="1"/>
        <v>2</v>
      </c>
      <c r="S7" s="305">
        <f t="shared" si="1"/>
        <v>617</v>
      </c>
      <c r="T7" s="305">
        <f>SUM(U7,AB7)</f>
        <v>23607</v>
      </c>
      <c r="U7" s="305">
        <f>SUM(V7:AA7)</f>
        <v>11731</v>
      </c>
      <c r="V7" s="305">
        <f t="shared" ref="V7:AA7" si="2">SUM(V$8:V$207)</f>
        <v>0</v>
      </c>
      <c r="W7" s="305">
        <f t="shared" si="2"/>
        <v>301</v>
      </c>
      <c r="X7" s="305">
        <f t="shared" si="2"/>
        <v>5390</v>
      </c>
      <c r="Y7" s="305">
        <f t="shared" si="2"/>
        <v>0</v>
      </c>
      <c r="Z7" s="305">
        <f t="shared" si="2"/>
        <v>0</v>
      </c>
      <c r="AA7" s="305">
        <f t="shared" si="2"/>
        <v>6040</v>
      </c>
      <c r="AB7" s="305">
        <f>SUM(AC7:AH7)</f>
        <v>11876</v>
      </c>
      <c r="AC7" s="305">
        <f t="shared" ref="AC7:AH7" si="3">SUM(AC$8:AC$207)</f>
        <v>0</v>
      </c>
      <c r="AD7" s="305">
        <f t="shared" si="3"/>
        <v>1105</v>
      </c>
      <c r="AE7" s="305">
        <f t="shared" si="3"/>
        <v>1865</v>
      </c>
      <c r="AF7" s="305">
        <f t="shared" si="3"/>
        <v>0</v>
      </c>
      <c r="AG7" s="305">
        <f t="shared" si="3"/>
        <v>0</v>
      </c>
      <c r="AH7" s="305">
        <f t="shared" si="3"/>
        <v>8906</v>
      </c>
      <c r="AI7" s="305">
        <f>SUM(AJ7,AQ7)</f>
        <v>987</v>
      </c>
      <c r="AJ7" s="305">
        <f>SUM(AK7:AP7)</f>
        <v>987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987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4366</v>
      </c>
      <c r="CC7" s="305">
        <f>SUM(CD7:CI7)</f>
        <v>3413</v>
      </c>
      <c r="CD7" s="305">
        <f t="shared" ref="CD7:CI7" si="10">SUM(CD$8:CD$207)</f>
        <v>0</v>
      </c>
      <c r="CE7" s="305">
        <f t="shared" si="10"/>
        <v>3413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953</v>
      </c>
      <c r="CK7" s="305">
        <f t="shared" ref="CK7:CP7" si="11">SUM(CK$8:CK$207)</f>
        <v>0</v>
      </c>
      <c r="CL7" s="305">
        <f t="shared" si="11"/>
        <v>953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40106</v>
      </c>
      <c r="CR7" s="305">
        <f>SUM(CS7:CX7)</f>
        <v>38142</v>
      </c>
      <c r="CS7" s="305">
        <f t="shared" ref="CS7:CX7" si="12">SUM(CS$8:CS$207)</f>
        <v>0</v>
      </c>
      <c r="CT7" s="305">
        <f t="shared" si="12"/>
        <v>30</v>
      </c>
      <c r="CU7" s="305">
        <f t="shared" si="12"/>
        <v>2120</v>
      </c>
      <c r="CV7" s="305">
        <f t="shared" si="12"/>
        <v>35601</v>
      </c>
      <c r="CW7" s="305">
        <f t="shared" si="12"/>
        <v>93</v>
      </c>
      <c r="CX7" s="305">
        <f t="shared" si="12"/>
        <v>298</v>
      </c>
      <c r="CY7" s="305">
        <f>SUM(CZ7:DE7)</f>
        <v>1964</v>
      </c>
      <c r="CZ7" s="305">
        <f t="shared" ref="CZ7:DE7" si="13">SUM(CZ$8:CZ$207)</f>
        <v>0</v>
      </c>
      <c r="DA7" s="305">
        <f t="shared" si="13"/>
        <v>87</v>
      </c>
      <c r="DB7" s="305">
        <f t="shared" si="13"/>
        <v>410</v>
      </c>
      <c r="DC7" s="305">
        <f t="shared" si="13"/>
        <v>1211</v>
      </c>
      <c r="DD7" s="305">
        <f t="shared" si="13"/>
        <v>0</v>
      </c>
      <c r="DE7" s="305">
        <f t="shared" si="13"/>
        <v>256</v>
      </c>
      <c r="DF7" s="305">
        <f>SUM(DG7,DN7)</f>
        <v>1308</v>
      </c>
      <c r="DG7" s="305">
        <f>SUM(DH7:DM7)</f>
        <v>1253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104</v>
      </c>
      <c r="DK7" s="305">
        <f t="shared" si="14"/>
        <v>855</v>
      </c>
      <c r="DL7" s="305">
        <f t="shared" si="14"/>
        <v>7</v>
      </c>
      <c r="DM7" s="305">
        <f t="shared" si="14"/>
        <v>287</v>
      </c>
      <c r="DN7" s="305">
        <f>SUM(DO7:DT7)</f>
        <v>55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53</v>
      </c>
      <c r="DS7" s="305">
        <f t="shared" si="15"/>
        <v>2</v>
      </c>
      <c r="DT7" s="305">
        <f t="shared" si="15"/>
        <v>0</v>
      </c>
      <c r="DU7" s="305">
        <f>SUM(DV7:DY7)</f>
        <v>11208</v>
      </c>
      <c r="DV7" s="305">
        <f>SUM(DV$8:DV$207)</f>
        <v>10691</v>
      </c>
      <c r="DW7" s="305">
        <f>SUM(DW$8:DW$207)</f>
        <v>143</v>
      </c>
      <c r="DX7" s="305">
        <f>SUM(DX$8:DX$207)</f>
        <v>373</v>
      </c>
      <c r="DY7" s="305">
        <f>SUM(DY$8:DY$207)</f>
        <v>1</v>
      </c>
      <c r="DZ7" s="305">
        <f>SUM(EA7,EH7)</f>
        <v>9503</v>
      </c>
      <c r="EA7" s="305">
        <f>SUM(EB7:EG7)</f>
        <v>3310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3310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6193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6098</v>
      </c>
      <c r="EL7" s="305">
        <f t="shared" si="17"/>
        <v>0</v>
      </c>
      <c r="EM7" s="305">
        <f t="shared" si="17"/>
        <v>0</v>
      </c>
      <c r="EN7" s="305">
        <f t="shared" si="17"/>
        <v>95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144680</v>
      </c>
      <c r="E8" s="292">
        <f>SUM(F8,M8)</f>
        <v>113974</v>
      </c>
      <c r="F8" s="292">
        <f>SUM(G8:L8)</f>
        <v>85553</v>
      </c>
      <c r="G8" s="292">
        <v>0</v>
      </c>
      <c r="H8" s="292">
        <v>85351</v>
      </c>
      <c r="I8" s="292">
        <v>0</v>
      </c>
      <c r="J8" s="292">
        <v>0</v>
      </c>
      <c r="K8" s="292">
        <v>202</v>
      </c>
      <c r="L8" s="292">
        <v>0</v>
      </c>
      <c r="M8" s="292">
        <f>SUM(N8:S8)</f>
        <v>28421</v>
      </c>
      <c r="N8" s="292">
        <v>0</v>
      </c>
      <c r="O8" s="292">
        <v>28421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6056</v>
      </c>
      <c r="U8" s="292">
        <f>SUM(V8:AA8)</f>
        <v>2846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2846</v>
      </c>
      <c r="AB8" s="292">
        <f>SUM(AC8:AH8)</f>
        <v>3210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3210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23144</v>
      </c>
      <c r="CR8" s="292">
        <f>SUM(CS8:CX8)</f>
        <v>22606</v>
      </c>
      <c r="CS8" s="292">
        <v>0</v>
      </c>
      <c r="CT8" s="292">
        <v>0</v>
      </c>
      <c r="CU8" s="292">
        <v>0</v>
      </c>
      <c r="CV8" s="292">
        <v>22606</v>
      </c>
      <c r="CW8" s="292">
        <v>0</v>
      </c>
      <c r="CX8" s="292">
        <v>0</v>
      </c>
      <c r="CY8" s="292">
        <f>SUM(CZ8:DE8)</f>
        <v>538</v>
      </c>
      <c r="CZ8" s="292">
        <v>0</v>
      </c>
      <c r="DA8" s="292">
        <v>0</v>
      </c>
      <c r="DB8" s="292">
        <v>0</v>
      </c>
      <c r="DC8" s="292">
        <v>538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1506</v>
      </c>
      <c r="EA8" s="292">
        <f>SUM(EB8:EG8)</f>
        <v>1374</v>
      </c>
      <c r="EB8" s="292">
        <v>0</v>
      </c>
      <c r="EC8" s="292">
        <v>0</v>
      </c>
      <c r="ED8" s="292">
        <v>1374</v>
      </c>
      <c r="EE8" s="292">
        <v>0</v>
      </c>
      <c r="EF8" s="292">
        <v>0</v>
      </c>
      <c r="EG8" s="292">
        <v>0</v>
      </c>
      <c r="EH8" s="292">
        <f>SUM(EI8:EN8)</f>
        <v>132</v>
      </c>
      <c r="EI8" s="292">
        <v>0</v>
      </c>
      <c r="EJ8" s="292">
        <v>0</v>
      </c>
      <c r="EK8" s="292">
        <v>132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56259</v>
      </c>
      <c r="E9" s="292">
        <f>SUM(F9,M9)</f>
        <v>47836</v>
      </c>
      <c r="F9" s="292">
        <f>SUM(G9:L9)</f>
        <v>42195</v>
      </c>
      <c r="G9" s="292">
        <v>0</v>
      </c>
      <c r="H9" s="292">
        <v>42195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5641</v>
      </c>
      <c r="N9" s="292">
        <v>0</v>
      </c>
      <c r="O9" s="292">
        <v>5641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4200</v>
      </c>
      <c r="U9" s="292">
        <f>SUM(V9:AA9)</f>
        <v>1970</v>
      </c>
      <c r="V9" s="292">
        <v>0</v>
      </c>
      <c r="W9" s="292">
        <v>0</v>
      </c>
      <c r="X9" s="292">
        <v>1776</v>
      </c>
      <c r="Y9" s="292">
        <v>0</v>
      </c>
      <c r="Z9" s="292">
        <v>0</v>
      </c>
      <c r="AA9" s="292">
        <v>194</v>
      </c>
      <c r="AB9" s="292">
        <f>SUM(AC9:AH9)</f>
        <v>2230</v>
      </c>
      <c r="AC9" s="292">
        <v>0</v>
      </c>
      <c r="AD9" s="292">
        <v>0</v>
      </c>
      <c r="AE9" s="292">
        <v>1245</v>
      </c>
      <c r="AF9" s="292">
        <v>0</v>
      </c>
      <c r="AG9" s="292">
        <v>0</v>
      </c>
      <c r="AH9" s="292">
        <v>985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1416</v>
      </c>
      <c r="CR9" s="292">
        <f>SUM(CS9:CX9)</f>
        <v>1416</v>
      </c>
      <c r="CS9" s="292">
        <v>0</v>
      </c>
      <c r="CT9" s="292">
        <v>0</v>
      </c>
      <c r="CU9" s="292">
        <v>0</v>
      </c>
      <c r="CV9" s="292">
        <v>1416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2260</v>
      </c>
      <c r="DV9" s="292">
        <v>2162</v>
      </c>
      <c r="DW9" s="292">
        <v>95</v>
      </c>
      <c r="DX9" s="292">
        <v>2</v>
      </c>
      <c r="DY9" s="292">
        <v>1</v>
      </c>
      <c r="DZ9" s="292">
        <f>SUM(EA9,EH9)</f>
        <v>547</v>
      </c>
      <c r="EA9" s="292">
        <f>SUM(EB9:EG9)</f>
        <v>547</v>
      </c>
      <c r="EB9" s="292">
        <v>0</v>
      </c>
      <c r="EC9" s="292">
        <v>0</v>
      </c>
      <c r="ED9" s="292">
        <v>547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23990</v>
      </c>
      <c r="E10" s="292">
        <f>SUM(F10,M10)</f>
        <v>22268</v>
      </c>
      <c r="F10" s="292">
        <f>SUM(G10:L10)</f>
        <v>22052</v>
      </c>
      <c r="G10" s="292">
        <v>0</v>
      </c>
      <c r="H10" s="292">
        <v>22052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216</v>
      </c>
      <c r="N10" s="292">
        <v>0</v>
      </c>
      <c r="O10" s="292">
        <v>216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830</v>
      </c>
      <c r="U10" s="292">
        <f>SUM(V10:AA10)</f>
        <v>690</v>
      </c>
      <c r="V10" s="292">
        <v>0</v>
      </c>
      <c r="W10" s="292">
        <v>0</v>
      </c>
      <c r="X10" s="292">
        <v>445</v>
      </c>
      <c r="Y10" s="292">
        <v>0</v>
      </c>
      <c r="Z10" s="292">
        <v>0</v>
      </c>
      <c r="AA10" s="292">
        <v>245</v>
      </c>
      <c r="AB10" s="292">
        <f>SUM(AC10:AH10)</f>
        <v>140</v>
      </c>
      <c r="AC10" s="292">
        <v>0</v>
      </c>
      <c r="AD10" s="292">
        <v>0</v>
      </c>
      <c r="AE10" s="292">
        <v>21</v>
      </c>
      <c r="AF10" s="292">
        <v>0</v>
      </c>
      <c r="AG10" s="292">
        <v>0</v>
      </c>
      <c r="AH10" s="292">
        <v>119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892</v>
      </c>
      <c r="DV10" s="292">
        <v>892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13617</v>
      </c>
      <c r="E11" s="292">
        <f>SUM(F11,M11)</f>
        <v>10375</v>
      </c>
      <c r="F11" s="292">
        <f>SUM(G11:L11)</f>
        <v>8858</v>
      </c>
      <c r="G11" s="292">
        <v>0</v>
      </c>
      <c r="H11" s="292">
        <v>8495</v>
      </c>
      <c r="I11" s="292">
        <v>0</v>
      </c>
      <c r="J11" s="292">
        <v>2</v>
      </c>
      <c r="K11" s="292">
        <v>0</v>
      </c>
      <c r="L11" s="292">
        <v>361</v>
      </c>
      <c r="M11" s="292">
        <f>SUM(N11:S11)</f>
        <v>1517</v>
      </c>
      <c r="N11" s="292">
        <v>0</v>
      </c>
      <c r="O11" s="292">
        <v>984</v>
      </c>
      <c r="P11" s="292">
        <v>0</v>
      </c>
      <c r="Q11" s="292">
        <v>0</v>
      </c>
      <c r="R11" s="292">
        <v>0</v>
      </c>
      <c r="S11" s="292">
        <v>533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1841</v>
      </c>
      <c r="CR11" s="292">
        <f>SUM(CS11:CX11)</f>
        <v>1376</v>
      </c>
      <c r="CS11" s="292">
        <v>0</v>
      </c>
      <c r="CT11" s="292">
        <v>0</v>
      </c>
      <c r="CU11" s="292">
        <v>415</v>
      </c>
      <c r="CV11" s="292">
        <v>862</v>
      </c>
      <c r="CW11" s="292">
        <v>0</v>
      </c>
      <c r="CX11" s="292">
        <v>99</v>
      </c>
      <c r="CY11" s="292">
        <f>SUM(CZ11:DE11)</f>
        <v>465</v>
      </c>
      <c r="CZ11" s="292">
        <v>0</v>
      </c>
      <c r="DA11" s="292">
        <v>0</v>
      </c>
      <c r="DB11" s="292">
        <v>221</v>
      </c>
      <c r="DC11" s="292">
        <v>0</v>
      </c>
      <c r="DD11" s="292">
        <v>0</v>
      </c>
      <c r="DE11" s="292">
        <v>244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1334</v>
      </c>
      <c r="DV11" s="292">
        <v>1305</v>
      </c>
      <c r="DW11" s="292">
        <v>0</v>
      </c>
      <c r="DX11" s="292">
        <v>29</v>
      </c>
      <c r="DY11" s="292">
        <v>0</v>
      </c>
      <c r="DZ11" s="292">
        <f>SUM(EA11,EH11)</f>
        <v>67</v>
      </c>
      <c r="EA11" s="292">
        <f>SUM(EB11:EG11)</f>
        <v>67</v>
      </c>
      <c r="EB11" s="292">
        <v>0</v>
      </c>
      <c r="EC11" s="292">
        <v>0</v>
      </c>
      <c r="ED11" s="292">
        <v>67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45256</v>
      </c>
      <c r="E12" s="292">
        <f>SUM(F12,M12)</f>
        <v>35105</v>
      </c>
      <c r="F12" s="292">
        <f>SUM(G12:L12)</f>
        <v>32162</v>
      </c>
      <c r="G12" s="292">
        <v>0</v>
      </c>
      <c r="H12" s="292">
        <v>32162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2943</v>
      </c>
      <c r="N12" s="292">
        <v>0</v>
      </c>
      <c r="O12" s="292">
        <v>2943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4071</v>
      </c>
      <c r="U12" s="292">
        <f>SUM(V12:AA12)</f>
        <v>1126</v>
      </c>
      <c r="V12" s="292">
        <v>0</v>
      </c>
      <c r="W12" s="292">
        <v>301</v>
      </c>
      <c r="X12" s="292">
        <v>0</v>
      </c>
      <c r="Y12" s="292">
        <v>0</v>
      </c>
      <c r="Z12" s="292">
        <v>0</v>
      </c>
      <c r="AA12" s="292">
        <v>825</v>
      </c>
      <c r="AB12" s="292">
        <f>SUM(AC12:AH12)</f>
        <v>2945</v>
      </c>
      <c r="AC12" s="292">
        <v>0</v>
      </c>
      <c r="AD12" s="292">
        <v>1105</v>
      </c>
      <c r="AE12" s="292">
        <v>0</v>
      </c>
      <c r="AF12" s="292">
        <v>0</v>
      </c>
      <c r="AG12" s="292">
        <v>0</v>
      </c>
      <c r="AH12" s="292">
        <v>1840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2908</v>
      </c>
      <c r="CR12" s="292">
        <f>SUM(CS12:CX12)</f>
        <v>2746</v>
      </c>
      <c r="CS12" s="292">
        <v>0</v>
      </c>
      <c r="CT12" s="292">
        <v>0</v>
      </c>
      <c r="CU12" s="292">
        <v>412</v>
      </c>
      <c r="CV12" s="292">
        <v>2299</v>
      </c>
      <c r="CW12" s="292">
        <v>35</v>
      </c>
      <c r="CX12" s="292">
        <v>0</v>
      </c>
      <c r="CY12" s="292">
        <f>SUM(CZ12:DE12)</f>
        <v>162</v>
      </c>
      <c r="CZ12" s="292">
        <v>0</v>
      </c>
      <c r="DA12" s="292">
        <v>80</v>
      </c>
      <c r="DB12" s="292">
        <v>65</v>
      </c>
      <c r="DC12" s="292">
        <v>17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1723</v>
      </c>
      <c r="DV12" s="292">
        <v>1700</v>
      </c>
      <c r="DW12" s="292">
        <v>0</v>
      </c>
      <c r="DX12" s="292">
        <v>23</v>
      </c>
      <c r="DY12" s="292">
        <v>0</v>
      </c>
      <c r="DZ12" s="292">
        <f>SUM(EA12,EH12)</f>
        <v>1449</v>
      </c>
      <c r="EA12" s="292">
        <f>SUM(EB12:EG12)</f>
        <v>1</v>
      </c>
      <c r="EB12" s="292">
        <v>0</v>
      </c>
      <c r="EC12" s="292">
        <v>0</v>
      </c>
      <c r="ED12" s="292">
        <v>1</v>
      </c>
      <c r="EE12" s="292">
        <v>0</v>
      </c>
      <c r="EF12" s="292">
        <v>0</v>
      </c>
      <c r="EG12" s="292">
        <v>0</v>
      </c>
      <c r="EH12" s="292">
        <f>SUM(EI12:EN12)</f>
        <v>1448</v>
      </c>
      <c r="EI12" s="292">
        <v>0</v>
      </c>
      <c r="EJ12" s="292">
        <v>0</v>
      </c>
      <c r="EK12" s="292">
        <v>1448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42865</v>
      </c>
      <c r="E13" s="292">
        <f>SUM(F13,M13)</f>
        <v>32579</v>
      </c>
      <c r="F13" s="292">
        <f>SUM(G13:L13)</f>
        <v>31270</v>
      </c>
      <c r="G13" s="292">
        <v>0</v>
      </c>
      <c r="H13" s="292">
        <v>31270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1309</v>
      </c>
      <c r="N13" s="292">
        <v>0</v>
      </c>
      <c r="O13" s="292">
        <v>1309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4087</v>
      </c>
      <c r="U13" s="292">
        <f>SUM(V13:AA13)</f>
        <v>2768</v>
      </c>
      <c r="V13" s="292">
        <v>0</v>
      </c>
      <c r="W13" s="292">
        <v>0</v>
      </c>
      <c r="X13" s="292">
        <v>1978</v>
      </c>
      <c r="Y13" s="292">
        <v>0</v>
      </c>
      <c r="Z13" s="292">
        <v>0</v>
      </c>
      <c r="AA13" s="292">
        <v>790</v>
      </c>
      <c r="AB13" s="292">
        <f>SUM(AC13:AH13)</f>
        <v>1319</v>
      </c>
      <c r="AC13" s="292">
        <v>0</v>
      </c>
      <c r="AD13" s="292">
        <v>0</v>
      </c>
      <c r="AE13" s="292">
        <v>241</v>
      </c>
      <c r="AF13" s="292">
        <v>0</v>
      </c>
      <c r="AG13" s="292">
        <v>0</v>
      </c>
      <c r="AH13" s="292">
        <v>1078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87</v>
      </c>
      <c r="CR13" s="292">
        <f>SUM(CS13:CX13)</f>
        <v>87</v>
      </c>
      <c r="CS13" s="292">
        <v>0</v>
      </c>
      <c r="CT13" s="292">
        <v>0</v>
      </c>
      <c r="CU13" s="292">
        <v>0</v>
      </c>
      <c r="CV13" s="292">
        <v>87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1766</v>
      </c>
      <c r="DV13" s="292">
        <v>1624</v>
      </c>
      <c r="DW13" s="292">
        <v>33</v>
      </c>
      <c r="DX13" s="292">
        <v>109</v>
      </c>
      <c r="DY13" s="292">
        <v>0</v>
      </c>
      <c r="DZ13" s="292">
        <f>SUM(EA13,EH13)</f>
        <v>4346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4346</v>
      </c>
      <c r="EI13" s="292">
        <v>0</v>
      </c>
      <c r="EJ13" s="292">
        <v>0</v>
      </c>
      <c r="EK13" s="292">
        <v>4346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14314</v>
      </c>
      <c r="E14" s="292">
        <f>SUM(F14,M14)</f>
        <v>12996</v>
      </c>
      <c r="F14" s="292">
        <f>SUM(G14:L14)</f>
        <v>11906</v>
      </c>
      <c r="G14" s="292">
        <v>0</v>
      </c>
      <c r="H14" s="292">
        <v>11906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1090</v>
      </c>
      <c r="N14" s="292">
        <v>0</v>
      </c>
      <c r="O14" s="292">
        <v>1090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1248</v>
      </c>
      <c r="CR14" s="292">
        <f>SUM(CS14:CX14)</f>
        <v>1248</v>
      </c>
      <c r="CS14" s="292">
        <v>0</v>
      </c>
      <c r="CT14" s="292">
        <v>30</v>
      </c>
      <c r="CU14" s="292">
        <v>216</v>
      </c>
      <c r="CV14" s="292">
        <v>986</v>
      </c>
      <c r="CW14" s="292">
        <v>9</v>
      </c>
      <c r="CX14" s="292">
        <v>7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70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70</v>
      </c>
      <c r="EI14" s="292">
        <v>0</v>
      </c>
      <c r="EJ14" s="292">
        <v>0</v>
      </c>
      <c r="EK14" s="292">
        <v>70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11125</v>
      </c>
      <c r="E15" s="292">
        <f>SUM(F15,M15)</f>
        <v>9141</v>
      </c>
      <c r="F15" s="292">
        <f>SUM(G15:L15)</f>
        <v>8155</v>
      </c>
      <c r="G15" s="292">
        <v>0</v>
      </c>
      <c r="H15" s="292">
        <v>8155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986</v>
      </c>
      <c r="N15" s="292">
        <v>0</v>
      </c>
      <c r="O15" s="292">
        <v>986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141</v>
      </c>
      <c r="U15" s="292">
        <f>SUM(V15:AA15)</f>
        <v>141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141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1843</v>
      </c>
      <c r="CR15" s="292">
        <f>SUM(CS15:CX15)</f>
        <v>1843</v>
      </c>
      <c r="CS15" s="292">
        <v>0</v>
      </c>
      <c r="CT15" s="292">
        <v>0</v>
      </c>
      <c r="CU15" s="292">
        <v>469</v>
      </c>
      <c r="CV15" s="292">
        <v>1366</v>
      </c>
      <c r="CW15" s="292">
        <v>8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33290</v>
      </c>
      <c r="E16" s="292">
        <f>SUM(F16,M16)</f>
        <v>28548</v>
      </c>
      <c r="F16" s="292">
        <f>SUM(G16:L16)</f>
        <v>25390</v>
      </c>
      <c r="G16" s="292">
        <v>0</v>
      </c>
      <c r="H16" s="292">
        <v>25390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3158</v>
      </c>
      <c r="N16" s="292">
        <v>0</v>
      </c>
      <c r="O16" s="292">
        <v>3158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2971</v>
      </c>
      <c r="U16" s="292">
        <f>SUM(V16:AA16)</f>
        <v>1081</v>
      </c>
      <c r="V16" s="292">
        <v>0</v>
      </c>
      <c r="W16" s="292">
        <v>0</v>
      </c>
      <c r="X16" s="292">
        <v>976</v>
      </c>
      <c r="Y16" s="292">
        <v>0</v>
      </c>
      <c r="Z16" s="292">
        <v>0</v>
      </c>
      <c r="AA16" s="292">
        <v>105</v>
      </c>
      <c r="AB16" s="292">
        <f>SUM(AC16:AH16)</f>
        <v>1890</v>
      </c>
      <c r="AC16" s="292">
        <v>0</v>
      </c>
      <c r="AD16" s="292">
        <v>0</v>
      </c>
      <c r="AE16" s="292">
        <v>358</v>
      </c>
      <c r="AF16" s="292">
        <v>0</v>
      </c>
      <c r="AG16" s="292">
        <v>0</v>
      </c>
      <c r="AH16" s="292">
        <v>1532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908</v>
      </c>
      <c r="DG16" s="292">
        <f>SUM(DH16:DM16)</f>
        <v>855</v>
      </c>
      <c r="DH16" s="292">
        <v>0</v>
      </c>
      <c r="DI16" s="292">
        <v>0</v>
      </c>
      <c r="DJ16" s="292">
        <v>0</v>
      </c>
      <c r="DK16" s="292">
        <v>855</v>
      </c>
      <c r="DL16" s="292">
        <v>0</v>
      </c>
      <c r="DM16" s="292">
        <v>0</v>
      </c>
      <c r="DN16" s="292">
        <f>SUM(DO16:DT16)</f>
        <v>53</v>
      </c>
      <c r="DO16" s="292">
        <v>0</v>
      </c>
      <c r="DP16" s="292">
        <v>0</v>
      </c>
      <c r="DQ16" s="292">
        <v>0</v>
      </c>
      <c r="DR16" s="292">
        <v>53</v>
      </c>
      <c r="DS16" s="292">
        <v>0</v>
      </c>
      <c r="DT16" s="292">
        <v>0</v>
      </c>
      <c r="DU16" s="292">
        <f>SUM(DV16:DY16)</f>
        <v>863</v>
      </c>
      <c r="DV16" s="292">
        <v>863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9744</v>
      </c>
      <c r="E17" s="292">
        <f>SUM(F17,M17)</f>
        <v>7586</v>
      </c>
      <c r="F17" s="292">
        <f>SUM(G17:L17)</f>
        <v>7464</v>
      </c>
      <c r="G17" s="292">
        <v>0</v>
      </c>
      <c r="H17" s="292">
        <v>7464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122</v>
      </c>
      <c r="N17" s="292">
        <v>0</v>
      </c>
      <c r="O17" s="292">
        <v>122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96</v>
      </c>
      <c r="U17" s="292">
        <f>SUM(V17:AA17)</f>
        <v>25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25</v>
      </c>
      <c r="AB17" s="292">
        <f>SUM(AC17:AH17)</f>
        <v>71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71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764</v>
      </c>
      <c r="CR17" s="292">
        <f>SUM(CS17:CX17)</f>
        <v>764</v>
      </c>
      <c r="CS17" s="292">
        <v>0</v>
      </c>
      <c r="CT17" s="292">
        <v>0</v>
      </c>
      <c r="CU17" s="292">
        <v>0</v>
      </c>
      <c r="CV17" s="292">
        <v>764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1076</v>
      </c>
      <c r="DV17" s="292">
        <v>1061</v>
      </c>
      <c r="DW17" s="292">
        <v>15</v>
      </c>
      <c r="DX17" s="292">
        <v>0</v>
      </c>
      <c r="DY17" s="292">
        <v>0</v>
      </c>
      <c r="DZ17" s="292">
        <f>SUM(EA17,EH17)</f>
        <v>222</v>
      </c>
      <c r="EA17" s="292">
        <f>SUM(EB17:EG17)</f>
        <v>222</v>
      </c>
      <c r="EB17" s="292">
        <v>0</v>
      </c>
      <c r="EC17" s="292">
        <v>0</v>
      </c>
      <c r="ED17" s="292">
        <v>222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7024</v>
      </c>
      <c r="E18" s="292">
        <f>SUM(F18,M18)</f>
        <v>4966</v>
      </c>
      <c r="F18" s="292">
        <f>SUM(G18:L18)</f>
        <v>4799</v>
      </c>
      <c r="G18" s="292">
        <v>0</v>
      </c>
      <c r="H18" s="292">
        <v>4799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167</v>
      </c>
      <c r="N18" s="292">
        <v>0</v>
      </c>
      <c r="O18" s="292">
        <v>167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998</v>
      </c>
      <c r="U18" s="292">
        <f>SUM(V18:AA18)</f>
        <v>998</v>
      </c>
      <c r="V18" s="292">
        <v>0</v>
      </c>
      <c r="W18" s="292">
        <v>0</v>
      </c>
      <c r="X18" s="292">
        <v>215</v>
      </c>
      <c r="Y18" s="292">
        <v>0</v>
      </c>
      <c r="Z18" s="292">
        <v>0</v>
      </c>
      <c r="AA18" s="292">
        <v>783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1060</v>
      </c>
      <c r="CR18" s="292">
        <f>SUM(CS18:CX18)</f>
        <v>1044</v>
      </c>
      <c r="CS18" s="292">
        <v>0</v>
      </c>
      <c r="CT18" s="292">
        <v>0</v>
      </c>
      <c r="CU18" s="292">
        <v>0</v>
      </c>
      <c r="CV18" s="292">
        <v>1029</v>
      </c>
      <c r="CW18" s="292">
        <v>15</v>
      </c>
      <c r="CX18" s="292">
        <v>0</v>
      </c>
      <c r="CY18" s="292">
        <f>SUM(CZ18:DE18)</f>
        <v>16</v>
      </c>
      <c r="CZ18" s="292">
        <v>0</v>
      </c>
      <c r="DA18" s="292">
        <v>0</v>
      </c>
      <c r="DB18" s="292">
        <v>5</v>
      </c>
      <c r="DC18" s="292">
        <v>11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2594</v>
      </c>
      <c r="E19" s="292">
        <f>SUM(F19,M19)</f>
        <v>2190</v>
      </c>
      <c r="F19" s="292">
        <f>SUM(G19:L19)</f>
        <v>1339</v>
      </c>
      <c r="G19" s="292">
        <v>0</v>
      </c>
      <c r="H19" s="292">
        <v>1339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851</v>
      </c>
      <c r="N19" s="292">
        <v>0</v>
      </c>
      <c r="O19" s="292">
        <v>765</v>
      </c>
      <c r="P19" s="292">
        <v>0</v>
      </c>
      <c r="Q19" s="292">
        <v>0</v>
      </c>
      <c r="R19" s="292">
        <v>2</v>
      </c>
      <c r="S19" s="292">
        <v>84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23</v>
      </c>
      <c r="CR19" s="292">
        <f>SUM(CS19:CX19)</f>
        <v>11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11</v>
      </c>
      <c r="CY19" s="292">
        <f>SUM(CZ19:DE19)</f>
        <v>12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12</v>
      </c>
      <c r="DF19" s="292">
        <f>SUM(DG19,DN19)</f>
        <v>113</v>
      </c>
      <c r="DG19" s="292">
        <f>SUM(DH19:DM19)</f>
        <v>111</v>
      </c>
      <c r="DH19" s="292">
        <v>0</v>
      </c>
      <c r="DI19" s="292">
        <v>0</v>
      </c>
      <c r="DJ19" s="292">
        <v>104</v>
      </c>
      <c r="DK19" s="292">
        <v>0</v>
      </c>
      <c r="DL19" s="292">
        <v>7</v>
      </c>
      <c r="DM19" s="292">
        <v>0</v>
      </c>
      <c r="DN19" s="292">
        <f>SUM(DO19:DT19)</f>
        <v>2</v>
      </c>
      <c r="DO19" s="292">
        <v>0</v>
      </c>
      <c r="DP19" s="292">
        <v>0</v>
      </c>
      <c r="DQ19" s="292">
        <v>0</v>
      </c>
      <c r="DR19" s="292">
        <v>0</v>
      </c>
      <c r="DS19" s="292">
        <v>2</v>
      </c>
      <c r="DT19" s="292">
        <v>0</v>
      </c>
      <c r="DU19" s="292">
        <f>SUM(DV19:DY19)</f>
        <v>221</v>
      </c>
      <c r="DV19" s="292">
        <v>133</v>
      </c>
      <c r="DW19" s="292">
        <v>0</v>
      </c>
      <c r="DX19" s="292">
        <v>88</v>
      </c>
      <c r="DY19" s="292">
        <v>0</v>
      </c>
      <c r="DZ19" s="292">
        <f>SUM(EA19,EH19)</f>
        <v>47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47</v>
      </c>
      <c r="EI19" s="292">
        <v>0</v>
      </c>
      <c r="EJ19" s="292">
        <v>0</v>
      </c>
      <c r="EK19" s="292">
        <v>47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2584</v>
      </c>
      <c r="E20" s="292">
        <f>SUM(F20,M20)</f>
        <v>1828</v>
      </c>
      <c r="F20" s="292">
        <f>SUM(G20:L20)</f>
        <v>1237</v>
      </c>
      <c r="G20" s="292">
        <v>0</v>
      </c>
      <c r="H20" s="292">
        <v>1237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591</v>
      </c>
      <c r="N20" s="292">
        <v>0</v>
      </c>
      <c r="O20" s="292">
        <v>591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83</v>
      </c>
      <c r="U20" s="292">
        <f>SUM(V20:AA20)</f>
        <v>27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27</v>
      </c>
      <c r="AB20" s="292">
        <f>SUM(AC20:AH20)</f>
        <v>56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56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504</v>
      </c>
      <c r="CR20" s="292">
        <f>SUM(CS20:CX20)</f>
        <v>212</v>
      </c>
      <c r="CS20" s="292">
        <v>0</v>
      </c>
      <c r="CT20" s="292">
        <v>0</v>
      </c>
      <c r="CU20" s="292">
        <v>0</v>
      </c>
      <c r="CV20" s="292">
        <v>212</v>
      </c>
      <c r="CW20" s="292">
        <v>0</v>
      </c>
      <c r="CX20" s="292">
        <v>0</v>
      </c>
      <c r="CY20" s="292">
        <f>SUM(CZ20:DE20)</f>
        <v>292</v>
      </c>
      <c r="CZ20" s="292">
        <v>0</v>
      </c>
      <c r="DA20" s="292">
        <v>0</v>
      </c>
      <c r="DB20" s="292">
        <v>0</v>
      </c>
      <c r="DC20" s="292">
        <v>292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62</v>
      </c>
      <c r="DV20" s="292">
        <v>0</v>
      </c>
      <c r="DW20" s="292">
        <v>0</v>
      </c>
      <c r="DX20" s="292">
        <v>62</v>
      </c>
      <c r="DY20" s="292">
        <v>0</v>
      </c>
      <c r="DZ20" s="292">
        <f>SUM(EA20,EH20)</f>
        <v>107</v>
      </c>
      <c r="EA20" s="292">
        <f>SUM(EB20:EG20)</f>
        <v>52</v>
      </c>
      <c r="EB20" s="292">
        <v>0</v>
      </c>
      <c r="EC20" s="292">
        <v>0</v>
      </c>
      <c r="ED20" s="292">
        <v>52</v>
      </c>
      <c r="EE20" s="292">
        <v>0</v>
      </c>
      <c r="EF20" s="292">
        <v>0</v>
      </c>
      <c r="EG20" s="292">
        <v>0</v>
      </c>
      <c r="EH20" s="292">
        <f>SUM(EI20:EN20)</f>
        <v>55</v>
      </c>
      <c r="EI20" s="292">
        <v>0</v>
      </c>
      <c r="EJ20" s="292">
        <v>0</v>
      </c>
      <c r="EK20" s="292">
        <v>55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10940</v>
      </c>
      <c r="E21" s="292">
        <f>SUM(F21,M21)</f>
        <v>8231</v>
      </c>
      <c r="F21" s="292">
        <f>SUM(G21:L21)</f>
        <v>8070</v>
      </c>
      <c r="G21" s="292">
        <v>0</v>
      </c>
      <c r="H21" s="292">
        <v>8070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161</v>
      </c>
      <c r="N21" s="292">
        <v>0</v>
      </c>
      <c r="O21" s="292">
        <v>161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777</v>
      </c>
      <c r="AJ21" s="292">
        <f>SUM(AK21:AP21)</f>
        <v>777</v>
      </c>
      <c r="AK21" s="292">
        <v>0</v>
      </c>
      <c r="AL21" s="292">
        <v>0</v>
      </c>
      <c r="AM21" s="292">
        <v>0</v>
      </c>
      <c r="AN21" s="292">
        <v>777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1932</v>
      </c>
      <c r="CR21" s="292">
        <f>SUM(CS21:CX21)</f>
        <v>1932</v>
      </c>
      <c r="CS21" s="292">
        <v>0</v>
      </c>
      <c r="CT21" s="292">
        <v>0</v>
      </c>
      <c r="CU21" s="292">
        <v>487</v>
      </c>
      <c r="CV21" s="292">
        <v>1256</v>
      </c>
      <c r="CW21" s="292">
        <v>8</v>
      </c>
      <c r="CX21" s="292">
        <v>181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6038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4366</v>
      </c>
      <c r="CC22" s="292">
        <f>SUM(CD22:CI22)</f>
        <v>3413</v>
      </c>
      <c r="CD22" s="292">
        <v>0</v>
      </c>
      <c r="CE22" s="292">
        <v>3413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953</v>
      </c>
      <c r="CK22" s="292">
        <v>0</v>
      </c>
      <c r="CL22" s="292">
        <v>953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1350</v>
      </c>
      <c r="CR22" s="292">
        <f>SUM(CS22:CX22)</f>
        <v>1013</v>
      </c>
      <c r="CS22" s="292">
        <v>0</v>
      </c>
      <c r="CT22" s="292">
        <v>0</v>
      </c>
      <c r="CU22" s="292">
        <v>0</v>
      </c>
      <c r="CV22" s="292">
        <v>1000</v>
      </c>
      <c r="CW22" s="292">
        <v>13</v>
      </c>
      <c r="CX22" s="292">
        <v>0</v>
      </c>
      <c r="CY22" s="292">
        <f>SUM(CZ22:DE22)</f>
        <v>337</v>
      </c>
      <c r="CZ22" s="292">
        <v>0</v>
      </c>
      <c r="DA22" s="292">
        <v>7</v>
      </c>
      <c r="DB22" s="292">
        <v>0</v>
      </c>
      <c r="DC22" s="292">
        <v>330</v>
      </c>
      <c r="DD22" s="292">
        <v>0</v>
      </c>
      <c r="DE22" s="292">
        <v>0</v>
      </c>
      <c r="DF22" s="292">
        <f>SUM(DG22,DN22)</f>
        <v>287</v>
      </c>
      <c r="DG22" s="292">
        <f>SUM(DH22:DM22)</f>
        <v>287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287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35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35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35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4494</v>
      </c>
      <c r="E23" s="292">
        <f>SUM(F23,M23)</f>
        <v>3637</v>
      </c>
      <c r="F23" s="292">
        <f>SUM(G23:L23)</f>
        <v>2886</v>
      </c>
      <c r="G23" s="292">
        <v>0</v>
      </c>
      <c r="H23" s="292">
        <v>2886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751</v>
      </c>
      <c r="N23" s="292">
        <v>0</v>
      </c>
      <c r="O23" s="292">
        <v>751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210</v>
      </c>
      <c r="AJ23" s="292">
        <f>SUM(AK23:AP23)</f>
        <v>210</v>
      </c>
      <c r="AK23" s="292">
        <v>0</v>
      </c>
      <c r="AL23" s="292">
        <v>0</v>
      </c>
      <c r="AM23" s="292">
        <v>0</v>
      </c>
      <c r="AN23" s="292">
        <v>210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392</v>
      </c>
      <c r="CR23" s="292">
        <f>SUM(CS23:CX23)</f>
        <v>250</v>
      </c>
      <c r="CS23" s="292">
        <v>0</v>
      </c>
      <c r="CT23" s="292">
        <v>0</v>
      </c>
      <c r="CU23" s="292">
        <v>94</v>
      </c>
      <c r="CV23" s="292">
        <v>156</v>
      </c>
      <c r="CW23" s="292">
        <v>0</v>
      </c>
      <c r="CX23" s="292">
        <v>0</v>
      </c>
      <c r="CY23" s="292">
        <f>SUM(CZ23:DE23)</f>
        <v>142</v>
      </c>
      <c r="CZ23" s="292">
        <v>0</v>
      </c>
      <c r="DA23" s="292">
        <v>0</v>
      </c>
      <c r="DB23" s="292">
        <v>119</v>
      </c>
      <c r="DC23" s="292">
        <v>23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255</v>
      </c>
      <c r="DV23" s="292">
        <v>255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2736</v>
      </c>
      <c r="E24" s="292">
        <f>SUM(F24,M24)</f>
        <v>2060</v>
      </c>
      <c r="F24" s="292">
        <f>SUM(G24:L24)</f>
        <v>2043</v>
      </c>
      <c r="G24" s="292">
        <v>0</v>
      </c>
      <c r="H24" s="292">
        <v>2043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17</v>
      </c>
      <c r="N24" s="292">
        <v>0</v>
      </c>
      <c r="O24" s="292">
        <v>17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175</v>
      </c>
      <c r="CR24" s="292">
        <f>SUM(CS24:CX24)</f>
        <v>175</v>
      </c>
      <c r="CS24" s="292">
        <v>0</v>
      </c>
      <c r="CT24" s="292">
        <v>0</v>
      </c>
      <c r="CU24" s="292">
        <v>0</v>
      </c>
      <c r="CV24" s="292">
        <v>170</v>
      </c>
      <c r="CW24" s="292">
        <v>5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316</v>
      </c>
      <c r="DV24" s="292">
        <v>256</v>
      </c>
      <c r="DW24" s="292">
        <v>0</v>
      </c>
      <c r="DX24" s="292">
        <v>60</v>
      </c>
      <c r="DY24" s="292">
        <v>0</v>
      </c>
      <c r="DZ24" s="292">
        <f>SUM(EA24,EH24)</f>
        <v>185</v>
      </c>
      <c r="EA24" s="292">
        <f>SUM(EB24:EG24)</f>
        <v>125</v>
      </c>
      <c r="EB24" s="292">
        <v>0</v>
      </c>
      <c r="EC24" s="292">
        <v>0</v>
      </c>
      <c r="ED24" s="292">
        <v>125</v>
      </c>
      <c r="EE24" s="292">
        <v>0</v>
      </c>
      <c r="EF24" s="292">
        <v>0</v>
      </c>
      <c r="EG24" s="292">
        <v>0</v>
      </c>
      <c r="EH24" s="292">
        <f>SUM(EI24:EN24)</f>
        <v>60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60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1068</v>
      </c>
      <c r="E25" s="292">
        <f>SUM(F25,M25)</f>
        <v>1068</v>
      </c>
      <c r="F25" s="292">
        <f>SUM(G25:L25)</f>
        <v>1000</v>
      </c>
      <c r="G25" s="292">
        <v>0</v>
      </c>
      <c r="H25" s="292">
        <v>913</v>
      </c>
      <c r="I25" s="292">
        <v>19</v>
      </c>
      <c r="J25" s="292">
        <v>53</v>
      </c>
      <c r="K25" s="292">
        <v>15</v>
      </c>
      <c r="L25" s="292">
        <v>0</v>
      </c>
      <c r="M25" s="292">
        <f>SUM(N25:S25)</f>
        <v>68</v>
      </c>
      <c r="N25" s="292">
        <v>0</v>
      </c>
      <c r="O25" s="292">
        <v>68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2964</v>
      </c>
      <c r="E26" s="292">
        <f>SUM(F26,M26)</f>
        <v>2547</v>
      </c>
      <c r="F26" s="292">
        <f>SUM(G26:L26)</f>
        <v>2460</v>
      </c>
      <c r="G26" s="292">
        <v>0</v>
      </c>
      <c r="H26" s="292">
        <v>2413</v>
      </c>
      <c r="I26" s="292">
        <v>47</v>
      </c>
      <c r="J26" s="292">
        <v>0</v>
      </c>
      <c r="K26" s="292">
        <v>0</v>
      </c>
      <c r="L26" s="292">
        <v>0</v>
      </c>
      <c r="M26" s="292">
        <f>SUM(N26:S26)</f>
        <v>87</v>
      </c>
      <c r="N26" s="292">
        <v>0</v>
      </c>
      <c r="O26" s="292">
        <v>84</v>
      </c>
      <c r="P26" s="292">
        <v>3</v>
      </c>
      <c r="Q26" s="292">
        <v>0</v>
      </c>
      <c r="R26" s="292">
        <v>0</v>
      </c>
      <c r="S26" s="292">
        <v>0</v>
      </c>
      <c r="T26" s="292">
        <f>SUM(U26,AB26)</f>
        <v>20</v>
      </c>
      <c r="U26" s="292">
        <f>SUM(V26:AA26)</f>
        <v>9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</v>
      </c>
      <c r="AB26" s="292">
        <f>SUM(AC26:AH26)</f>
        <v>11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248</v>
      </c>
      <c r="CR26" s="292">
        <f>SUM(CS26:CX26)</f>
        <v>248</v>
      </c>
      <c r="CS26" s="292">
        <v>0</v>
      </c>
      <c r="CT26" s="292">
        <v>0</v>
      </c>
      <c r="CU26" s="292">
        <v>0</v>
      </c>
      <c r="CV26" s="292">
        <v>248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149</v>
      </c>
      <c r="DV26" s="292">
        <v>149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8042</v>
      </c>
      <c r="E27" s="292">
        <f>SUM(F27,M27)</f>
        <v>5604</v>
      </c>
      <c r="F27" s="292">
        <f>SUM(G27:L27)</f>
        <v>5601</v>
      </c>
      <c r="G27" s="292">
        <v>0</v>
      </c>
      <c r="H27" s="292">
        <v>5601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</v>
      </c>
      <c r="N27" s="292">
        <v>0</v>
      </c>
      <c r="O27" s="292">
        <v>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54</v>
      </c>
      <c r="U27" s="292">
        <f>SUM(V27:AA27)</f>
        <v>50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50</v>
      </c>
      <c r="AB27" s="292">
        <f>SUM(AC27:AH27)</f>
        <v>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1171</v>
      </c>
      <c r="CR27" s="292">
        <f>SUM(CS27:CX27)</f>
        <v>1171</v>
      </c>
      <c r="CS27" s="292">
        <v>0</v>
      </c>
      <c r="CT27" s="292">
        <v>0</v>
      </c>
      <c r="CU27" s="292">
        <v>27</v>
      </c>
      <c r="CV27" s="292">
        <v>1144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291</v>
      </c>
      <c r="DV27" s="292">
        <v>291</v>
      </c>
      <c r="DW27" s="292">
        <v>0</v>
      </c>
      <c r="DX27" s="292">
        <v>0</v>
      </c>
      <c r="DY27" s="292">
        <v>0</v>
      </c>
      <c r="DZ27" s="292">
        <f>SUM(EA27,EH27)</f>
        <v>922</v>
      </c>
      <c r="EA27" s="292">
        <f>SUM(EB27:EG27)</f>
        <v>922</v>
      </c>
      <c r="EB27" s="292">
        <v>0</v>
      </c>
      <c r="EC27" s="292">
        <v>0</v>
      </c>
      <c r="ED27" s="292">
        <v>922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449485</v>
      </c>
      <c r="E7" s="305">
        <f>+Q7</f>
        <v>356233</v>
      </c>
      <c r="F7" s="305">
        <f>SUM(G7:M7)</f>
        <v>70987</v>
      </c>
      <c r="G7" s="305">
        <f t="shared" ref="G7:M7" si="0">SUM(G$8:G$207)</f>
        <v>22912</v>
      </c>
      <c r="H7" s="305">
        <f t="shared" si="0"/>
        <v>1582</v>
      </c>
      <c r="I7" s="305">
        <f t="shared" si="0"/>
        <v>0</v>
      </c>
      <c r="J7" s="305">
        <f t="shared" si="0"/>
        <v>0</v>
      </c>
      <c r="K7" s="305">
        <f t="shared" si="0"/>
        <v>4394</v>
      </c>
      <c r="L7" s="305">
        <f t="shared" si="0"/>
        <v>41812</v>
      </c>
      <c r="M7" s="305">
        <f t="shared" si="0"/>
        <v>287</v>
      </c>
      <c r="N7" s="305">
        <f>+AA7</f>
        <v>9342</v>
      </c>
      <c r="O7" s="305">
        <f>+資源化量内訳!Y7</f>
        <v>12923</v>
      </c>
      <c r="P7" s="305">
        <f>+SUM(Q7,R7)</f>
        <v>370400</v>
      </c>
      <c r="Q7" s="305">
        <f>SUM(Q$8:Q$207)</f>
        <v>356233</v>
      </c>
      <c r="R7" s="305">
        <f>+SUM(S7,T7,U7,V7,W7,X7,Y7)</f>
        <v>14167</v>
      </c>
      <c r="S7" s="305">
        <f t="shared" ref="S7:Y7" si="1">SUM(S$8:S$207)</f>
        <v>11354</v>
      </c>
      <c r="T7" s="305">
        <f t="shared" si="1"/>
        <v>1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2812</v>
      </c>
      <c r="Y7" s="305">
        <f t="shared" si="1"/>
        <v>0</v>
      </c>
      <c r="Z7" s="305">
        <f>SUM(AA7:AC7)</f>
        <v>43871</v>
      </c>
      <c r="AA7" s="305">
        <f>SUM(AA$8:AA$207)</f>
        <v>9342</v>
      </c>
      <c r="AB7" s="305">
        <f>SUM(AB$8:AB$207)</f>
        <v>28219</v>
      </c>
      <c r="AC7" s="305">
        <f>SUM(AD7:AJ7)</f>
        <v>6310</v>
      </c>
      <c r="AD7" s="305">
        <f t="shared" ref="AD7:AJ7" si="2">SUM(AD$8:AD$207)</f>
        <v>3694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77</v>
      </c>
      <c r="AI7" s="305">
        <f t="shared" si="2"/>
        <v>2252</v>
      </c>
      <c r="AJ7" s="305">
        <f t="shared" si="2"/>
        <v>287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144680</v>
      </c>
      <c r="E8" s="292">
        <f>+Q8</f>
        <v>113974</v>
      </c>
      <c r="F8" s="292">
        <f>SUM(G8:M8)</f>
        <v>29211</v>
      </c>
      <c r="G8" s="292">
        <v>6055</v>
      </c>
      <c r="H8" s="292">
        <v>489</v>
      </c>
      <c r="I8" s="292">
        <v>0</v>
      </c>
      <c r="J8" s="292">
        <v>0</v>
      </c>
      <c r="K8" s="292">
        <v>0</v>
      </c>
      <c r="L8" s="292">
        <v>22667</v>
      </c>
      <c r="M8" s="292">
        <v>0</v>
      </c>
      <c r="N8" s="292">
        <f>+AA8</f>
        <v>1495</v>
      </c>
      <c r="O8" s="292">
        <f>+資源化量内訳!Y8</f>
        <v>0</v>
      </c>
      <c r="P8" s="292">
        <f>+SUM(Q8,R8)</f>
        <v>119433</v>
      </c>
      <c r="Q8" s="292">
        <v>113974</v>
      </c>
      <c r="R8" s="292">
        <f>+SUM(S8,T8,U8,V8,W8,X8,Y8)</f>
        <v>5459</v>
      </c>
      <c r="S8" s="292">
        <v>4430</v>
      </c>
      <c r="T8" s="292">
        <v>0</v>
      </c>
      <c r="U8" s="292">
        <v>0</v>
      </c>
      <c r="V8" s="292">
        <v>0</v>
      </c>
      <c r="W8" s="292">
        <v>0</v>
      </c>
      <c r="X8" s="292">
        <v>1029</v>
      </c>
      <c r="Y8" s="292">
        <v>0</v>
      </c>
      <c r="Z8" s="292">
        <f>SUM(AA8:AC8)</f>
        <v>8072</v>
      </c>
      <c r="AA8" s="292">
        <v>1495</v>
      </c>
      <c r="AB8" s="292">
        <v>6577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58955</v>
      </c>
      <c r="E9" s="292">
        <f>+Q9</f>
        <v>50494</v>
      </c>
      <c r="F9" s="292">
        <f>SUM(G9:M9)</f>
        <v>5616</v>
      </c>
      <c r="G9" s="292">
        <v>4200</v>
      </c>
      <c r="H9" s="292">
        <v>0</v>
      </c>
      <c r="I9" s="292">
        <v>0</v>
      </c>
      <c r="J9" s="292">
        <v>0</v>
      </c>
      <c r="K9" s="292">
        <v>0</v>
      </c>
      <c r="L9" s="292">
        <v>1416</v>
      </c>
      <c r="M9" s="292">
        <v>0</v>
      </c>
      <c r="N9" s="292">
        <f>+AA9</f>
        <v>547</v>
      </c>
      <c r="O9" s="292">
        <f>+資源化量内訳!Y9</f>
        <v>2298</v>
      </c>
      <c r="P9" s="292">
        <f>+SUM(Q9,R9)</f>
        <v>50494</v>
      </c>
      <c r="Q9" s="292">
        <v>50494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5510</v>
      </c>
      <c r="AA9" s="292">
        <v>547</v>
      </c>
      <c r="AB9" s="292">
        <v>4146</v>
      </c>
      <c r="AC9" s="292">
        <f>SUM(AD9:AJ9)</f>
        <v>817</v>
      </c>
      <c r="AD9" s="292">
        <v>817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27291</v>
      </c>
      <c r="E10" s="292">
        <f>+Q10</f>
        <v>23712</v>
      </c>
      <c r="F10" s="292">
        <f>SUM(G10:M10)</f>
        <v>1414</v>
      </c>
      <c r="G10" s="292">
        <v>0</v>
      </c>
      <c r="H10" s="292">
        <v>0</v>
      </c>
      <c r="I10" s="292">
        <v>0</v>
      </c>
      <c r="J10" s="292">
        <v>0</v>
      </c>
      <c r="K10" s="292">
        <v>25</v>
      </c>
      <c r="L10" s="292">
        <v>1389</v>
      </c>
      <c r="M10" s="292">
        <v>0</v>
      </c>
      <c r="N10" s="292">
        <f>+AA10</f>
        <v>0</v>
      </c>
      <c r="O10" s="292">
        <f>+資源化量内訳!Y10</f>
        <v>2165</v>
      </c>
      <c r="P10" s="292">
        <f>+SUM(Q10,R10)</f>
        <v>24045</v>
      </c>
      <c r="Q10" s="292">
        <v>23712</v>
      </c>
      <c r="R10" s="292">
        <f>+SUM(S10,T10,U10,V10,W10,X10,Y10)</f>
        <v>333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333</v>
      </c>
      <c r="Y10" s="292">
        <v>0</v>
      </c>
      <c r="Z10" s="292">
        <f>SUM(AA10:AC10)</f>
        <v>1209</v>
      </c>
      <c r="AA10" s="292">
        <v>0</v>
      </c>
      <c r="AB10" s="292">
        <v>1066</v>
      </c>
      <c r="AC10" s="292">
        <f>SUM(AD10:AJ10)</f>
        <v>143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143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13617</v>
      </c>
      <c r="E11" s="292">
        <f>+Q11</f>
        <v>10375</v>
      </c>
      <c r="F11" s="292">
        <f>SUM(G11:M11)</f>
        <v>1841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1841</v>
      </c>
      <c r="M11" s="292">
        <v>0</v>
      </c>
      <c r="N11" s="292">
        <f>+AA11</f>
        <v>67</v>
      </c>
      <c r="O11" s="292">
        <f>+資源化量内訳!Y11</f>
        <v>1334</v>
      </c>
      <c r="P11" s="292">
        <f>+SUM(Q11,R11)</f>
        <v>10567</v>
      </c>
      <c r="Q11" s="292">
        <v>10375</v>
      </c>
      <c r="R11" s="292">
        <f>+SUM(S11,T11,U11,V11,W11,X11,Y11)</f>
        <v>192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192</v>
      </c>
      <c r="Y11" s="292">
        <v>0</v>
      </c>
      <c r="Z11" s="292">
        <f>SUM(AA11:AC11)</f>
        <v>1568</v>
      </c>
      <c r="AA11" s="292">
        <v>67</v>
      </c>
      <c r="AB11" s="292">
        <v>1059</v>
      </c>
      <c r="AC11" s="292">
        <f>SUM(AD11:AJ11)</f>
        <v>442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442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45256</v>
      </c>
      <c r="E12" s="292">
        <f>+Q12</f>
        <v>35105</v>
      </c>
      <c r="F12" s="292">
        <f>SUM(G12:M12)</f>
        <v>6979</v>
      </c>
      <c r="G12" s="292">
        <v>4071</v>
      </c>
      <c r="H12" s="292">
        <v>0</v>
      </c>
      <c r="I12" s="292">
        <v>0</v>
      </c>
      <c r="J12" s="292">
        <v>0</v>
      </c>
      <c r="K12" s="292">
        <v>0</v>
      </c>
      <c r="L12" s="292">
        <v>2908</v>
      </c>
      <c r="M12" s="292">
        <v>0</v>
      </c>
      <c r="N12" s="292">
        <f>+AA12</f>
        <v>1449</v>
      </c>
      <c r="O12" s="292">
        <f>+資源化量内訳!Y12</f>
        <v>1723</v>
      </c>
      <c r="P12" s="292">
        <f>+SUM(Q12,R12)</f>
        <v>38948</v>
      </c>
      <c r="Q12" s="292">
        <v>35105</v>
      </c>
      <c r="R12" s="292">
        <f>+SUM(S12,T12,U12,V12,W12,X12,Y12)</f>
        <v>3843</v>
      </c>
      <c r="S12" s="292">
        <v>3204</v>
      </c>
      <c r="T12" s="292">
        <v>0</v>
      </c>
      <c r="U12" s="292">
        <v>0</v>
      </c>
      <c r="V12" s="292">
        <v>0</v>
      </c>
      <c r="W12" s="292">
        <v>0</v>
      </c>
      <c r="X12" s="292">
        <v>639</v>
      </c>
      <c r="Y12" s="292">
        <v>0</v>
      </c>
      <c r="Z12" s="292">
        <f>SUM(AA12:AC12)</f>
        <v>4509</v>
      </c>
      <c r="AA12" s="292">
        <v>1449</v>
      </c>
      <c r="AB12" s="292">
        <v>2602</v>
      </c>
      <c r="AC12" s="292">
        <f>SUM(AD12:AJ12)</f>
        <v>458</v>
      </c>
      <c r="AD12" s="292">
        <v>138</v>
      </c>
      <c r="AE12" s="292">
        <v>0</v>
      </c>
      <c r="AF12" s="292">
        <v>0</v>
      </c>
      <c r="AG12" s="292">
        <v>0</v>
      </c>
      <c r="AH12" s="292">
        <v>0</v>
      </c>
      <c r="AI12" s="292">
        <v>320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42832</v>
      </c>
      <c r="E13" s="292">
        <f>+Q13</f>
        <v>32401</v>
      </c>
      <c r="F13" s="292">
        <f>SUM(G13:M13)</f>
        <v>4142</v>
      </c>
      <c r="G13" s="292">
        <v>4055</v>
      </c>
      <c r="H13" s="292">
        <v>0</v>
      </c>
      <c r="I13" s="292">
        <v>0</v>
      </c>
      <c r="J13" s="292">
        <v>0</v>
      </c>
      <c r="K13" s="292">
        <v>0</v>
      </c>
      <c r="L13" s="292">
        <v>87</v>
      </c>
      <c r="M13" s="292">
        <v>0</v>
      </c>
      <c r="N13" s="292">
        <f>+AA13</f>
        <v>4346</v>
      </c>
      <c r="O13" s="292">
        <f>+資源化量内訳!Y13</f>
        <v>1943</v>
      </c>
      <c r="P13" s="292">
        <f>+SUM(Q13,R13)</f>
        <v>33943</v>
      </c>
      <c r="Q13" s="292">
        <v>32401</v>
      </c>
      <c r="R13" s="292">
        <f>+SUM(S13,T13,U13,V13,W13,X13,Y13)</f>
        <v>1542</v>
      </c>
      <c r="S13" s="292">
        <v>1533</v>
      </c>
      <c r="T13" s="292">
        <v>0</v>
      </c>
      <c r="U13" s="292">
        <v>0</v>
      </c>
      <c r="V13" s="292">
        <v>0</v>
      </c>
      <c r="W13" s="292">
        <v>0</v>
      </c>
      <c r="X13" s="292">
        <v>9</v>
      </c>
      <c r="Y13" s="292">
        <v>0</v>
      </c>
      <c r="Z13" s="292">
        <f>SUM(AA13:AC13)</f>
        <v>9214</v>
      </c>
      <c r="AA13" s="292">
        <v>4346</v>
      </c>
      <c r="AB13" s="292">
        <v>3543</v>
      </c>
      <c r="AC13" s="292">
        <f>SUM(AD13:AJ13)</f>
        <v>1325</v>
      </c>
      <c r="AD13" s="292">
        <v>1325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14314</v>
      </c>
      <c r="E14" s="292">
        <f>+Q14</f>
        <v>12995</v>
      </c>
      <c r="F14" s="292">
        <f>SUM(G14:M14)</f>
        <v>1249</v>
      </c>
      <c r="G14" s="292">
        <v>7</v>
      </c>
      <c r="H14" s="292">
        <v>0</v>
      </c>
      <c r="I14" s="292">
        <v>0</v>
      </c>
      <c r="J14" s="292">
        <v>0</v>
      </c>
      <c r="K14" s="292">
        <v>0</v>
      </c>
      <c r="L14" s="292">
        <v>1242</v>
      </c>
      <c r="M14" s="292">
        <v>0</v>
      </c>
      <c r="N14" s="292">
        <f>+AA14</f>
        <v>70</v>
      </c>
      <c r="O14" s="292">
        <f>+資源化量内訳!Y14</f>
        <v>0</v>
      </c>
      <c r="P14" s="292">
        <f>+SUM(Q14,R14)</f>
        <v>13031</v>
      </c>
      <c r="Q14" s="292">
        <v>12995</v>
      </c>
      <c r="R14" s="292">
        <f>+SUM(S14,T14,U14,V14,W14,X14,Y14)</f>
        <v>36</v>
      </c>
      <c r="S14" s="292">
        <v>6</v>
      </c>
      <c r="T14" s="292">
        <v>0</v>
      </c>
      <c r="U14" s="292">
        <v>0</v>
      </c>
      <c r="V14" s="292">
        <v>0</v>
      </c>
      <c r="W14" s="292">
        <v>0</v>
      </c>
      <c r="X14" s="292">
        <v>30</v>
      </c>
      <c r="Y14" s="292">
        <v>0</v>
      </c>
      <c r="Z14" s="292">
        <f>SUM(AA14:AC14)</f>
        <v>1940</v>
      </c>
      <c r="AA14" s="292">
        <v>70</v>
      </c>
      <c r="AB14" s="292">
        <v>1654</v>
      </c>
      <c r="AC14" s="292">
        <f>SUM(AD14:AJ14)</f>
        <v>216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216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11125</v>
      </c>
      <c r="E15" s="292">
        <f>+Q15</f>
        <v>9141</v>
      </c>
      <c r="F15" s="292">
        <f>SUM(G15:M15)</f>
        <v>1984</v>
      </c>
      <c r="G15" s="292">
        <v>141</v>
      </c>
      <c r="H15" s="292">
        <v>0</v>
      </c>
      <c r="I15" s="292">
        <v>0</v>
      </c>
      <c r="J15" s="292">
        <v>0</v>
      </c>
      <c r="K15" s="292">
        <v>0</v>
      </c>
      <c r="L15" s="292">
        <v>1843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9325</v>
      </c>
      <c r="Q15" s="292">
        <v>9141</v>
      </c>
      <c r="R15" s="292">
        <f>+SUM(S15,T15,U15,V15,W15,X15,Y15)</f>
        <v>184</v>
      </c>
      <c r="S15" s="292">
        <v>80</v>
      </c>
      <c r="T15" s="292">
        <v>0</v>
      </c>
      <c r="U15" s="292">
        <v>0</v>
      </c>
      <c r="V15" s="292">
        <v>0</v>
      </c>
      <c r="W15" s="292">
        <v>0</v>
      </c>
      <c r="X15" s="292">
        <v>104</v>
      </c>
      <c r="Y15" s="292">
        <v>0</v>
      </c>
      <c r="Z15" s="292">
        <f>SUM(AA15:AC15)</f>
        <v>1559</v>
      </c>
      <c r="AA15" s="292">
        <v>0</v>
      </c>
      <c r="AB15" s="292">
        <v>1079</v>
      </c>
      <c r="AC15" s="292">
        <f>SUM(AD15:AJ15)</f>
        <v>480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2">
        <v>477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33290</v>
      </c>
      <c r="E16" s="292">
        <f>+Q16</f>
        <v>28548</v>
      </c>
      <c r="F16" s="292">
        <f>SUM(G16:M16)</f>
        <v>3879</v>
      </c>
      <c r="G16" s="292">
        <v>2971</v>
      </c>
      <c r="H16" s="292">
        <v>0</v>
      </c>
      <c r="I16" s="292">
        <v>0</v>
      </c>
      <c r="J16" s="292">
        <v>0</v>
      </c>
      <c r="K16" s="292">
        <v>0</v>
      </c>
      <c r="L16" s="292">
        <v>908</v>
      </c>
      <c r="M16" s="292">
        <v>0</v>
      </c>
      <c r="N16" s="292">
        <f>+AA16</f>
        <v>0</v>
      </c>
      <c r="O16" s="292">
        <f>+資源化量内訳!Y16</f>
        <v>863</v>
      </c>
      <c r="P16" s="292">
        <f>+SUM(Q16,R16)</f>
        <v>30430</v>
      </c>
      <c r="Q16" s="292">
        <v>28548</v>
      </c>
      <c r="R16" s="292">
        <f>+SUM(S16,T16,U16,V16,W16,X16,Y16)</f>
        <v>1882</v>
      </c>
      <c r="S16" s="292">
        <v>1515</v>
      </c>
      <c r="T16" s="292">
        <v>0</v>
      </c>
      <c r="U16" s="292">
        <v>0</v>
      </c>
      <c r="V16" s="292">
        <v>0</v>
      </c>
      <c r="W16" s="292">
        <v>0</v>
      </c>
      <c r="X16" s="292">
        <v>367</v>
      </c>
      <c r="Y16" s="292">
        <v>0</v>
      </c>
      <c r="Z16" s="292">
        <f>SUM(AA16:AC16)</f>
        <v>3570</v>
      </c>
      <c r="AA16" s="292">
        <v>0</v>
      </c>
      <c r="AB16" s="292">
        <v>2778</v>
      </c>
      <c r="AC16" s="292">
        <f>SUM(AD16:AJ16)</f>
        <v>792</v>
      </c>
      <c r="AD16" s="292">
        <v>792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9584</v>
      </c>
      <c r="E17" s="292">
        <f>+Q17</f>
        <v>7586</v>
      </c>
      <c r="F17" s="292">
        <f>SUM(G17:M17)</f>
        <v>764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764</v>
      </c>
      <c r="M17" s="292">
        <v>0</v>
      </c>
      <c r="N17" s="292">
        <f>+AA17</f>
        <v>177</v>
      </c>
      <c r="O17" s="292">
        <f>+資源化量内訳!Y17</f>
        <v>1057</v>
      </c>
      <c r="P17" s="292">
        <f>+SUM(Q17,R17)</f>
        <v>7586</v>
      </c>
      <c r="Q17" s="292">
        <v>7586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732</v>
      </c>
      <c r="AA17" s="292">
        <v>177</v>
      </c>
      <c r="AB17" s="292">
        <v>555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7024</v>
      </c>
      <c r="E18" s="292">
        <f>+Q18</f>
        <v>4966</v>
      </c>
      <c r="F18" s="292">
        <f>SUM(G18:M18)</f>
        <v>2058</v>
      </c>
      <c r="G18" s="292">
        <v>1004</v>
      </c>
      <c r="H18" s="292">
        <v>0</v>
      </c>
      <c r="I18" s="292">
        <v>0</v>
      </c>
      <c r="J18" s="292">
        <v>0</v>
      </c>
      <c r="K18" s="292">
        <v>0</v>
      </c>
      <c r="L18" s="292">
        <v>1054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5314</v>
      </c>
      <c r="Q18" s="292">
        <v>4966</v>
      </c>
      <c r="R18" s="292">
        <f>+SUM(S18,T18,U18,V18,W18,X18,Y18)</f>
        <v>348</v>
      </c>
      <c r="S18" s="292">
        <v>348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1282</v>
      </c>
      <c r="AA18" s="292">
        <v>0</v>
      </c>
      <c r="AB18" s="292">
        <v>618</v>
      </c>
      <c r="AC18" s="292">
        <f>SUM(AD18:AJ18)</f>
        <v>664</v>
      </c>
      <c r="AD18" s="292">
        <v>591</v>
      </c>
      <c r="AE18" s="292">
        <v>0</v>
      </c>
      <c r="AF18" s="292">
        <v>0</v>
      </c>
      <c r="AG18" s="292">
        <v>0</v>
      </c>
      <c r="AH18" s="292">
        <v>0</v>
      </c>
      <c r="AI18" s="292">
        <v>73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2594</v>
      </c>
      <c r="E19" s="292">
        <f>+Q19</f>
        <v>2105</v>
      </c>
      <c r="F19" s="292">
        <f>SUM(G19:M19)</f>
        <v>136</v>
      </c>
      <c r="G19" s="292">
        <v>107</v>
      </c>
      <c r="H19" s="292">
        <v>0</v>
      </c>
      <c r="I19" s="292">
        <v>0</v>
      </c>
      <c r="J19" s="292">
        <v>0</v>
      </c>
      <c r="K19" s="292">
        <v>0</v>
      </c>
      <c r="L19" s="292">
        <v>29</v>
      </c>
      <c r="M19" s="292">
        <v>0</v>
      </c>
      <c r="N19" s="292">
        <f>+AA19</f>
        <v>0</v>
      </c>
      <c r="O19" s="292">
        <f>+資源化量内訳!Y19</f>
        <v>353</v>
      </c>
      <c r="P19" s="292">
        <f>+SUM(Q19,R19)</f>
        <v>2166</v>
      </c>
      <c r="Q19" s="292">
        <v>2105</v>
      </c>
      <c r="R19" s="292">
        <f>+SUM(S19,T19,U19,V19,W19,X19,Y19)</f>
        <v>61</v>
      </c>
      <c r="S19" s="292">
        <v>61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127</v>
      </c>
      <c r="AA19" s="292">
        <v>0</v>
      </c>
      <c r="AB19" s="292">
        <v>102</v>
      </c>
      <c r="AC19" s="292">
        <f>SUM(AD19:AJ19)</f>
        <v>25</v>
      </c>
      <c r="AD19" s="292">
        <v>25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2584</v>
      </c>
      <c r="E20" s="292">
        <f>+Q20</f>
        <v>1828</v>
      </c>
      <c r="F20" s="292">
        <f>SUM(G20:M20)</f>
        <v>587</v>
      </c>
      <c r="G20" s="292">
        <v>83</v>
      </c>
      <c r="H20" s="292">
        <v>0</v>
      </c>
      <c r="I20" s="292">
        <v>0</v>
      </c>
      <c r="J20" s="292">
        <v>0</v>
      </c>
      <c r="K20" s="292">
        <v>0</v>
      </c>
      <c r="L20" s="292">
        <v>504</v>
      </c>
      <c r="M20" s="292">
        <v>0</v>
      </c>
      <c r="N20" s="292">
        <f>+AA20</f>
        <v>107</v>
      </c>
      <c r="O20" s="292">
        <f>+資源化量内訳!Y20</f>
        <v>62</v>
      </c>
      <c r="P20" s="292">
        <f>+SUM(Q20,R20)</f>
        <v>1887</v>
      </c>
      <c r="Q20" s="292">
        <v>1828</v>
      </c>
      <c r="R20" s="292">
        <f>+SUM(S20,T20,U20,V20,W20,X20,Y20)</f>
        <v>59</v>
      </c>
      <c r="S20" s="292">
        <v>59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305</v>
      </c>
      <c r="AA20" s="292">
        <v>107</v>
      </c>
      <c r="AB20" s="292">
        <v>198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10940</v>
      </c>
      <c r="E21" s="292">
        <f>+Q21</f>
        <v>8230</v>
      </c>
      <c r="F21" s="292">
        <f>SUM(G21:M21)</f>
        <v>2710</v>
      </c>
      <c r="G21" s="292">
        <v>0</v>
      </c>
      <c r="H21" s="292">
        <v>777</v>
      </c>
      <c r="I21" s="292">
        <v>0</v>
      </c>
      <c r="J21" s="292">
        <v>0</v>
      </c>
      <c r="K21" s="292">
        <v>0</v>
      </c>
      <c r="L21" s="292">
        <v>1933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8283</v>
      </c>
      <c r="Q21" s="292">
        <v>8230</v>
      </c>
      <c r="R21" s="292">
        <f>+SUM(S21,T21,U21,V21,W21,X21,Y21)</f>
        <v>53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53</v>
      </c>
      <c r="Y21" s="292">
        <v>0</v>
      </c>
      <c r="Z21" s="292">
        <f>SUM(AA21:AC21)</f>
        <v>1342</v>
      </c>
      <c r="AA21" s="292">
        <v>0</v>
      </c>
      <c r="AB21" s="292">
        <v>976</v>
      </c>
      <c r="AC21" s="292">
        <f>SUM(AD21:AJ21)</f>
        <v>366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366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6039</v>
      </c>
      <c r="E22" s="292">
        <f>+Q22</f>
        <v>0</v>
      </c>
      <c r="F22" s="292">
        <f>SUM(G22:M22)</f>
        <v>6004</v>
      </c>
      <c r="G22" s="292">
        <v>0</v>
      </c>
      <c r="H22" s="292">
        <v>0</v>
      </c>
      <c r="I22" s="292">
        <v>0</v>
      </c>
      <c r="J22" s="292">
        <v>0</v>
      </c>
      <c r="K22" s="292">
        <v>4367</v>
      </c>
      <c r="L22" s="292">
        <v>1350</v>
      </c>
      <c r="M22" s="292">
        <v>287</v>
      </c>
      <c r="N22" s="292">
        <f>+AA22</f>
        <v>35</v>
      </c>
      <c r="O22" s="292">
        <f>+資源化量内訳!Y22</f>
        <v>0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473</v>
      </c>
      <c r="AA22" s="292">
        <v>35</v>
      </c>
      <c r="AB22" s="292">
        <v>0</v>
      </c>
      <c r="AC22" s="292">
        <f>SUM(AD22:AJ22)</f>
        <v>438</v>
      </c>
      <c r="AD22" s="292">
        <v>0</v>
      </c>
      <c r="AE22" s="292">
        <v>0</v>
      </c>
      <c r="AF22" s="292">
        <v>0</v>
      </c>
      <c r="AG22" s="292">
        <v>0</v>
      </c>
      <c r="AH22" s="292">
        <v>77</v>
      </c>
      <c r="AI22" s="292">
        <v>74</v>
      </c>
      <c r="AJ22" s="292">
        <v>287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4494</v>
      </c>
      <c r="E23" s="292">
        <f>+Q23</f>
        <v>3637</v>
      </c>
      <c r="F23" s="292">
        <f>SUM(G23:M23)</f>
        <v>602</v>
      </c>
      <c r="G23" s="292">
        <v>0</v>
      </c>
      <c r="H23" s="292">
        <v>210</v>
      </c>
      <c r="I23" s="292">
        <v>0</v>
      </c>
      <c r="J23" s="292">
        <v>0</v>
      </c>
      <c r="K23" s="292">
        <v>0</v>
      </c>
      <c r="L23" s="292">
        <v>392</v>
      </c>
      <c r="M23" s="292">
        <v>0</v>
      </c>
      <c r="N23" s="292">
        <f>+AA23</f>
        <v>0</v>
      </c>
      <c r="O23" s="292">
        <f>+資源化量内訳!Y23</f>
        <v>255</v>
      </c>
      <c r="P23" s="292">
        <f>+SUM(Q23,R23)</f>
        <v>3669</v>
      </c>
      <c r="Q23" s="292">
        <v>3637</v>
      </c>
      <c r="R23" s="292">
        <f>+SUM(S23,T23,U23,V23,W23,X23,Y23)</f>
        <v>32</v>
      </c>
      <c r="S23" s="292">
        <v>0</v>
      </c>
      <c r="T23" s="292">
        <v>1</v>
      </c>
      <c r="U23" s="292">
        <v>0</v>
      </c>
      <c r="V23" s="292">
        <v>0</v>
      </c>
      <c r="W23" s="292">
        <v>0</v>
      </c>
      <c r="X23" s="292">
        <v>31</v>
      </c>
      <c r="Y23" s="292">
        <v>0</v>
      </c>
      <c r="Z23" s="292">
        <f>SUM(AA23:AC23)</f>
        <v>435</v>
      </c>
      <c r="AA23" s="292">
        <v>0</v>
      </c>
      <c r="AB23" s="292">
        <v>382</v>
      </c>
      <c r="AC23" s="292">
        <f>SUM(AD23:AJ23)</f>
        <v>53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53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2714</v>
      </c>
      <c r="E24" s="292">
        <f>+Q24</f>
        <v>2059</v>
      </c>
      <c r="F24" s="292">
        <f>SUM(G24:M24)</f>
        <v>174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174</v>
      </c>
      <c r="M24" s="292">
        <v>0</v>
      </c>
      <c r="N24" s="292">
        <f>+AA24</f>
        <v>185</v>
      </c>
      <c r="O24" s="292">
        <f>+資源化量内訳!Y24</f>
        <v>296</v>
      </c>
      <c r="P24" s="292">
        <f>+SUM(Q24,R24)</f>
        <v>2059</v>
      </c>
      <c r="Q24" s="292">
        <v>2059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423</v>
      </c>
      <c r="AA24" s="292">
        <v>185</v>
      </c>
      <c r="AB24" s="292">
        <v>208</v>
      </c>
      <c r="AC24" s="292">
        <f>SUM(AD24:AJ24)</f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30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1146</v>
      </c>
      <c r="E25" s="292">
        <f>+Q25</f>
        <v>913</v>
      </c>
      <c r="F25" s="292">
        <f>SUM(G25:M25)</f>
        <v>41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41</v>
      </c>
      <c r="M25" s="292">
        <v>0</v>
      </c>
      <c r="N25" s="292">
        <f>+AA25</f>
        <v>72</v>
      </c>
      <c r="O25" s="292">
        <f>+資源化量内訳!Y25</f>
        <v>120</v>
      </c>
      <c r="P25" s="292">
        <f>+SUM(Q25,R25)</f>
        <v>913</v>
      </c>
      <c r="Q25" s="292">
        <v>913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186</v>
      </c>
      <c r="AA25" s="292">
        <v>72</v>
      </c>
      <c r="AB25" s="292">
        <v>114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2964</v>
      </c>
      <c r="E26" s="292">
        <f>+Q26</f>
        <v>2514</v>
      </c>
      <c r="F26" s="292">
        <f>SUM(G26:M26)</f>
        <v>300</v>
      </c>
      <c r="G26" s="292">
        <v>53</v>
      </c>
      <c r="H26" s="292">
        <v>106</v>
      </c>
      <c r="I26" s="292">
        <v>0</v>
      </c>
      <c r="J26" s="292">
        <v>0</v>
      </c>
      <c r="K26" s="292">
        <v>2</v>
      </c>
      <c r="L26" s="292">
        <v>139</v>
      </c>
      <c r="M26" s="292">
        <v>0</v>
      </c>
      <c r="N26" s="292">
        <f>+AA26</f>
        <v>0</v>
      </c>
      <c r="O26" s="292">
        <f>+資源化量内訳!Y26</f>
        <v>150</v>
      </c>
      <c r="P26" s="292">
        <f>+SUM(Q26,R26)</f>
        <v>2550</v>
      </c>
      <c r="Q26" s="292">
        <v>2514</v>
      </c>
      <c r="R26" s="292">
        <f>+SUM(S26,T26,U26,V26,W26,X26,Y26)</f>
        <v>36</v>
      </c>
      <c r="S26" s="292">
        <v>27</v>
      </c>
      <c r="T26" s="292">
        <v>0</v>
      </c>
      <c r="U26" s="292">
        <v>0</v>
      </c>
      <c r="V26" s="292">
        <v>0</v>
      </c>
      <c r="W26" s="292">
        <v>0</v>
      </c>
      <c r="X26" s="292">
        <v>9</v>
      </c>
      <c r="Y26" s="292">
        <v>0</v>
      </c>
      <c r="Z26" s="292">
        <f>SUM(AA26:AC26)</f>
        <v>196</v>
      </c>
      <c r="AA26" s="292">
        <v>0</v>
      </c>
      <c r="AB26" s="292">
        <v>173</v>
      </c>
      <c r="AC26" s="292">
        <f>SUM(AD26:AJ26)</f>
        <v>23</v>
      </c>
      <c r="AD26" s="292">
        <v>3</v>
      </c>
      <c r="AE26" s="292">
        <v>0</v>
      </c>
      <c r="AF26" s="292">
        <v>0</v>
      </c>
      <c r="AG26" s="292">
        <v>0</v>
      </c>
      <c r="AH26" s="292">
        <v>0</v>
      </c>
      <c r="AI26" s="292">
        <v>20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8042</v>
      </c>
      <c r="E27" s="292">
        <f>+Q27</f>
        <v>5650</v>
      </c>
      <c r="F27" s="292">
        <f>SUM(G27:M27)</f>
        <v>1296</v>
      </c>
      <c r="G27" s="292">
        <v>165</v>
      </c>
      <c r="H27" s="292">
        <v>0</v>
      </c>
      <c r="I27" s="292">
        <v>0</v>
      </c>
      <c r="J27" s="292">
        <v>0</v>
      </c>
      <c r="K27" s="292">
        <v>0</v>
      </c>
      <c r="L27" s="292">
        <v>1131</v>
      </c>
      <c r="M27" s="292">
        <v>0</v>
      </c>
      <c r="N27" s="292">
        <f>+AA27</f>
        <v>792</v>
      </c>
      <c r="O27" s="292">
        <f>+資源化量内訳!Y27</f>
        <v>304</v>
      </c>
      <c r="P27" s="292">
        <f>+SUM(Q27,R27)</f>
        <v>5757</v>
      </c>
      <c r="Q27" s="292">
        <v>5650</v>
      </c>
      <c r="R27" s="292">
        <f>+SUM(S27,T27,U27,V27,W27,X27,Y27)</f>
        <v>107</v>
      </c>
      <c r="S27" s="292">
        <v>91</v>
      </c>
      <c r="T27" s="292">
        <v>0</v>
      </c>
      <c r="U27" s="292">
        <v>0</v>
      </c>
      <c r="V27" s="292">
        <v>0</v>
      </c>
      <c r="W27" s="292">
        <v>0</v>
      </c>
      <c r="X27" s="292">
        <v>16</v>
      </c>
      <c r="Y27" s="292">
        <v>0</v>
      </c>
      <c r="Z27" s="292">
        <f>SUM(AA27:AC27)</f>
        <v>1219</v>
      </c>
      <c r="AA27" s="292">
        <v>792</v>
      </c>
      <c r="AB27" s="292">
        <v>389</v>
      </c>
      <c r="AC27" s="292">
        <f>SUM(AD27:AJ27)</f>
        <v>38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38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SUM(Y7,AT7,BO7)</f>
        <v>78642</v>
      </c>
      <c r="E7" s="306">
        <f t="shared" si="0"/>
        <v>32362</v>
      </c>
      <c r="F7" s="306">
        <f t="shared" si="0"/>
        <v>72</v>
      </c>
      <c r="G7" s="306">
        <f t="shared" si="0"/>
        <v>434</v>
      </c>
      <c r="H7" s="306">
        <f t="shared" si="0"/>
        <v>9961</v>
      </c>
      <c r="I7" s="306">
        <f t="shared" si="0"/>
        <v>8024</v>
      </c>
      <c r="J7" s="306">
        <f t="shared" si="0"/>
        <v>2881</v>
      </c>
      <c r="K7" s="306">
        <f t="shared" si="0"/>
        <v>15</v>
      </c>
      <c r="L7" s="306">
        <f t="shared" si="0"/>
        <v>7631</v>
      </c>
      <c r="M7" s="306">
        <f t="shared" si="0"/>
        <v>145</v>
      </c>
      <c r="N7" s="306">
        <f t="shared" si="0"/>
        <v>638</v>
      </c>
      <c r="O7" s="306">
        <f t="shared" si="0"/>
        <v>315</v>
      </c>
      <c r="P7" s="306">
        <f t="shared" si="0"/>
        <v>0</v>
      </c>
      <c r="Q7" s="306">
        <f t="shared" si="0"/>
        <v>5584</v>
      </c>
      <c r="R7" s="306">
        <f t="shared" si="0"/>
        <v>2450</v>
      </c>
      <c r="S7" s="306">
        <f t="shared" si="0"/>
        <v>2</v>
      </c>
      <c r="T7" s="306">
        <f t="shared" si="0"/>
        <v>4908</v>
      </c>
      <c r="U7" s="306">
        <f t="shared" si="0"/>
        <v>0</v>
      </c>
      <c r="V7" s="306">
        <f t="shared" si="0"/>
        <v>0</v>
      </c>
      <c r="W7" s="306">
        <f t="shared" si="0"/>
        <v>57</v>
      </c>
      <c r="X7" s="306">
        <f t="shared" si="0"/>
        <v>3163</v>
      </c>
      <c r="Y7" s="306">
        <f>SUM(Z7:AS7)</f>
        <v>12923</v>
      </c>
      <c r="Z7" s="306">
        <f t="shared" ref="Z7:AI7" si="1">SUM(Z$8:Z$207)</f>
        <v>11130</v>
      </c>
      <c r="AA7" s="306">
        <f t="shared" si="1"/>
        <v>13</v>
      </c>
      <c r="AB7" s="306">
        <f t="shared" si="1"/>
        <v>230</v>
      </c>
      <c r="AC7" s="306">
        <f t="shared" si="1"/>
        <v>549</v>
      </c>
      <c r="AD7" s="306">
        <f t="shared" si="1"/>
        <v>294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398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23</v>
      </c>
      <c r="AS7" s="306">
        <f>SUM(AS$8:AS$207)</f>
        <v>285</v>
      </c>
      <c r="AT7" s="306">
        <f>施設資源化量内訳!D7</f>
        <v>57253</v>
      </c>
      <c r="AU7" s="306">
        <f>施設資源化量内訳!E7</f>
        <v>12922</v>
      </c>
      <c r="AV7" s="306">
        <f>施設資源化量内訳!F7</f>
        <v>51</v>
      </c>
      <c r="AW7" s="306">
        <f>施設資源化量内訳!G7</f>
        <v>204</v>
      </c>
      <c r="AX7" s="306">
        <f>施設資源化量内訳!H7</f>
        <v>9315</v>
      </c>
      <c r="AY7" s="306">
        <f>施設資源化量内訳!I7</f>
        <v>7726</v>
      </c>
      <c r="AZ7" s="306">
        <f>施設資源化量内訳!J7</f>
        <v>2869</v>
      </c>
      <c r="BA7" s="306">
        <f>施設資源化量内訳!K7</f>
        <v>15</v>
      </c>
      <c r="BB7" s="306">
        <f>施設資源化量内訳!L7</f>
        <v>7631</v>
      </c>
      <c r="BC7" s="306">
        <f>施設資源化量内訳!M7</f>
        <v>145</v>
      </c>
      <c r="BD7" s="306">
        <f>施設資源化量内訳!N7</f>
        <v>224</v>
      </c>
      <c r="BE7" s="306">
        <f>施設資源化量内訳!O7</f>
        <v>315</v>
      </c>
      <c r="BF7" s="306">
        <f>施設資源化量内訳!P7</f>
        <v>0</v>
      </c>
      <c r="BG7" s="306">
        <f>施設資源化量内訳!Q7</f>
        <v>5584</v>
      </c>
      <c r="BH7" s="306">
        <f>施設資源化量内訳!R7</f>
        <v>2450</v>
      </c>
      <c r="BI7" s="306">
        <f>施設資源化量内訳!S7</f>
        <v>2</v>
      </c>
      <c r="BJ7" s="306">
        <f>施設資源化量内訳!T7</f>
        <v>4908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34</v>
      </c>
      <c r="BN7" s="306">
        <f>施設資源化量内訳!X7</f>
        <v>2858</v>
      </c>
      <c r="BO7" s="306">
        <f>SUM(BP7:CI7)</f>
        <v>8466</v>
      </c>
      <c r="BP7" s="306">
        <f t="shared" ref="BP7:BY7" si="2">SUM(BP$8:BP$207)</f>
        <v>8310</v>
      </c>
      <c r="BQ7" s="306">
        <f t="shared" si="2"/>
        <v>8</v>
      </c>
      <c r="BR7" s="306">
        <f t="shared" si="2"/>
        <v>0</v>
      </c>
      <c r="BS7" s="306">
        <f t="shared" si="2"/>
        <v>97</v>
      </c>
      <c r="BT7" s="306">
        <f t="shared" si="2"/>
        <v>4</v>
      </c>
      <c r="BU7" s="306">
        <f t="shared" si="2"/>
        <v>11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29016</v>
      </c>
      <c r="E8" s="292">
        <f>SUM(Z8,AU8,BP8)</f>
        <v>9409</v>
      </c>
      <c r="F8" s="292">
        <f>SUM(AA8,AV8,BQ8)</f>
        <v>42</v>
      </c>
      <c r="G8" s="292">
        <f>SUM(AB8,AW8,BR8)</f>
        <v>0</v>
      </c>
      <c r="H8" s="292">
        <f>SUM(AC8,AX8,BS8)</f>
        <v>3474</v>
      </c>
      <c r="I8" s="292">
        <f>SUM(AD8,AY8,BT8)</f>
        <v>3896</v>
      </c>
      <c r="J8" s="292">
        <f>SUM(AE8,AZ8,BU8)</f>
        <v>1332</v>
      </c>
      <c r="K8" s="292">
        <f>SUM(AF8,BA8,BV8)</f>
        <v>0</v>
      </c>
      <c r="L8" s="292">
        <f>SUM(AG8,BB8,BW8)</f>
        <v>5451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4029</v>
      </c>
      <c r="R8" s="292">
        <f>SUM(AM8,BH8,CC8)</f>
        <v>0</v>
      </c>
      <c r="S8" s="292">
        <f>SUM(AN8,BI8,CD8)</f>
        <v>0</v>
      </c>
      <c r="T8" s="292">
        <f>SUM(AO8,BJ8,CE8)</f>
        <v>799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584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29016</v>
      </c>
      <c r="AU8" s="292">
        <f>施設資源化量内訳!E8</f>
        <v>9409</v>
      </c>
      <c r="AV8" s="292">
        <f>施設資源化量内訳!F8</f>
        <v>42</v>
      </c>
      <c r="AW8" s="292">
        <f>施設資源化量内訳!G8</f>
        <v>0</v>
      </c>
      <c r="AX8" s="292">
        <f>施設資源化量内訳!H8</f>
        <v>3474</v>
      </c>
      <c r="AY8" s="292">
        <f>施設資源化量内訳!I8</f>
        <v>3896</v>
      </c>
      <c r="AZ8" s="292">
        <f>施設資源化量内訳!J8</f>
        <v>1332</v>
      </c>
      <c r="BA8" s="292">
        <f>施設資源化量内訳!K8</f>
        <v>0</v>
      </c>
      <c r="BB8" s="292">
        <f>施設資源化量内訳!L8</f>
        <v>5451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4029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799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584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8354</v>
      </c>
      <c r="E9" s="292">
        <f>SUM(Z9,AU9,BP9)</f>
        <v>3630</v>
      </c>
      <c r="F9" s="292">
        <f>SUM(AA9,AV9,BQ9)</f>
        <v>6</v>
      </c>
      <c r="G9" s="292">
        <f>SUM(AB9,AW9,BR9)</f>
        <v>0</v>
      </c>
      <c r="H9" s="292">
        <f>SUM(AC9,AX9,BS9)</f>
        <v>976</v>
      </c>
      <c r="I9" s="292">
        <f>SUM(AD9,AY9,BT9)</f>
        <v>629</v>
      </c>
      <c r="J9" s="292">
        <f>SUM(AE9,AZ9,BU9)</f>
        <v>292</v>
      </c>
      <c r="K9" s="292">
        <f>SUM(AF9,BA9,BV9)</f>
        <v>5</v>
      </c>
      <c r="L9" s="292">
        <f>SUM(AG9,BB9,BW9)</f>
        <v>312</v>
      </c>
      <c r="M9" s="292">
        <f>SUM(AH9,BC9,BX9)</f>
        <v>0</v>
      </c>
      <c r="N9" s="292">
        <f>SUM(AI9,BD9,BY9)</f>
        <v>160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2197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147</v>
      </c>
      <c r="Y9" s="292">
        <f>SUM(Z9:AS9)</f>
        <v>2298</v>
      </c>
      <c r="Z9" s="292">
        <v>1719</v>
      </c>
      <c r="AA9" s="292">
        <v>6</v>
      </c>
      <c r="AB9" s="292">
        <v>0</v>
      </c>
      <c r="AC9" s="292">
        <v>279</v>
      </c>
      <c r="AD9" s="292">
        <v>3</v>
      </c>
      <c r="AE9" s="292">
        <v>1</v>
      </c>
      <c r="AF9" s="292">
        <v>0</v>
      </c>
      <c r="AG9" s="292">
        <v>0</v>
      </c>
      <c r="AH9" s="292">
        <v>0</v>
      </c>
      <c r="AI9" s="295">
        <v>160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0</v>
      </c>
      <c r="AS9" s="292">
        <v>130</v>
      </c>
      <c r="AT9" s="292">
        <f>施設資源化量内訳!D9</f>
        <v>4310</v>
      </c>
      <c r="AU9" s="292">
        <f>施設資源化量内訳!E9</f>
        <v>165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697</v>
      </c>
      <c r="AY9" s="292">
        <f>施設資源化量内訳!I9</f>
        <v>626</v>
      </c>
      <c r="AZ9" s="292">
        <f>施設資源化量内訳!J9</f>
        <v>291</v>
      </c>
      <c r="BA9" s="292">
        <f>施設資源化量内訳!K9</f>
        <v>5</v>
      </c>
      <c r="BB9" s="292">
        <f>施設資源化量内訳!L9</f>
        <v>312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2197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17</v>
      </c>
      <c r="BO9" s="292">
        <f>SUM(BP9:CI9)</f>
        <v>1746</v>
      </c>
      <c r="BP9" s="292">
        <v>1746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5999</v>
      </c>
      <c r="E10" s="292">
        <f>SUM(Z10,AU10,BP10)</f>
        <v>3599</v>
      </c>
      <c r="F10" s="292">
        <f>SUM(AA10,AV10,BQ10)</f>
        <v>3</v>
      </c>
      <c r="G10" s="292">
        <f>SUM(AB10,AW10,BR10)</f>
        <v>0</v>
      </c>
      <c r="H10" s="292">
        <f>SUM(AC10,AX10,BS10)</f>
        <v>425</v>
      </c>
      <c r="I10" s="292">
        <f>SUM(AD10,AY10,BT10)</f>
        <v>335</v>
      </c>
      <c r="J10" s="292">
        <f>SUM(AE10,AZ10,BU10)</f>
        <v>169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1423</v>
      </c>
      <c r="U10" s="292">
        <f>SUM(AP10,BK10,CF10)</f>
        <v>0</v>
      </c>
      <c r="V10" s="292">
        <f>SUM(AQ10,BL10,CG10)</f>
        <v>0</v>
      </c>
      <c r="W10" s="292">
        <f>SUM(AR10,BM10,CH10)</f>
        <v>25</v>
      </c>
      <c r="X10" s="292">
        <f>SUM(AS10,BN10,CI10)</f>
        <v>20</v>
      </c>
      <c r="Y10" s="292">
        <f>SUM(Z10:AS10)</f>
        <v>2165</v>
      </c>
      <c r="Z10" s="292">
        <v>2165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2361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409</v>
      </c>
      <c r="AY10" s="292">
        <f>施設資源化量内訳!I10</f>
        <v>335</v>
      </c>
      <c r="AZ10" s="292">
        <f>施設資源化量内訳!J10</f>
        <v>169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1423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25</v>
      </c>
      <c r="BN10" s="292">
        <f>施設資源化量内訳!X10</f>
        <v>0</v>
      </c>
      <c r="BO10" s="292">
        <f>SUM(BP10:CI10)</f>
        <v>1473</v>
      </c>
      <c r="BP10" s="292">
        <v>1434</v>
      </c>
      <c r="BQ10" s="292">
        <v>3</v>
      </c>
      <c r="BR10" s="292">
        <v>0</v>
      </c>
      <c r="BS10" s="292">
        <v>16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20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2593</v>
      </c>
      <c r="E11" s="292">
        <f>SUM(Z11,AU11,BP11)</f>
        <v>1604</v>
      </c>
      <c r="F11" s="292">
        <f>SUM(AA11,AV11,BQ11)</f>
        <v>0</v>
      </c>
      <c r="G11" s="292">
        <f>SUM(AB11,AW11,BR11)</f>
        <v>87</v>
      </c>
      <c r="H11" s="292">
        <f>SUM(AC11,AX11,BS11)</f>
        <v>383</v>
      </c>
      <c r="I11" s="292">
        <f>SUM(AD11,AY11,BT11)</f>
        <v>232</v>
      </c>
      <c r="J11" s="292">
        <f>SUM(AE11,AZ11,BU11)</f>
        <v>91</v>
      </c>
      <c r="K11" s="292">
        <f>SUM(AF11,BA11,BV11)</f>
        <v>0</v>
      </c>
      <c r="L11" s="292">
        <f>SUM(AG11,BB11,BW11)</f>
        <v>142</v>
      </c>
      <c r="M11" s="292">
        <f>SUM(AH11,BC11,BX11)</f>
        <v>35</v>
      </c>
      <c r="N11" s="292">
        <f>SUM(AI11,BD11,BY11)</f>
        <v>8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4</v>
      </c>
      <c r="Y11" s="292">
        <f>SUM(Z11:AS11)</f>
        <v>1334</v>
      </c>
      <c r="Z11" s="292">
        <v>1232</v>
      </c>
      <c r="AA11" s="292">
        <v>0</v>
      </c>
      <c r="AB11" s="292">
        <v>87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8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7</v>
      </c>
      <c r="AS11" s="292">
        <v>0</v>
      </c>
      <c r="AT11" s="292">
        <f>施設資源化量内訳!D11</f>
        <v>1207</v>
      </c>
      <c r="AU11" s="292">
        <f>施設資源化量内訳!E11</f>
        <v>328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383</v>
      </c>
      <c r="AY11" s="292">
        <f>施設資源化量内訳!I11</f>
        <v>232</v>
      </c>
      <c r="AZ11" s="292">
        <f>施設資源化量内訳!J11</f>
        <v>83</v>
      </c>
      <c r="BA11" s="292">
        <f>施設資源化量内訳!K11</f>
        <v>0</v>
      </c>
      <c r="BB11" s="292">
        <f>施設資源化量内訳!L11</f>
        <v>142</v>
      </c>
      <c r="BC11" s="292">
        <f>施設資源化量内訳!M11</f>
        <v>35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</v>
      </c>
      <c r="BO11" s="292">
        <f>SUM(BP11:CI11)</f>
        <v>52</v>
      </c>
      <c r="BP11" s="292">
        <v>44</v>
      </c>
      <c r="BQ11" s="292">
        <v>0</v>
      </c>
      <c r="BR11" s="292">
        <v>0</v>
      </c>
      <c r="BS11" s="292">
        <v>0</v>
      </c>
      <c r="BT11" s="292">
        <v>0</v>
      </c>
      <c r="BU11" s="292">
        <v>8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6836</v>
      </c>
      <c r="E12" s="292">
        <f>SUM(Z12,AU12,BP12)</f>
        <v>3111</v>
      </c>
      <c r="F12" s="292">
        <f>SUM(AA12,AV12,BQ12)</f>
        <v>3</v>
      </c>
      <c r="G12" s="292">
        <f>SUM(AB12,AW12,BR12)</f>
        <v>0</v>
      </c>
      <c r="H12" s="292">
        <f>SUM(AC12,AX12,BS12)</f>
        <v>1054</v>
      </c>
      <c r="I12" s="292">
        <f>SUM(AD12,AY12,BT12)</f>
        <v>784</v>
      </c>
      <c r="J12" s="292">
        <f>SUM(AE12,AZ12,BU12)</f>
        <v>202</v>
      </c>
      <c r="K12" s="292">
        <f>SUM(AF12,BA12,BV12)</f>
        <v>0</v>
      </c>
      <c r="L12" s="292">
        <f>SUM(AG12,BB12,BW12)</f>
        <v>583</v>
      </c>
      <c r="M12" s="292">
        <f>SUM(AH12,BC12,BX12)</f>
        <v>0</v>
      </c>
      <c r="N12" s="292">
        <f>SUM(AI12,BD12,BY12)</f>
        <v>75</v>
      </c>
      <c r="O12" s="292">
        <f>SUM(AJ12,BE12,BZ12)</f>
        <v>0</v>
      </c>
      <c r="P12" s="292">
        <f>SUM(AK12,BF12,CA12)</f>
        <v>0</v>
      </c>
      <c r="Q12" s="292">
        <f>SUM(AL12,BG12,CB12)</f>
        <v>992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2</v>
      </c>
      <c r="X12" s="292">
        <f>SUM(AS12,BN12,CI12)</f>
        <v>30</v>
      </c>
      <c r="Y12" s="292">
        <f>SUM(Z12:AS12)</f>
        <v>1723</v>
      </c>
      <c r="Z12" s="292">
        <v>1654</v>
      </c>
      <c r="AA12" s="292">
        <v>3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64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2</v>
      </c>
      <c r="AS12" s="292">
        <v>0</v>
      </c>
      <c r="AT12" s="292">
        <f>施設資源化量内訳!D12</f>
        <v>3670</v>
      </c>
      <c r="AU12" s="292">
        <f>施設資源化量内訳!E12</f>
        <v>80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999</v>
      </c>
      <c r="AY12" s="292">
        <f>施設資源化量内訳!I12</f>
        <v>784</v>
      </c>
      <c r="AZ12" s="292">
        <f>施設資源化量内訳!J12</f>
        <v>202</v>
      </c>
      <c r="BA12" s="292">
        <f>施設資源化量内訳!K12</f>
        <v>0</v>
      </c>
      <c r="BB12" s="292">
        <f>施設資源化量内訳!L12</f>
        <v>583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992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30</v>
      </c>
      <c r="BO12" s="292">
        <f>SUM(BP12:CI12)</f>
        <v>1443</v>
      </c>
      <c r="BP12" s="292">
        <v>1377</v>
      </c>
      <c r="BQ12" s="292">
        <v>0</v>
      </c>
      <c r="BR12" s="292">
        <v>0</v>
      </c>
      <c r="BS12" s="292">
        <v>55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11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4224</v>
      </c>
      <c r="E13" s="292">
        <f>SUM(Z13,AU13,BP13)</f>
        <v>2555</v>
      </c>
      <c r="F13" s="292">
        <f>SUM(AA13,AV13,BQ13)</f>
        <v>0</v>
      </c>
      <c r="G13" s="292">
        <f>SUM(AB13,AW13,BR13)</f>
        <v>0</v>
      </c>
      <c r="H13" s="292">
        <f>SUM(AC13,AX13,BS13)</f>
        <v>1267</v>
      </c>
      <c r="I13" s="292">
        <f>SUM(AD13,AY13,BT13)</f>
        <v>291</v>
      </c>
      <c r="J13" s="292">
        <f>SUM(AE13,AZ13,BU13)</f>
        <v>78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33</v>
      </c>
      <c r="Y13" s="292">
        <f>SUM(Z13:AS13)</f>
        <v>1943</v>
      </c>
      <c r="Z13" s="292">
        <v>1619</v>
      </c>
      <c r="AA13" s="292">
        <v>0</v>
      </c>
      <c r="AB13" s="292">
        <v>0</v>
      </c>
      <c r="AC13" s="292">
        <v>0</v>
      </c>
      <c r="AD13" s="292">
        <v>291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33</v>
      </c>
      <c r="AT13" s="292">
        <f>施設資源化量内訳!D13</f>
        <v>1333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1255</v>
      </c>
      <c r="AY13" s="292">
        <f>施設資源化量内訳!I13</f>
        <v>0</v>
      </c>
      <c r="AZ13" s="292">
        <f>施設資源化量内訳!J13</f>
        <v>78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948</v>
      </c>
      <c r="BP13" s="292">
        <v>936</v>
      </c>
      <c r="BQ13" s="292">
        <v>0</v>
      </c>
      <c r="BR13" s="292">
        <v>0</v>
      </c>
      <c r="BS13" s="292">
        <v>12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989</v>
      </c>
      <c r="E14" s="292">
        <f>SUM(Z14,AU14,BP14)</f>
        <v>411</v>
      </c>
      <c r="F14" s="292">
        <f>SUM(AA14,AV14,BQ14)</f>
        <v>4</v>
      </c>
      <c r="G14" s="292">
        <f>SUM(AB14,AW14,BR14)</f>
        <v>112</v>
      </c>
      <c r="H14" s="292">
        <f>SUM(AC14,AX14,BS14)</f>
        <v>142</v>
      </c>
      <c r="I14" s="292">
        <f>SUM(AD14,AY14,BT14)</f>
        <v>236</v>
      </c>
      <c r="J14" s="292">
        <f>SUM(AE14,AZ14,BU14)</f>
        <v>54</v>
      </c>
      <c r="K14" s="292">
        <f>SUM(AF14,BA14,BV14)</f>
        <v>6</v>
      </c>
      <c r="L14" s="292">
        <f>SUM(AG14,BB14,BW14)</f>
        <v>0</v>
      </c>
      <c r="M14" s="292">
        <f>SUM(AH14,BC14,BX14)</f>
        <v>0</v>
      </c>
      <c r="N14" s="292">
        <f>SUM(AI14,BD14,BY14)</f>
        <v>24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989</v>
      </c>
      <c r="AU14" s="292">
        <f>施設資源化量内訳!E14</f>
        <v>411</v>
      </c>
      <c r="AV14" s="292">
        <f>施設資源化量内訳!F14</f>
        <v>4</v>
      </c>
      <c r="AW14" s="292">
        <f>施設資源化量内訳!G14</f>
        <v>112</v>
      </c>
      <c r="AX14" s="292">
        <f>施設資源化量内訳!H14</f>
        <v>142</v>
      </c>
      <c r="AY14" s="292">
        <f>施設資源化量内訳!I14</f>
        <v>236</v>
      </c>
      <c r="AZ14" s="292">
        <f>施設資源化量内訳!J14</f>
        <v>54</v>
      </c>
      <c r="BA14" s="292">
        <f>施設資源化量内訳!K14</f>
        <v>6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24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1679</v>
      </c>
      <c r="E15" s="292">
        <f>SUM(Z15,AU15,BP15)</f>
        <v>836</v>
      </c>
      <c r="F15" s="292">
        <f>SUM(AA15,AV15,BQ15)</f>
        <v>3</v>
      </c>
      <c r="G15" s="292">
        <f>SUM(AB15,AW15,BR15)</f>
        <v>0</v>
      </c>
      <c r="H15" s="292">
        <f>SUM(AC15,AX15,BS15)</f>
        <v>113</v>
      </c>
      <c r="I15" s="292">
        <f>SUM(AD15,AY15,BT15)</f>
        <v>210</v>
      </c>
      <c r="J15" s="292">
        <f>SUM(AE15,AZ15,BU15)</f>
        <v>97</v>
      </c>
      <c r="K15" s="292">
        <f>SUM(AF15,BA15,BV15)</f>
        <v>0</v>
      </c>
      <c r="L15" s="292">
        <f>SUM(AG15,BB15,BW15)</f>
        <v>275</v>
      </c>
      <c r="M15" s="292">
        <f>SUM(AH15,BC15,BX15)</f>
        <v>2</v>
      </c>
      <c r="N15" s="292">
        <f>SUM(AI15,BD15,BY15)</f>
        <v>64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1320</v>
      </c>
      <c r="AU15" s="292">
        <f>施設資源化量内訳!E15</f>
        <v>478</v>
      </c>
      <c r="AV15" s="292">
        <f>施設資源化量内訳!F15</f>
        <v>2</v>
      </c>
      <c r="AW15" s="292">
        <f>施設資源化量内訳!G15</f>
        <v>0</v>
      </c>
      <c r="AX15" s="292">
        <f>施設資源化量内訳!H15</f>
        <v>113</v>
      </c>
      <c r="AY15" s="292">
        <f>施設資源化量内訳!I15</f>
        <v>210</v>
      </c>
      <c r="AZ15" s="292">
        <f>施設資源化量内訳!J15</f>
        <v>97</v>
      </c>
      <c r="BA15" s="292">
        <f>施設資源化量内訳!K15</f>
        <v>0</v>
      </c>
      <c r="BB15" s="292">
        <f>施設資源化量内訳!L15</f>
        <v>275</v>
      </c>
      <c r="BC15" s="292">
        <f>施設資源化量内訳!M15</f>
        <v>2</v>
      </c>
      <c r="BD15" s="292">
        <f>施設資源化量内訳!N15</f>
        <v>64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79</v>
      </c>
      <c r="BO15" s="292">
        <f>SUM(BP15:CI15)</f>
        <v>359</v>
      </c>
      <c r="BP15" s="292">
        <v>358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4271</v>
      </c>
      <c r="E16" s="292">
        <f>SUM(Z16,AU16,BP16)</f>
        <v>2489</v>
      </c>
      <c r="F16" s="292">
        <f>SUM(AA16,AV16,BQ16)</f>
        <v>0</v>
      </c>
      <c r="G16" s="292">
        <f>SUM(AB16,AW16,BR16)</f>
        <v>0</v>
      </c>
      <c r="H16" s="292">
        <f>SUM(AC16,AX16,BS16)</f>
        <v>860</v>
      </c>
      <c r="I16" s="292">
        <f>SUM(AD16,AY16,BT16)</f>
        <v>241</v>
      </c>
      <c r="J16" s="292">
        <f>SUM(AE16,AZ16,BU16)</f>
        <v>131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56</v>
      </c>
      <c r="O16" s="292">
        <f>SUM(AJ16,BE16,BZ16)</f>
        <v>0</v>
      </c>
      <c r="P16" s="292">
        <f>SUM(AK16,BF16,CA16)</f>
        <v>0</v>
      </c>
      <c r="Q16" s="292">
        <f>SUM(AL16,BG16,CB16)</f>
        <v>488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6</v>
      </c>
      <c r="X16" s="292">
        <f>SUM(AS16,BN16,CI16)</f>
        <v>0</v>
      </c>
      <c r="Y16" s="292">
        <f>SUM(Z16:AS16)</f>
        <v>863</v>
      </c>
      <c r="Z16" s="292">
        <v>801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56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6</v>
      </c>
      <c r="AS16" s="292">
        <v>0</v>
      </c>
      <c r="AT16" s="292">
        <f>施設資源化量内訳!D16</f>
        <v>1882</v>
      </c>
      <c r="AU16" s="292">
        <f>施設資源化量内訳!E16</f>
        <v>162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860</v>
      </c>
      <c r="AY16" s="292">
        <f>施設資源化量内訳!I16</f>
        <v>241</v>
      </c>
      <c r="AZ16" s="292">
        <f>施設資源化量内訳!J16</f>
        <v>131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488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1526</v>
      </c>
      <c r="BP16" s="292">
        <v>1526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0</v>
      </c>
      <c r="CJ16" s="293" t="s">
        <v>777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2399</v>
      </c>
      <c r="E17" s="292">
        <f>SUM(Z17,AU17,BP17)</f>
        <v>1305</v>
      </c>
      <c r="F17" s="292">
        <f>SUM(AA17,AV17,BQ17)</f>
        <v>5</v>
      </c>
      <c r="G17" s="292">
        <f>SUM(AB17,AW17,BR17)</f>
        <v>0</v>
      </c>
      <c r="H17" s="292">
        <f>SUM(AC17,AX17,BS17)</f>
        <v>213</v>
      </c>
      <c r="I17" s="292">
        <f>SUM(AD17,AY17,BT17)</f>
        <v>267</v>
      </c>
      <c r="J17" s="292">
        <f>SUM(AE17,AZ17,BU17)</f>
        <v>90</v>
      </c>
      <c r="K17" s="292">
        <f>SUM(AF17,BA17,BV17)</f>
        <v>0</v>
      </c>
      <c r="L17" s="292">
        <f>SUM(AG17,BB17,BW17)</f>
        <v>226</v>
      </c>
      <c r="M17" s="292">
        <f>SUM(AH17,BC17,BX17)</f>
        <v>108</v>
      </c>
      <c r="N17" s="292">
        <f>SUM(AI17,BD17,BY17)</f>
        <v>100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81</v>
      </c>
      <c r="Y17" s="292">
        <f>SUM(Z17:AS17)</f>
        <v>1057</v>
      </c>
      <c r="Z17" s="292">
        <v>729</v>
      </c>
      <c r="AA17" s="292">
        <v>3</v>
      </c>
      <c r="AB17" s="292">
        <v>0</v>
      </c>
      <c r="AC17" s="292">
        <v>140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100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4</v>
      </c>
      <c r="AS17" s="292">
        <v>81</v>
      </c>
      <c r="AT17" s="292">
        <f>施設資源化量内訳!D17</f>
        <v>764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73</v>
      </c>
      <c r="AY17" s="292">
        <f>施設資源化量内訳!I17</f>
        <v>267</v>
      </c>
      <c r="AZ17" s="292">
        <f>施設資源化量内訳!J17</f>
        <v>90</v>
      </c>
      <c r="BA17" s="292">
        <f>施設資源化量内訳!K17</f>
        <v>0</v>
      </c>
      <c r="BB17" s="292">
        <f>施設資源化量内訳!L17</f>
        <v>226</v>
      </c>
      <c r="BC17" s="292">
        <f>施設資源化量内訳!M17</f>
        <v>108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578</v>
      </c>
      <c r="BP17" s="292">
        <v>576</v>
      </c>
      <c r="BQ17" s="292">
        <v>2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0</v>
      </c>
      <c r="CJ17" s="293" t="s">
        <v>777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1046</v>
      </c>
      <c r="E18" s="292">
        <f>SUM(Z18,AU18,BP18)</f>
        <v>225</v>
      </c>
      <c r="F18" s="292">
        <f>SUM(AA18,AV18,BQ18)</f>
        <v>0</v>
      </c>
      <c r="G18" s="292">
        <f>SUM(AB18,AW18,BR18)</f>
        <v>92</v>
      </c>
      <c r="H18" s="292">
        <f>SUM(AC18,AX18,BS18)</f>
        <v>152</v>
      </c>
      <c r="I18" s="292">
        <f>SUM(AD18,AY18,BT18)</f>
        <v>202</v>
      </c>
      <c r="J18" s="292">
        <f>SUM(AE18,AZ18,BU18)</f>
        <v>70</v>
      </c>
      <c r="K18" s="292">
        <f>SUM(AF18,BA18,BV18)</f>
        <v>0</v>
      </c>
      <c r="L18" s="292">
        <f>SUM(AG18,BB18,BW18)</f>
        <v>290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15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0</v>
      </c>
      <c r="AS18" s="292">
        <v>0</v>
      </c>
      <c r="AT18" s="292">
        <f>施設資源化量内訳!D18</f>
        <v>1046</v>
      </c>
      <c r="AU18" s="292">
        <f>施設資源化量内訳!E18</f>
        <v>225</v>
      </c>
      <c r="AV18" s="292">
        <f>施設資源化量内訳!F18</f>
        <v>0</v>
      </c>
      <c r="AW18" s="292">
        <f>施設資源化量内訳!G18</f>
        <v>92</v>
      </c>
      <c r="AX18" s="292">
        <f>施設資源化量内訳!H18</f>
        <v>152</v>
      </c>
      <c r="AY18" s="292">
        <f>施設資源化量内訳!I18</f>
        <v>202</v>
      </c>
      <c r="AZ18" s="292">
        <f>施設資源化量内訳!J18</f>
        <v>70</v>
      </c>
      <c r="BA18" s="292">
        <f>施設資源化量内訳!K18</f>
        <v>0</v>
      </c>
      <c r="BB18" s="292">
        <f>施設資源化量内訳!L18</f>
        <v>290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15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777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580</v>
      </c>
      <c r="E19" s="292">
        <f>SUM(Z19,AU19,BP19)</f>
        <v>205</v>
      </c>
      <c r="F19" s="292">
        <f>SUM(AA19,AV19,BQ19)</f>
        <v>0</v>
      </c>
      <c r="G19" s="292">
        <f>SUM(AB19,AW19,BR19)</f>
        <v>118</v>
      </c>
      <c r="H19" s="292">
        <f>SUM(AC19,AX19,BS19)</f>
        <v>59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75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123</v>
      </c>
      <c r="Y19" s="292">
        <f>SUM(Z19:AS19)</f>
        <v>353</v>
      </c>
      <c r="Z19" s="292">
        <v>205</v>
      </c>
      <c r="AA19" s="292">
        <v>0</v>
      </c>
      <c r="AB19" s="292">
        <v>118</v>
      </c>
      <c r="AC19" s="292">
        <v>30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0</v>
      </c>
      <c r="AS19" s="292">
        <v>0</v>
      </c>
      <c r="AT19" s="292">
        <f>施設資源化量内訳!D19</f>
        <v>227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29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75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123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590</v>
      </c>
      <c r="E20" s="292">
        <f>SUM(Z20,AU20,BP20)</f>
        <v>338</v>
      </c>
      <c r="F20" s="292">
        <f>SUM(AA20,AV20,BQ20)</f>
        <v>1</v>
      </c>
      <c r="G20" s="292">
        <f>SUM(AB20,AW20,BR20)</f>
        <v>0</v>
      </c>
      <c r="H20" s="292">
        <f>SUM(AC20,AX20,BS20)</f>
        <v>113</v>
      </c>
      <c r="I20" s="292">
        <f>SUM(AD20,AY20,BT20)</f>
        <v>43</v>
      </c>
      <c r="J20" s="292">
        <f>SUM(AE20,AZ20,BU20)</f>
        <v>11</v>
      </c>
      <c r="K20" s="292">
        <f>SUM(AF20,BA20,BV20)</f>
        <v>0</v>
      </c>
      <c r="L20" s="292">
        <f>SUM(AG20,BB20,BW20)</f>
        <v>28</v>
      </c>
      <c r="M20" s="292">
        <f>SUM(AH20,BC20,BX20)</f>
        <v>0</v>
      </c>
      <c r="N20" s="292">
        <f>SUM(AI20,BD20,BY20)</f>
        <v>17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38</v>
      </c>
      <c r="Y20" s="292">
        <f>SUM(Z20:AS20)</f>
        <v>62</v>
      </c>
      <c r="Z20" s="292">
        <v>0</v>
      </c>
      <c r="AA20" s="292">
        <v>0</v>
      </c>
      <c r="AB20" s="292">
        <v>0</v>
      </c>
      <c r="AC20" s="292">
        <v>62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528</v>
      </c>
      <c r="AU20" s="292">
        <f>施設資源化量内訳!E20</f>
        <v>338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51</v>
      </c>
      <c r="AY20" s="292">
        <f>施設資源化量内訳!I20</f>
        <v>43</v>
      </c>
      <c r="AZ20" s="292">
        <f>施設資源化量内訳!J20</f>
        <v>11</v>
      </c>
      <c r="BA20" s="292">
        <f>施設資源化量内訳!K20</f>
        <v>0</v>
      </c>
      <c r="BB20" s="292">
        <f>施設資源化量内訳!L20</f>
        <v>28</v>
      </c>
      <c r="BC20" s="292">
        <f>施設資源化量内訳!M20</f>
        <v>0</v>
      </c>
      <c r="BD20" s="292">
        <f>施設資源化量内訳!N20</f>
        <v>17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</v>
      </c>
      <c r="BN20" s="292">
        <f>施設資源化量内訳!X20</f>
        <v>38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777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2607</v>
      </c>
      <c r="E21" s="292">
        <f>SUM(Z21,AU21,BP21)</f>
        <v>776</v>
      </c>
      <c r="F21" s="292">
        <f>SUM(AA21,AV21,BQ21)</f>
        <v>1</v>
      </c>
      <c r="G21" s="292">
        <f>SUM(AB21,AW21,BR21)</f>
        <v>0</v>
      </c>
      <c r="H21" s="292">
        <f>SUM(AC21,AX21,BS21)</f>
        <v>213</v>
      </c>
      <c r="I21" s="292">
        <f>SUM(AD21,AY21,BT21)</f>
        <v>193</v>
      </c>
      <c r="J21" s="292">
        <f>SUM(AE21,AZ21,BU21)</f>
        <v>74</v>
      </c>
      <c r="K21" s="292">
        <f>SUM(AF21,BA21,BV21)</f>
        <v>0</v>
      </c>
      <c r="L21" s="292">
        <f>SUM(AG21,BB21,BW21)</f>
        <v>288</v>
      </c>
      <c r="M21" s="292">
        <f>SUM(AH21,BC21,BX21)</f>
        <v>0</v>
      </c>
      <c r="N21" s="292">
        <f>SUM(AI21,BD21,BY21)</f>
        <v>88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966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2291</v>
      </c>
      <c r="AU21" s="292">
        <f>施設資源化量内訳!E21</f>
        <v>476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202</v>
      </c>
      <c r="AY21" s="292">
        <f>施設資源化量内訳!I21</f>
        <v>192</v>
      </c>
      <c r="AZ21" s="292">
        <f>施設資源化量内訳!J21</f>
        <v>71</v>
      </c>
      <c r="BA21" s="292">
        <f>施設資源化量内訳!K21</f>
        <v>0</v>
      </c>
      <c r="BB21" s="292">
        <f>施設資源化量内訳!L21</f>
        <v>288</v>
      </c>
      <c r="BC21" s="292">
        <f>施設資源化量内訳!M21</f>
        <v>0</v>
      </c>
      <c r="BD21" s="292">
        <f>施設資源化量内訳!N21</f>
        <v>88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8</v>
      </c>
      <c r="BN21" s="292">
        <f>施設資源化量内訳!X21</f>
        <v>966</v>
      </c>
      <c r="BO21" s="292">
        <f>SUM(BP21:CI21)</f>
        <v>316</v>
      </c>
      <c r="BP21" s="292">
        <v>300</v>
      </c>
      <c r="BQ21" s="292">
        <v>1</v>
      </c>
      <c r="BR21" s="292">
        <v>0</v>
      </c>
      <c r="BS21" s="292">
        <v>11</v>
      </c>
      <c r="BT21" s="292">
        <v>1</v>
      </c>
      <c r="BU21" s="292">
        <v>3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777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3751</v>
      </c>
      <c r="E22" s="292">
        <f>SUM(Z22,AU22,BP22)</f>
        <v>412</v>
      </c>
      <c r="F22" s="292">
        <f>SUM(AA22,AV22,BQ22)</f>
        <v>3</v>
      </c>
      <c r="G22" s="292">
        <f>SUM(AB22,AW22,BR22)</f>
        <v>0</v>
      </c>
      <c r="H22" s="292">
        <f>SUM(AC22,AX22,BS22)</f>
        <v>116</v>
      </c>
      <c r="I22" s="292">
        <f>SUM(AD22,AY22,BT22)</f>
        <v>124</v>
      </c>
      <c r="J22" s="292">
        <f>SUM(AE22,AZ22,BU22)</f>
        <v>50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34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2450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562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3726</v>
      </c>
      <c r="AU22" s="292">
        <f>施設資源化量内訳!E22</f>
        <v>399</v>
      </c>
      <c r="AV22" s="292">
        <f>施設資源化量内訳!F22</f>
        <v>2</v>
      </c>
      <c r="AW22" s="292">
        <f>施設資源化量内訳!G22</f>
        <v>0</v>
      </c>
      <c r="AX22" s="292">
        <f>施設資源化量内訳!H22</f>
        <v>113</v>
      </c>
      <c r="AY22" s="292">
        <f>施設資源化量内訳!I22</f>
        <v>121</v>
      </c>
      <c r="AZ22" s="292">
        <f>施設資源化量内訳!J22</f>
        <v>50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29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2450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562</v>
      </c>
      <c r="BO22" s="292">
        <f>SUM(BP22:CI22)</f>
        <v>25</v>
      </c>
      <c r="BP22" s="292">
        <v>13</v>
      </c>
      <c r="BQ22" s="292">
        <v>1</v>
      </c>
      <c r="BR22" s="292">
        <v>0</v>
      </c>
      <c r="BS22" s="292">
        <v>3</v>
      </c>
      <c r="BT22" s="292">
        <v>3</v>
      </c>
      <c r="BU22" s="292">
        <v>0</v>
      </c>
      <c r="BV22" s="292">
        <v>0</v>
      </c>
      <c r="BW22" s="292">
        <v>0</v>
      </c>
      <c r="BX22" s="292">
        <v>0</v>
      </c>
      <c r="BY22" s="292">
        <v>5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772</v>
      </c>
      <c r="E23" s="292">
        <f>SUM(Z23,AU23,BP23)</f>
        <v>254</v>
      </c>
      <c r="F23" s="292">
        <f>SUM(AA23,AV23,BQ23)</f>
        <v>1</v>
      </c>
      <c r="G23" s="292">
        <f>SUM(AB23,AW23,BR23)</f>
        <v>0</v>
      </c>
      <c r="H23" s="292">
        <f>SUM(AC23,AX23,BS23)</f>
        <v>158</v>
      </c>
      <c r="I23" s="292">
        <f>SUM(AD23,AY23,BT23)</f>
        <v>121</v>
      </c>
      <c r="J23" s="292">
        <f>SUM(AE23,AZ23,BU23)</f>
        <v>26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2</v>
      </c>
      <c r="O23" s="292">
        <f>SUM(AJ23,BE23,BZ23)</f>
        <v>209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255</v>
      </c>
      <c r="Z23" s="292">
        <v>254</v>
      </c>
      <c r="AA23" s="292">
        <v>1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517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158</v>
      </c>
      <c r="AY23" s="292">
        <f>施設資源化量内訳!I23</f>
        <v>121</v>
      </c>
      <c r="AZ23" s="292">
        <f>施設資源化量内訳!J23</f>
        <v>26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2</v>
      </c>
      <c r="BE23" s="292">
        <f>施設資源化量内訳!O23</f>
        <v>209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440</v>
      </c>
      <c r="E24" s="292">
        <f>SUM(Z24,AU24,BP24)</f>
        <v>255</v>
      </c>
      <c r="F24" s="292">
        <f>SUM(AA24,AV24,BQ24)</f>
        <v>0</v>
      </c>
      <c r="G24" s="292">
        <f>SUM(AB24,AW24,BR24)</f>
        <v>0</v>
      </c>
      <c r="H24" s="292">
        <f>SUM(AC24,AX24,BS24)</f>
        <v>58</v>
      </c>
      <c r="I24" s="292">
        <f>SUM(AD24,AY24,BT24)</f>
        <v>56</v>
      </c>
      <c r="J24" s="292">
        <f>SUM(AE24,AZ24,BU24)</f>
        <v>24</v>
      </c>
      <c r="K24" s="292">
        <f>SUM(AF24,BA24,BV24)</f>
        <v>3</v>
      </c>
      <c r="L24" s="292">
        <f>SUM(AG24,BB24,BW24)</f>
        <v>36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5</v>
      </c>
      <c r="Y24" s="292">
        <f>SUM(Z24:AS24)</f>
        <v>296</v>
      </c>
      <c r="Z24" s="292">
        <v>255</v>
      </c>
      <c r="AA24" s="292">
        <v>0</v>
      </c>
      <c r="AB24" s="292">
        <v>0</v>
      </c>
      <c r="AC24" s="292">
        <v>38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1</v>
      </c>
      <c r="AS24" s="292">
        <v>0</v>
      </c>
      <c r="AT24" s="292">
        <f>施設資源化量内訳!D24</f>
        <v>144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20</v>
      </c>
      <c r="AY24" s="292">
        <f>施設資源化量内訳!I24</f>
        <v>56</v>
      </c>
      <c r="AZ24" s="292">
        <f>施設資源化量内訳!J24</f>
        <v>24</v>
      </c>
      <c r="BA24" s="292">
        <f>施設資源化量内訳!K24</f>
        <v>3</v>
      </c>
      <c r="BB24" s="292">
        <f>施設資源化量内訳!L24</f>
        <v>36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161</v>
      </c>
      <c r="E25" s="292">
        <f>SUM(Z25,AU25,BP25)</f>
        <v>98</v>
      </c>
      <c r="F25" s="292">
        <f>SUM(AA25,AV25,BQ25)</f>
        <v>0</v>
      </c>
      <c r="G25" s="292">
        <f>SUM(AB25,AW25,BR25)</f>
        <v>0</v>
      </c>
      <c r="H25" s="292">
        <f>SUM(AC25,AX25,BS25)</f>
        <v>12</v>
      </c>
      <c r="I25" s="292">
        <f>SUM(AD25,AY25,BT25)</f>
        <v>21</v>
      </c>
      <c r="J25" s="292">
        <f>SUM(AE25,AZ25,BU25)</f>
        <v>8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22</v>
      </c>
      <c r="Y25" s="292">
        <f>SUM(Z25:AS25)</f>
        <v>120</v>
      </c>
      <c r="Z25" s="292">
        <v>98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22</v>
      </c>
      <c r="AT25" s="292">
        <f>施設資源化量内訳!D25</f>
        <v>41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12</v>
      </c>
      <c r="AY25" s="292">
        <f>施設資源化量内訳!I25</f>
        <v>21</v>
      </c>
      <c r="AZ25" s="292">
        <f>施設資源化量内訳!J25</f>
        <v>8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541</v>
      </c>
      <c r="E26" s="292">
        <f>SUM(Z26,AU26,BP26)</f>
        <v>114</v>
      </c>
      <c r="F26" s="292">
        <f>SUM(AA26,AV26,BQ26)</f>
        <v>0</v>
      </c>
      <c r="G26" s="292">
        <f>SUM(AB26,AW26,BR26)</f>
        <v>25</v>
      </c>
      <c r="H26" s="292">
        <f>SUM(AC26,AX26,BS26)</f>
        <v>64</v>
      </c>
      <c r="I26" s="292">
        <f>SUM(AD26,AY26,BT26)</f>
        <v>48</v>
      </c>
      <c r="J26" s="292">
        <f>SUM(AE26,AZ26,BU26)</f>
        <v>19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8</v>
      </c>
      <c r="O26" s="292">
        <f>SUM(AJ26,BE26,BZ26)</f>
        <v>106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2</v>
      </c>
      <c r="T26" s="292">
        <f>SUM(AO26,BJ26,CE26)</f>
        <v>150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2</v>
      </c>
      <c r="Y26" s="292">
        <f>SUM(Z26:AS26)</f>
        <v>150</v>
      </c>
      <c r="Z26" s="292">
        <v>114</v>
      </c>
      <c r="AA26" s="292">
        <v>0</v>
      </c>
      <c r="AB26" s="292">
        <v>25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8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3</v>
      </c>
      <c r="AS26" s="292">
        <v>0</v>
      </c>
      <c r="AT26" s="292">
        <f>施設資源化量内訳!D26</f>
        <v>391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64</v>
      </c>
      <c r="AY26" s="292">
        <f>施設資源化量内訳!I26</f>
        <v>48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106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2</v>
      </c>
      <c r="BJ26" s="292">
        <f>施設資源化量内訳!T26</f>
        <v>150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1794</v>
      </c>
      <c r="E27" s="292">
        <f>SUM(Z27,AU27,BP27)</f>
        <v>736</v>
      </c>
      <c r="F27" s="292">
        <f>SUM(AA27,AV27,BQ27)</f>
        <v>0</v>
      </c>
      <c r="G27" s="292">
        <f>SUM(AB27,AW27,BR27)</f>
        <v>0</v>
      </c>
      <c r="H27" s="292">
        <f>SUM(AC27,AX27,BS27)</f>
        <v>109</v>
      </c>
      <c r="I27" s="292">
        <f>SUM(AD27,AY27,BT27)</f>
        <v>95</v>
      </c>
      <c r="J27" s="292">
        <f>SUM(AE27,AZ27,BU27)</f>
        <v>63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339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452</v>
      </c>
      <c r="Y27" s="292">
        <f>SUM(Z27:AS27)</f>
        <v>304</v>
      </c>
      <c r="Z27" s="292">
        <v>285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19</v>
      </c>
      <c r="AT27" s="292">
        <f>施設資源化量内訳!D27</f>
        <v>1490</v>
      </c>
      <c r="AU27" s="292">
        <f>施設資源化量内訳!E27</f>
        <v>451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109</v>
      </c>
      <c r="AY27" s="292">
        <f>施設資源化量内訳!I27</f>
        <v>95</v>
      </c>
      <c r="AZ27" s="292">
        <f>施設資源化量内訳!J27</f>
        <v>63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339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433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SUM(Y7,AT7,BO7,CJ7,DE7,DZ7,EU7)</f>
        <v>57253</v>
      </c>
      <c r="E7" s="306">
        <f t="shared" si="0"/>
        <v>12922</v>
      </c>
      <c r="F7" s="306">
        <f t="shared" si="0"/>
        <v>51</v>
      </c>
      <c r="G7" s="306">
        <f t="shared" si="0"/>
        <v>204</v>
      </c>
      <c r="H7" s="306">
        <f t="shared" si="0"/>
        <v>9315</v>
      </c>
      <c r="I7" s="306">
        <f t="shared" si="0"/>
        <v>7726</v>
      </c>
      <c r="J7" s="306">
        <f t="shared" si="0"/>
        <v>2869</v>
      </c>
      <c r="K7" s="306">
        <f t="shared" si="0"/>
        <v>15</v>
      </c>
      <c r="L7" s="306">
        <f t="shared" si="0"/>
        <v>7631</v>
      </c>
      <c r="M7" s="306">
        <f t="shared" si="0"/>
        <v>145</v>
      </c>
      <c r="N7" s="306">
        <f t="shared" si="0"/>
        <v>224</v>
      </c>
      <c r="O7" s="306">
        <f t="shared" si="0"/>
        <v>315</v>
      </c>
      <c r="P7" s="306">
        <f t="shared" si="0"/>
        <v>0</v>
      </c>
      <c r="Q7" s="306">
        <f t="shared" si="0"/>
        <v>5584</v>
      </c>
      <c r="R7" s="306">
        <f t="shared" si="0"/>
        <v>2450</v>
      </c>
      <c r="S7" s="306">
        <f t="shared" si="0"/>
        <v>2</v>
      </c>
      <c r="T7" s="306">
        <f t="shared" si="0"/>
        <v>4908</v>
      </c>
      <c r="U7" s="306">
        <f t="shared" si="0"/>
        <v>0</v>
      </c>
      <c r="V7" s="306">
        <f t="shared" si="0"/>
        <v>0</v>
      </c>
      <c r="W7" s="306">
        <f t="shared" si="0"/>
        <v>34</v>
      </c>
      <c r="X7" s="306">
        <f t="shared" si="0"/>
        <v>2858</v>
      </c>
      <c r="Y7" s="306">
        <f>SUM(Z7:AS7)</f>
        <v>11277</v>
      </c>
      <c r="Z7" s="306">
        <f t="shared" ref="Z7:AI7" si="1">SUM(Z$8:Z$207)</f>
        <v>162</v>
      </c>
      <c r="AA7" s="306">
        <f t="shared" si="1"/>
        <v>0</v>
      </c>
      <c r="AB7" s="306">
        <f t="shared" si="1"/>
        <v>0</v>
      </c>
      <c r="AC7" s="306">
        <f t="shared" si="1"/>
        <v>521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5584</v>
      </c>
      <c r="AM7" s="310" t="s">
        <v>739</v>
      </c>
      <c r="AN7" s="310" t="s">
        <v>739</v>
      </c>
      <c r="AO7" s="306">
        <f>SUM(AO$8:AO$207)</f>
        <v>4908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102</v>
      </c>
      <c r="AT7" s="306">
        <f>SUM(AU7:BN7)</f>
        <v>5178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5049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129</v>
      </c>
      <c r="BO7" s="306">
        <f>SUM(BP7:CI7)</f>
        <v>1581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315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1266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2477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2450</v>
      </c>
      <c r="EO7" s="306">
        <f>SUM(EO$8:EO$207)</f>
        <v>2</v>
      </c>
      <c r="EP7" s="310" t="s">
        <v>739</v>
      </c>
      <c r="EQ7" s="310" t="s">
        <v>739</v>
      </c>
      <c r="ER7" s="310" t="s">
        <v>739</v>
      </c>
      <c r="ES7" s="306">
        <f>SUM(ES$8:ES$207)</f>
        <v>25</v>
      </c>
      <c r="ET7" s="306">
        <f>SUM(ET$8:ET$207)</f>
        <v>0</v>
      </c>
      <c r="EU7" s="306">
        <f>SUM(EV7:FO7)</f>
        <v>36740</v>
      </c>
      <c r="EV7" s="306">
        <f t="shared" ref="EV7:FG7" si="7">SUM(EV$8:EV$207)</f>
        <v>12760</v>
      </c>
      <c r="EW7" s="306">
        <f t="shared" si="7"/>
        <v>51</v>
      </c>
      <c r="EX7" s="306">
        <f t="shared" si="7"/>
        <v>204</v>
      </c>
      <c r="EY7" s="306">
        <f t="shared" si="7"/>
        <v>3745</v>
      </c>
      <c r="EZ7" s="306">
        <f t="shared" si="7"/>
        <v>7726</v>
      </c>
      <c r="FA7" s="306">
        <f t="shared" si="7"/>
        <v>2869</v>
      </c>
      <c r="FB7" s="306">
        <f t="shared" si="7"/>
        <v>15</v>
      </c>
      <c r="FC7" s="306">
        <f t="shared" si="7"/>
        <v>7631</v>
      </c>
      <c r="FD7" s="306">
        <f t="shared" si="7"/>
        <v>145</v>
      </c>
      <c r="FE7" s="306">
        <f t="shared" si="7"/>
        <v>224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9</v>
      </c>
      <c r="FO7" s="306">
        <f>SUM(FO$8:FO$207)</f>
        <v>1361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29016</v>
      </c>
      <c r="E8" s="292">
        <f>SUM(Z8,AU8,BP8,CK8,DF8,EA8,EV8)</f>
        <v>9409</v>
      </c>
      <c r="F8" s="292">
        <f>SUM(AA8,AV8,BQ8,CL8,DG8,EB8,EW8)</f>
        <v>42</v>
      </c>
      <c r="G8" s="292">
        <f>SUM(AB8,AW8,BR8,CM8,DH8,EC8,EX8)</f>
        <v>0</v>
      </c>
      <c r="H8" s="292">
        <f>SUM(AC8,AX8,BS8,CN8,DI8,ED8,EY8)</f>
        <v>3474</v>
      </c>
      <c r="I8" s="292">
        <f>SUM(AD8,AY8,BT8,CO8,DJ8,EE8,EZ8)</f>
        <v>3896</v>
      </c>
      <c r="J8" s="292">
        <f>SUM(AE8,AZ8,BU8,CP8,DK8,EF8,FA8)</f>
        <v>1332</v>
      </c>
      <c r="K8" s="292">
        <f>SUM(AF8,BA8,BV8,CQ8,DL8,EG8,FB8)</f>
        <v>0</v>
      </c>
      <c r="L8" s="292">
        <f>SUM(AG8,BB8,BW8,CR8,DM8,EH8,FC8)</f>
        <v>5451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4029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799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584</v>
      </c>
      <c r="Y8" s="292">
        <f>SUM(Z8:AS8)</f>
        <v>5264</v>
      </c>
      <c r="Z8" s="292">
        <v>0</v>
      </c>
      <c r="AA8" s="292">
        <v>0</v>
      </c>
      <c r="AB8" s="292">
        <v>0</v>
      </c>
      <c r="AC8" s="292">
        <v>436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4029</v>
      </c>
      <c r="AM8" s="295" t="s">
        <v>802</v>
      </c>
      <c r="AN8" s="295" t="s">
        <v>802</v>
      </c>
      <c r="AO8" s="292">
        <v>799</v>
      </c>
      <c r="AP8" s="295" t="s">
        <v>802</v>
      </c>
      <c r="AQ8" s="292">
        <v>0</v>
      </c>
      <c r="AR8" s="295" t="s">
        <v>802</v>
      </c>
      <c r="AS8" s="292">
        <v>0</v>
      </c>
      <c r="AT8" s="292">
        <f>SUM(AU8:BN8)</f>
        <v>1625</v>
      </c>
      <c r="AU8" s="292">
        <v>0</v>
      </c>
      <c r="AV8" s="292">
        <v>0</v>
      </c>
      <c r="AW8" s="292">
        <v>0</v>
      </c>
      <c r="AX8" s="292">
        <v>1574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51</v>
      </c>
      <c r="BO8" s="292">
        <f>SUM(BP8:CI8)</f>
        <v>489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489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0</v>
      </c>
      <c r="EP8" s="295" t="s">
        <v>802</v>
      </c>
      <c r="EQ8" s="295" t="s">
        <v>802</v>
      </c>
      <c r="ER8" s="295" t="s">
        <v>802</v>
      </c>
      <c r="ES8" s="292">
        <v>0</v>
      </c>
      <c r="ET8" s="292">
        <v>0</v>
      </c>
      <c r="EU8" s="292">
        <f>SUM(EV8:FO8)</f>
        <v>21638</v>
      </c>
      <c r="EV8" s="292">
        <v>9409</v>
      </c>
      <c r="EW8" s="292">
        <v>42</v>
      </c>
      <c r="EX8" s="292">
        <v>0</v>
      </c>
      <c r="EY8" s="292">
        <v>1464</v>
      </c>
      <c r="EZ8" s="292">
        <v>3896</v>
      </c>
      <c r="FA8" s="292">
        <v>1332</v>
      </c>
      <c r="FB8" s="292">
        <v>0</v>
      </c>
      <c r="FC8" s="292">
        <v>5451</v>
      </c>
      <c r="FD8" s="292">
        <v>0</v>
      </c>
      <c r="FE8" s="292">
        <v>0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44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4310</v>
      </c>
      <c r="E9" s="292">
        <f>SUM(Z9,AU9,BP9,CK9,DF9,EA9,EV9)</f>
        <v>165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697</v>
      </c>
      <c r="I9" s="292">
        <f>SUM(AD9,AY9,BT9,CO9,DJ9,EE9,EZ9)</f>
        <v>626</v>
      </c>
      <c r="J9" s="292">
        <f>SUM(AE9,AZ9,BU9,CP9,DK9,EF9,FA9)</f>
        <v>291</v>
      </c>
      <c r="K9" s="292">
        <f>SUM(AF9,BA9,BV9,CQ9,DL9,EG9,FB9)</f>
        <v>5</v>
      </c>
      <c r="L9" s="292">
        <f>SUM(AG9,BB9,BW9,CR9,DM9,EH9,FC9)</f>
        <v>312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2197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17</v>
      </c>
      <c r="Y9" s="292">
        <f>SUM(Z9:AS9)</f>
        <v>2197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2197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697</v>
      </c>
      <c r="AU9" s="292">
        <v>0</v>
      </c>
      <c r="AV9" s="292">
        <v>0</v>
      </c>
      <c r="AW9" s="292">
        <v>0</v>
      </c>
      <c r="AX9" s="292">
        <v>697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1416</v>
      </c>
      <c r="EV9" s="292">
        <v>165</v>
      </c>
      <c r="EW9" s="292">
        <v>0</v>
      </c>
      <c r="EX9" s="292">
        <v>0</v>
      </c>
      <c r="EY9" s="292">
        <v>0</v>
      </c>
      <c r="EZ9" s="292">
        <v>626</v>
      </c>
      <c r="FA9" s="292">
        <v>291</v>
      </c>
      <c r="FB9" s="292">
        <v>5</v>
      </c>
      <c r="FC9" s="292">
        <v>312</v>
      </c>
      <c r="FD9" s="292">
        <v>0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17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2361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409</v>
      </c>
      <c r="I10" s="292">
        <f>SUM(AD10,AY10,BT10,CO10,DJ10,EE10,EZ10)</f>
        <v>335</v>
      </c>
      <c r="J10" s="292">
        <f>SUM(AE10,AZ10,BU10,CP10,DK10,EF10,FA10)</f>
        <v>169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1423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25</v>
      </c>
      <c r="X10" s="292">
        <f>SUM(AS10,BN10,CI10,DD10,DY10,ET10,FO10)</f>
        <v>0</v>
      </c>
      <c r="Y10" s="292">
        <f>SUM(Z10:AS10)</f>
        <v>1423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0</v>
      </c>
      <c r="AM10" s="295" t="s">
        <v>802</v>
      </c>
      <c r="AN10" s="295" t="s">
        <v>802</v>
      </c>
      <c r="AO10" s="292">
        <v>1423</v>
      </c>
      <c r="AP10" s="295" t="s">
        <v>802</v>
      </c>
      <c r="AQ10" s="292">
        <v>0</v>
      </c>
      <c r="AR10" s="295" t="s">
        <v>802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802</v>
      </c>
      <c r="DS10" s="295" t="s">
        <v>802</v>
      </c>
      <c r="DT10" s="292">
        <v>0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25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25</v>
      </c>
      <c r="ET10" s="292">
        <v>0</v>
      </c>
      <c r="EU10" s="292">
        <f>SUM(EV10:FO10)</f>
        <v>913</v>
      </c>
      <c r="EV10" s="292">
        <v>0</v>
      </c>
      <c r="EW10" s="292">
        <v>0</v>
      </c>
      <c r="EX10" s="292">
        <v>0</v>
      </c>
      <c r="EY10" s="292">
        <v>409</v>
      </c>
      <c r="EZ10" s="292">
        <v>335</v>
      </c>
      <c r="FA10" s="292">
        <v>169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1207</v>
      </c>
      <c r="E11" s="292">
        <f>SUM(Z11,AU11,BP11,CK11,DF11,EA11,EV11)</f>
        <v>328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383</v>
      </c>
      <c r="I11" s="292">
        <f>SUM(AD11,AY11,BT11,CO11,DJ11,EE11,EZ11)</f>
        <v>232</v>
      </c>
      <c r="J11" s="292">
        <f>SUM(AE11,AZ11,BU11,CP11,DK11,EF11,FA11)</f>
        <v>83</v>
      </c>
      <c r="K11" s="292">
        <f>SUM(AF11,BA11,BV11,CQ11,DL11,EG11,FB11)</f>
        <v>0</v>
      </c>
      <c r="L11" s="292">
        <f>SUM(AG11,BB11,BW11,CR11,DM11,EH11,FC11)</f>
        <v>142</v>
      </c>
      <c r="M11" s="292">
        <f>SUM(AH11,BC11,BX11,CS11,DN11,EI11,FD11)</f>
        <v>35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0</v>
      </c>
      <c r="AP11" s="295" t="s">
        <v>802</v>
      </c>
      <c r="AQ11" s="292">
        <v>0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0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1207</v>
      </c>
      <c r="EV11" s="292">
        <v>328</v>
      </c>
      <c r="EW11" s="292">
        <v>0</v>
      </c>
      <c r="EX11" s="292">
        <v>0</v>
      </c>
      <c r="EY11" s="292">
        <v>383</v>
      </c>
      <c r="EZ11" s="292">
        <v>232</v>
      </c>
      <c r="FA11" s="292">
        <v>83</v>
      </c>
      <c r="FB11" s="292">
        <v>0</v>
      </c>
      <c r="FC11" s="292">
        <v>142</v>
      </c>
      <c r="FD11" s="292">
        <v>35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4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3670</v>
      </c>
      <c r="E12" s="292">
        <f>SUM(Z12,AU12,BP12,CK12,DF12,EA12,EV12)</f>
        <v>80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999</v>
      </c>
      <c r="I12" s="292">
        <f>SUM(AD12,AY12,BT12,CO12,DJ12,EE12,EZ12)</f>
        <v>784</v>
      </c>
      <c r="J12" s="292">
        <f>SUM(AE12,AZ12,BU12,CP12,DK12,EF12,FA12)</f>
        <v>202</v>
      </c>
      <c r="K12" s="292">
        <f>SUM(AF12,BA12,BV12,CQ12,DL12,EG12,FB12)</f>
        <v>0</v>
      </c>
      <c r="L12" s="292">
        <f>SUM(AG12,BB12,BW12,CR12,DM12,EH12,FC12)</f>
        <v>583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992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30</v>
      </c>
      <c r="Y12" s="292">
        <f>SUM(Z12:AS12)</f>
        <v>992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992</v>
      </c>
      <c r="AM12" s="295" t="s">
        <v>802</v>
      </c>
      <c r="AN12" s="295" t="s">
        <v>802</v>
      </c>
      <c r="AO12" s="292">
        <v>0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729</v>
      </c>
      <c r="AU12" s="292">
        <v>0</v>
      </c>
      <c r="AV12" s="292">
        <v>0</v>
      </c>
      <c r="AW12" s="292">
        <v>0</v>
      </c>
      <c r="AX12" s="292">
        <v>729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0</v>
      </c>
      <c r="ET12" s="292">
        <v>0</v>
      </c>
      <c r="EU12" s="292">
        <f>SUM(EV12:FO12)</f>
        <v>1949</v>
      </c>
      <c r="EV12" s="292">
        <v>80</v>
      </c>
      <c r="EW12" s="292">
        <v>0</v>
      </c>
      <c r="EX12" s="292">
        <v>0</v>
      </c>
      <c r="EY12" s="292">
        <v>270</v>
      </c>
      <c r="EZ12" s="292">
        <v>784</v>
      </c>
      <c r="FA12" s="292">
        <v>202</v>
      </c>
      <c r="FB12" s="292">
        <v>0</v>
      </c>
      <c r="FC12" s="292">
        <v>583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30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1333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1255</v>
      </c>
      <c r="I13" s="292">
        <f>SUM(AD13,AY13,BT13,CO13,DJ13,EE13,EZ13)</f>
        <v>0</v>
      </c>
      <c r="J13" s="292">
        <f>SUM(AE13,AZ13,BU13,CP13,DK13,EF13,FA13)</f>
        <v>78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58</v>
      </c>
      <c r="Z13" s="292">
        <v>0</v>
      </c>
      <c r="AA13" s="292">
        <v>0</v>
      </c>
      <c r="AB13" s="292">
        <v>0</v>
      </c>
      <c r="AC13" s="292">
        <v>58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0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1197</v>
      </c>
      <c r="AU13" s="292">
        <v>0</v>
      </c>
      <c r="AV13" s="292">
        <v>0</v>
      </c>
      <c r="AW13" s="292">
        <v>0</v>
      </c>
      <c r="AX13" s="292">
        <v>1197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78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78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989</v>
      </c>
      <c r="E14" s="292">
        <f>SUM(Z14,AU14,BP14,CK14,DF14,EA14,EV14)</f>
        <v>411</v>
      </c>
      <c r="F14" s="292">
        <f>SUM(AA14,AV14,BQ14,CL14,DG14,EB14,EW14)</f>
        <v>4</v>
      </c>
      <c r="G14" s="292">
        <f>SUM(AB14,AW14,BR14,CM14,DH14,EC14,EX14)</f>
        <v>112</v>
      </c>
      <c r="H14" s="292">
        <f>SUM(AC14,AX14,BS14,CN14,DI14,ED14,EY14)</f>
        <v>142</v>
      </c>
      <c r="I14" s="292">
        <f>SUM(AD14,AY14,BT14,CO14,DJ14,EE14,EZ14)</f>
        <v>236</v>
      </c>
      <c r="J14" s="292">
        <f>SUM(AE14,AZ14,BU14,CP14,DK14,EF14,FA14)</f>
        <v>54</v>
      </c>
      <c r="K14" s="292">
        <f>SUM(AF14,BA14,BV14,CQ14,DL14,EG14,FB14)</f>
        <v>6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24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0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1</v>
      </c>
      <c r="AU14" s="292">
        <v>0</v>
      </c>
      <c r="AV14" s="292">
        <v>0</v>
      </c>
      <c r="AW14" s="292">
        <v>0</v>
      </c>
      <c r="AX14" s="292">
        <v>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988</v>
      </c>
      <c r="EV14" s="292">
        <v>411</v>
      </c>
      <c r="EW14" s="292">
        <v>4</v>
      </c>
      <c r="EX14" s="292">
        <v>112</v>
      </c>
      <c r="EY14" s="292">
        <v>141</v>
      </c>
      <c r="EZ14" s="292">
        <v>236</v>
      </c>
      <c r="FA14" s="292">
        <v>54</v>
      </c>
      <c r="FB14" s="292">
        <v>6</v>
      </c>
      <c r="FC14" s="292">
        <v>0</v>
      </c>
      <c r="FD14" s="292">
        <v>0</v>
      </c>
      <c r="FE14" s="292">
        <v>24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1320</v>
      </c>
      <c r="E15" s="292">
        <f>SUM(Z15,AU15,BP15,CK15,DF15,EA15,EV15)</f>
        <v>478</v>
      </c>
      <c r="F15" s="292">
        <f>SUM(AA15,AV15,BQ15,CL15,DG15,EB15,EW15)</f>
        <v>2</v>
      </c>
      <c r="G15" s="292">
        <f>SUM(AB15,AW15,BR15,CM15,DH15,EC15,EX15)</f>
        <v>0</v>
      </c>
      <c r="H15" s="292">
        <f>SUM(AC15,AX15,BS15,CN15,DI15,ED15,EY15)</f>
        <v>113</v>
      </c>
      <c r="I15" s="292">
        <f>SUM(AD15,AY15,BT15,CO15,DJ15,EE15,EZ15)</f>
        <v>210</v>
      </c>
      <c r="J15" s="292">
        <f>SUM(AE15,AZ15,BU15,CP15,DK15,EF15,FA15)</f>
        <v>97</v>
      </c>
      <c r="K15" s="292">
        <f>SUM(AF15,BA15,BV15,CQ15,DL15,EG15,FB15)</f>
        <v>0</v>
      </c>
      <c r="L15" s="292">
        <f>SUM(AG15,BB15,BW15,CR15,DM15,EH15,FC15)</f>
        <v>275</v>
      </c>
      <c r="M15" s="292">
        <f>SUM(AH15,BC15,BX15,CS15,DN15,EI15,FD15)</f>
        <v>2</v>
      </c>
      <c r="N15" s="292">
        <f>SUM(AI15,BD15,BY15,CT15,DO15,EJ15,FE15)</f>
        <v>64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79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0</v>
      </c>
      <c r="AM15" s="295" t="s">
        <v>802</v>
      </c>
      <c r="AN15" s="295" t="s">
        <v>802</v>
      </c>
      <c r="AO15" s="292">
        <v>0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58</v>
      </c>
      <c r="AU15" s="292">
        <v>0</v>
      </c>
      <c r="AV15" s="292">
        <v>0</v>
      </c>
      <c r="AW15" s="292">
        <v>0</v>
      </c>
      <c r="AX15" s="292">
        <v>24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34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1262</v>
      </c>
      <c r="EV15" s="292">
        <v>478</v>
      </c>
      <c r="EW15" s="292">
        <v>2</v>
      </c>
      <c r="EX15" s="292">
        <v>0</v>
      </c>
      <c r="EY15" s="292">
        <v>89</v>
      </c>
      <c r="EZ15" s="292">
        <v>210</v>
      </c>
      <c r="FA15" s="292">
        <v>97</v>
      </c>
      <c r="FB15" s="292">
        <v>0</v>
      </c>
      <c r="FC15" s="292">
        <v>275</v>
      </c>
      <c r="FD15" s="292">
        <v>2</v>
      </c>
      <c r="FE15" s="292">
        <v>64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0</v>
      </c>
      <c r="FO15" s="292">
        <v>45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1882</v>
      </c>
      <c r="E16" s="292">
        <f>SUM(Z16,AU16,BP16,CK16,DF16,EA16,EV16)</f>
        <v>162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860</v>
      </c>
      <c r="I16" s="292">
        <f>SUM(AD16,AY16,BT16,CO16,DJ16,EE16,EZ16)</f>
        <v>241</v>
      </c>
      <c r="J16" s="292">
        <f>SUM(AE16,AZ16,BU16,CP16,DK16,EF16,FA16)</f>
        <v>131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488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677</v>
      </c>
      <c r="Z16" s="292">
        <v>162</v>
      </c>
      <c r="AA16" s="292">
        <v>0</v>
      </c>
      <c r="AB16" s="292">
        <v>0</v>
      </c>
      <c r="AC16" s="292">
        <v>27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488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664</v>
      </c>
      <c r="AU16" s="292">
        <v>0</v>
      </c>
      <c r="AV16" s="292">
        <v>0</v>
      </c>
      <c r="AW16" s="292">
        <v>0</v>
      </c>
      <c r="AX16" s="292">
        <v>664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541</v>
      </c>
      <c r="EV16" s="292">
        <v>0</v>
      </c>
      <c r="EW16" s="292">
        <v>0</v>
      </c>
      <c r="EX16" s="292">
        <v>0</v>
      </c>
      <c r="EY16" s="292">
        <v>169</v>
      </c>
      <c r="EZ16" s="292">
        <v>241</v>
      </c>
      <c r="FA16" s="292">
        <v>131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764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73</v>
      </c>
      <c r="I17" s="292">
        <f>SUM(AD17,AY17,BT17,CO17,DJ17,EE17,EZ17)</f>
        <v>267</v>
      </c>
      <c r="J17" s="292">
        <f>SUM(AE17,AZ17,BU17,CP17,DK17,EF17,FA17)</f>
        <v>90</v>
      </c>
      <c r="K17" s="292">
        <f>SUM(AF17,BA17,BV17,CQ17,DL17,EG17,FB17)</f>
        <v>0</v>
      </c>
      <c r="L17" s="292">
        <f>SUM(AG17,BB17,BW17,CR17,DM17,EH17,FC17)</f>
        <v>226</v>
      </c>
      <c r="M17" s="292">
        <f>SUM(AH17,BC17,BX17,CS17,DN17,EI17,FD17)</f>
        <v>108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0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0</v>
      </c>
      <c r="AR17" s="295" t="s">
        <v>802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764</v>
      </c>
      <c r="EV17" s="292">
        <v>0</v>
      </c>
      <c r="EW17" s="292">
        <v>0</v>
      </c>
      <c r="EX17" s="292">
        <v>0</v>
      </c>
      <c r="EY17" s="292">
        <v>73</v>
      </c>
      <c r="EZ17" s="292">
        <v>267</v>
      </c>
      <c r="FA17" s="292">
        <v>90</v>
      </c>
      <c r="FB17" s="292">
        <v>0</v>
      </c>
      <c r="FC17" s="292">
        <v>226</v>
      </c>
      <c r="FD17" s="292">
        <v>108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1046</v>
      </c>
      <c r="E18" s="292">
        <f>SUM(Z18,AU18,BP18,CK18,DF18,EA18,EV18)</f>
        <v>225</v>
      </c>
      <c r="F18" s="292">
        <f>SUM(AA18,AV18,BQ18,CL18,DG18,EB18,EW18)</f>
        <v>0</v>
      </c>
      <c r="G18" s="292">
        <f>SUM(AB18,AW18,BR18,CM18,DH18,EC18,EX18)</f>
        <v>92</v>
      </c>
      <c r="H18" s="292">
        <f>SUM(AC18,AX18,BS18,CN18,DI18,ED18,EY18)</f>
        <v>152</v>
      </c>
      <c r="I18" s="292">
        <f>SUM(AD18,AY18,BT18,CO18,DJ18,EE18,EZ18)</f>
        <v>202</v>
      </c>
      <c r="J18" s="292">
        <f>SUM(AE18,AZ18,BU18,CP18,DK18,EF18,FA18)</f>
        <v>70</v>
      </c>
      <c r="K18" s="292">
        <f>SUM(AF18,BA18,BV18,CQ18,DL18,EG18,FB18)</f>
        <v>0</v>
      </c>
      <c r="L18" s="292">
        <f>SUM(AG18,BB18,BW18,CR18,DM18,EH18,FC18)</f>
        <v>290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15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0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0</v>
      </c>
      <c r="AR18" s="295" t="s">
        <v>802</v>
      </c>
      <c r="AS18" s="292">
        <v>0</v>
      </c>
      <c r="AT18" s="292">
        <f>SUM(AU18:BN18)</f>
        <v>65</v>
      </c>
      <c r="AU18" s="292">
        <v>0</v>
      </c>
      <c r="AV18" s="292">
        <v>0</v>
      </c>
      <c r="AW18" s="292">
        <v>0</v>
      </c>
      <c r="AX18" s="292">
        <v>65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981</v>
      </c>
      <c r="EV18" s="292">
        <v>225</v>
      </c>
      <c r="EW18" s="292">
        <v>0</v>
      </c>
      <c r="EX18" s="292">
        <v>92</v>
      </c>
      <c r="EY18" s="292">
        <v>87</v>
      </c>
      <c r="EZ18" s="292">
        <v>202</v>
      </c>
      <c r="FA18" s="292">
        <v>70</v>
      </c>
      <c r="FB18" s="292">
        <v>0</v>
      </c>
      <c r="FC18" s="292">
        <v>290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0</v>
      </c>
      <c r="FO18" s="292">
        <v>15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227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29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75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123</v>
      </c>
      <c r="Y19" s="292">
        <f>SUM(Z19:AS19)</f>
        <v>177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802</v>
      </c>
      <c r="AK19" s="295" t="s">
        <v>802</v>
      </c>
      <c r="AL19" s="292">
        <v>75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0</v>
      </c>
      <c r="AR19" s="295" t="s">
        <v>802</v>
      </c>
      <c r="AS19" s="292">
        <v>102</v>
      </c>
      <c r="AT19" s="292">
        <f>SUM(AU19:BN19)</f>
        <v>21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21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29</v>
      </c>
      <c r="EV19" s="292">
        <v>0</v>
      </c>
      <c r="EW19" s="292">
        <v>0</v>
      </c>
      <c r="EX19" s="292">
        <v>0</v>
      </c>
      <c r="EY19" s="292">
        <v>29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528</v>
      </c>
      <c r="E20" s="292">
        <f>SUM(Z20,AU20,BP20,CK20,DF20,EA20,EV20)</f>
        <v>338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51</v>
      </c>
      <c r="I20" s="292">
        <f>SUM(AD20,AY20,BT20,CO20,DJ20,EE20,EZ20)</f>
        <v>43</v>
      </c>
      <c r="J20" s="292">
        <f>SUM(AE20,AZ20,BU20,CP20,DK20,EF20,FA20)</f>
        <v>11</v>
      </c>
      <c r="K20" s="292">
        <f>SUM(AF20,BA20,BV20,CQ20,DL20,EG20,FB20)</f>
        <v>0</v>
      </c>
      <c r="L20" s="292">
        <f>SUM(AG20,BB20,BW20,CR20,DM20,EH20,FC20)</f>
        <v>28</v>
      </c>
      <c r="M20" s="292">
        <f>SUM(AH20,BC20,BX20,CS20,DN20,EI20,FD20)</f>
        <v>0</v>
      </c>
      <c r="N20" s="292">
        <f>SUM(AI20,BD20,BY20,CT20,DO20,EJ20,FE20)</f>
        <v>17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</v>
      </c>
      <c r="X20" s="292">
        <f>SUM(AS20,BN20,CI20,DD20,DY20,ET20,FO20)</f>
        <v>38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0</v>
      </c>
      <c r="AM20" s="295" t="s">
        <v>802</v>
      </c>
      <c r="AN20" s="295" t="s">
        <v>802</v>
      </c>
      <c r="AO20" s="292">
        <v>0</v>
      </c>
      <c r="AP20" s="295" t="s">
        <v>802</v>
      </c>
      <c r="AQ20" s="292">
        <v>0</v>
      </c>
      <c r="AR20" s="295" t="s">
        <v>802</v>
      </c>
      <c r="AS20" s="292">
        <v>0</v>
      </c>
      <c r="AT20" s="292">
        <f>SUM(AU20:BN20)</f>
        <v>24</v>
      </c>
      <c r="AU20" s="292">
        <v>0</v>
      </c>
      <c r="AV20" s="292">
        <v>0</v>
      </c>
      <c r="AW20" s="292">
        <v>0</v>
      </c>
      <c r="AX20" s="292">
        <v>24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504</v>
      </c>
      <c r="EV20" s="292">
        <v>338</v>
      </c>
      <c r="EW20" s="292">
        <v>1</v>
      </c>
      <c r="EX20" s="292">
        <v>0</v>
      </c>
      <c r="EY20" s="292">
        <v>27</v>
      </c>
      <c r="EZ20" s="292">
        <v>43</v>
      </c>
      <c r="FA20" s="292">
        <v>11</v>
      </c>
      <c r="FB20" s="292">
        <v>0</v>
      </c>
      <c r="FC20" s="292">
        <v>28</v>
      </c>
      <c r="FD20" s="292">
        <v>0</v>
      </c>
      <c r="FE20" s="292">
        <v>17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1</v>
      </c>
      <c r="FO20" s="292">
        <v>38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2291</v>
      </c>
      <c r="E21" s="292">
        <f>SUM(Z21,AU21,BP21,CK21,DF21,EA21,EV21)</f>
        <v>476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202</v>
      </c>
      <c r="I21" s="292">
        <f>SUM(AD21,AY21,BT21,CO21,DJ21,EE21,EZ21)</f>
        <v>192</v>
      </c>
      <c r="J21" s="292">
        <f>SUM(AE21,AZ21,BU21,CP21,DK21,EF21,FA21)</f>
        <v>71</v>
      </c>
      <c r="K21" s="292">
        <f>SUM(AF21,BA21,BV21,CQ21,DL21,EG21,FB21)</f>
        <v>0</v>
      </c>
      <c r="L21" s="292">
        <f>SUM(AG21,BB21,BW21,CR21,DM21,EH21,FC21)</f>
        <v>288</v>
      </c>
      <c r="M21" s="292">
        <f>SUM(AH21,BC21,BX21,CS21,DN21,EI21,FD21)</f>
        <v>0</v>
      </c>
      <c r="N21" s="292">
        <f>SUM(AI21,BD21,BY21,CT21,DO21,EJ21,FE21)</f>
        <v>88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8</v>
      </c>
      <c r="X21" s="292">
        <f>SUM(AS21,BN21,CI21,DD21,DY21,ET21,FO21)</f>
        <v>966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0</v>
      </c>
      <c r="AM21" s="295" t="s">
        <v>802</v>
      </c>
      <c r="AN21" s="295" t="s">
        <v>802</v>
      </c>
      <c r="AO21" s="292">
        <v>0</v>
      </c>
      <c r="AP21" s="295" t="s">
        <v>802</v>
      </c>
      <c r="AQ21" s="292">
        <v>0</v>
      </c>
      <c r="AR21" s="295" t="s">
        <v>802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777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777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1514</v>
      </c>
      <c r="EV21" s="292">
        <v>476</v>
      </c>
      <c r="EW21" s="292">
        <v>0</v>
      </c>
      <c r="EX21" s="292">
        <v>0</v>
      </c>
      <c r="EY21" s="292">
        <v>202</v>
      </c>
      <c r="EZ21" s="292">
        <v>192</v>
      </c>
      <c r="FA21" s="292">
        <v>71</v>
      </c>
      <c r="FB21" s="292">
        <v>0</v>
      </c>
      <c r="FC21" s="292">
        <v>288</v>
      </c>
      <c r="FD21" s="292">
        <v>0</v>
      </c>
      <c r="FE21" s="292">
        <v>88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8</v>
      </c>
      <c r="FO21" s="292">
        <v>189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3726</v>
      </c>
      <c r="E22" s="292">
        <f>SUM(Z22,AU22,BP22,CK22,DF22,EA22,EV22)</f>
        <v>399</v>
      </c>
      <c r="F22" s="292">
        <f>SUM(AA22,AV22,BQ22,CL22,DG22,EB22,EW22)</f>
        <v>2</v>
      </c>
      <c r="G22" s="292">
        <f>SUM(AB22,AW22,BR22,CM22,DH22,EC22,EX22)</f>
        <v>0</v>
      </c>
      <c r="H22" s="292">
        <f>SUM(AC22,AX22,BS22,CN22,DI22,ED22,EY22)</f>
        <v>113</v>
      </c>
      <c r="I22" s="292">
        <f>SUM(AD22,AY22,BT22,CO22,DJ22,EE22,EZ22)</f>
        <v>121</v>
      </c>
      <c r="J22" s="292">
        <f>SUM(AE22,AZ22,BU22,CP22,DK22,EF22,FA22)</f>
        <v>50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29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2450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562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0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2450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2450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1276</v>
      </c>
      <c r="EV22" s="292">
        <v>399</v>
      </c>
      <c r="EW22" s="292">
        <v>2</v>
      </c>
      <c r="EX22" s="292">
        <v>0</v>
      </c>
      <c r="EY22" s="292">
        <v>113</v>
      </c>
      <c r="EZ22" s="292">
        <v>121</v>
      </c>
      <c r="FA22" s="292">
        <v>50</v>
      </c>
      <c r="FB22" s="292">
        <v>0</v>
      </c>
      <c r="FC22" s="292">
        <v>0</v>
      </c>
      <c r="FD22" s="292">
        <v>0</v>
      </c>
      <c r="FE22" s="292">
        <v>29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562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517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158</v>
      </c>
      <c r="I23" s="292">
        <f>SUM(AD23,AY23,BT23,CO23,DJ23,EE23,EZ23)</f>
        <v>121</v>
      </c>
      <c r="J23" s="292">
        <f>SUM(AE23,AZ23,BU23,CP23,DK23,EF23,FA23)</f>
        <v>26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2</v>
      </c>
      <c r="O23" s="292">
        <f>SUM(AJ23,BE23,BZ23,CU23,DP23,EK23,FF23)</f>
        <v>209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0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209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209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0</v>
      </c>
      <c r="ET23" s="292">
        <v>0</v>
      </c>
      <c r="EU23" s="292">
        <f>SUM(EV23:FO23)</f>
        <v>308</v>
      </c>
      <c r="EV23" s="292">
        <v>0</v>
      </c>
      <c r="EW23" s="292">
        <v>0</v>
      </c>
      <c r="EX23" s="292">
        <v>0</v>
      </c>
      <c r="EY23" s="292">
        <v>158</v>
      </c>
      <c r="EZ23" s="292">
        <v>121</v>
      </c>
      <c r="FA23" s="292">
        <v>26</v>
      </c>
      <c r="FB23" s="292">
        <v>1</v>
      </c>
      <c r="FC23" s="292">
        <v>0</v>
      </c>
      <c r="FD23" s="292">
        <v>0</v>
      </c>
      <c r="FE23" s="292">
        <v>2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144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20</v>
      </c>
      <c r="I24" s="292">
        <f>SUM(AD24,AY24,BT24,CO24,DJ24,EE24,EZ24)</f>
        <v>56</v>
      </c>
      <c r="J24" s="292">
        <f>SUM(AE24,AZ24,BU24,CP24,DK24,EF24,FA24)</f>
        <v>24</v>
      </c>
      <c r="K24" s="292">
        <f>SUM(AF24,BA24,BV24,CQ24,DL24,EG24,FB24)</f>
        <v>3</v>
      </c>
      <c r="L24" s="292">
        <f>SUM(AG24,BB24,BW24,CR24,DM24,EH24,FC24)</f>
        <v>36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0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144</v>
      </c>
      <c r="EV24" s="292">
        <v>0</v>
      </c>
      <c r="EW24" s="292">
        <v>0</v>
      </c>
      <c r="EX24" s="292">
        <v>0</v>
      </c>
      <c r="EY24" s="292">
        <v>20</v>
      </c>
      <c r="EZ24" s="292">
        <v>56</v>
      </c>
      <c r="FA24" s="292">
        <v>24</v>
      </c>
      <c r="FB24" s="292">
        <v>3</v>
      </c>
      <c r="FC24" s="292">
        <v>36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12</v>
      </c>
      <c r="I25" s="292">
        <f>SUM(AD25,AY25,BT25,CO25,DJ25,EE25,EZ25)</f>
        <v>21</v>
      </c>
      <c r="J25" s="292">
        <f>SUM(AE25,AZ25,BU25,CP25,DK25,EF25,FA25)</f>
        <v>8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0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41</v>
      </c>
      <c r="EV25" s="292">
        <v>0</v>
      </c>
      <c r="EW25" s="292">
        <v>0</v>
      </c>
      <c r="EX25" s="292">
        <v>0</v>
      </c>
      <c r="EY25" s="292">
        <v>12</v>
      </c>
      <c r="EZ25" s="292">
        <v>21</v>
      </c>
      <c r="FA25" s="292">
        <v>8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391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64</v>
      </c>
      <c r="I26" s="292">
        <f>SUM(AD26,AY26,BT26,CO26,DJ26,EE26,EZ26)</f>
        <v>48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106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2</v>
      </c>
      <c r="T26" s="292">
        <f>SUM(AO26,BJ26,CE26,CZ26,DU26,EP26,FK26)</f>
        <v>150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</v>
      </c>
      <c r="Y26" s="292">
        <f>SUM(Z26:AS26)</f>
        <v>150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0</v>
      </c>
      <c r="AM26" s="295" t="s">
        <v>802</v>
      </c>
      <c r="AN26" s="295" t="s">
        <v>802</v>
      </c>
      <c r="AO26" s="292">
        <v>150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23</v>
      </c>
      <c r="AU26" s="292">
        <v>0</v>
      </c>
      <c r="AV26" s="292">
        <v>0</v>
      </c>
      <c r="AW26" s="292">
        <v>0</v>
      </c>
      <c r="AX26" s="292">
        <v>23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106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106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2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2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110</v>
      </c>
      <c r="EV26" s="292">
        <v>0</v>
      </c>
      <c r="EW26" s="292">
        <v>0</v>
      </c>
      <c r="EX26" s="292">
        <v>0</v>
      </c>
      <c r="EY26" s="292">
        <v>41</v>
      </c>
      <c r="EZ26" s="292">
        <v>48</v>
      </c>
      <c r="FA26" s="292">
        <v>19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2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1490</v>
      </c>
      <c r="E27" s="292">
        <f>SUM(Z27,AU27,BP27,CK27,DF27,EA27,EV27)</f>
        <v>451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109</v>
      </c>
      <c r="I27" s="292">
        <f>SUM(AD27,AY27,BT27,CO27,DJ27,EE27,EZ27)</f>
        <v>95</v>
      </c>
      <c r="J27" s="292">
        <f>SUM(AE27,AZ27,BU27,CP27,DK27,EF27,FA27)</f>
        <v>63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339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433</v>
      </c>
      <c r="Y27" s="292">
        <f>SUM(Z27:AS27)</f>
        <v>339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0</v>
      </c>
      <c r="AM27" s="295" t="s">
        <v>802</v>
      </c>
      <c r="AN27" s="295" t="s">
        <v>802</v>
      </c>
      <c r="AO27" s="292">
        <v>339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74</v>
      </c>
      <c r="AU27" s="292">
        <v>0</v>
      </c>
      <c r="AV27" s="292">
        <v>0</v>
      </c>
      <c r="AW27" s="292">
        <v>0</v>
      </c>
      <c r="AX27" s="292">
        <v>51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23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1077</v>
      </c>
      <c r="EV27" s="292">
        <v>451</v>
      </c>
      <c r="EW27" s="292">
        <v>0</v>
      </c>
      <c r="EX27" s="292">
        <v>0</v>
      </c>
      <c r="EY27" s="292">
        <v>58</v>
      </c>
      <c r="EZ27" s="292">
        <v>95</v>
      </c>
      <c r="FA27" s="292">
        <v>63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410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38206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38207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38213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38214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38215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38356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38386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38401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38402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38422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38442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38484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38488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38506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2020-02-21T05:44:45Z</dcterms:modified>
</cp:coreProperties>
</file>