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5山口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V8" i="2"/>
  <c r="N8" i="2" s="1"/>
  <c r="V9" i="2"/>
  <c r="V10" i="2"/>
  <c r="V11" i="2"/>
  <c r="V12" i="2"/>
  <c r="N12" i="2" s="1"/>
  <c r="V13" i="2"/>
  <c r="V14" i="2"/>
  <c r="V15" i="2"/>
  <c r="V16" i="2"/>
  <c r="N16" i="2" s="1"/>
  <c r="V17" i="2"/>
  <c r="V18" i="2"/>
  <c r="V19" i="2"/>
  <c r="V20" i="2"/>
  <c r="N20" i="2" s="1"/>
  <c r="V21" i="2"/>
  <c r="V22" i="2"/>
  <c r="V23" i="2"/>
  <c r="V24" i="2"/>
  <c r="N24" i="2" s="1"/>
  <c r="V25" i="2"/>
  <c r="V26" i="2"/>
  <c r="O8" i="2"/>
  <c r="O9" i="2"/>
  <c r="N9" i="2" s="1"/>
  <c r="O10" i="2"/>
  <c r="O11" i="2"/>
  <c r="O12" i="2"/>
  <c r="O13" i="2"/>
  <c r="N13" i="2" s="1"/>
  <c r="O14" i="2"/>
  <c r="O15" i="2"/>
  <c r="O16" i="2"/>
  <c r="O17" i="2"/>
  <c r="N17" i="2" s="1"/>
  <c r="O18" i="2"/>
  <c r="O19" i="2"/>
  <c r="O20" i="2"/>
  <c r="O21" i="2"/>
  <c r="N21" i="2" s="1"/>
  <c r="O22" i="2"/>
  <c r="O23" i="2"/>
  <c r="O24" i="2"/>
  <c r="O25" i="2"/>
  <c r="N25" i="2" s="1"/>
  <c r="O26" i="2"/>
  <c r="N10" i="2"/>
  <c r="N14" i="2"/>
  <c r="N18" i="2"/>
  <c r="N22" i="2"/>
  <c r="N26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H8" i="2"/>
  <c r="D8" i="2" s="1"/>
  <c r="H9" i="2"/>
  <c r="H10" i="2"/>
  <c r="H11" i="2"/>
  <c r="H12" i="2"/>
  <c r="D12" i="2" s="1"/>
  <c r="H13" i="2"/>
  <c r="H14" i="2"/>
  <c r="H15" i="2"/>
  <c r="H16" i="2"/>
  <c r="D16" i="2" s="1"/>
  <c r="H17" i="2"/>
  <c r="H18" i="2"/>
  <c r="H19" i="2"/>
  <c r="H20" i="2"/>
  <c r="D20" i="2" s="1"/>
  <c r="H21" i="2"/>
  <c r="H22" i="2"/>
  <c r="H23" i="2"/>
  <c r="H24" i="2"/>
  <c r="D24" i="2" s="1"/>
  <c r="H25" i="2"/>
  <c r="H26" i="2"/>
  <c r="E8" i="2"/>
  <c r="E9" i="2"/>
  <c r="D9" i="2" s="1"/>
  <c r="E10" i="2"/>
  <c r="E11" i="2"/>
  <c r="E12" i="2"/>
  <c r="E13" i="2"/>
  <c r="D13" i="2" s="1"/>
  <c r="E14" i="2"/>
  <c r="E15" i="2"/>
  <c r="E16" i="2"/>
  <c r="E17" i="2"/>
  <c r="D17" i="2" s="1"/>
  <c r="E18" i="2"/>
  <c r="E19" i="2"/>
  <c r="E20" i="2"/>
  <c r="E21" i="2"/>
  <c r="D21" i="2" s="1"/>
  <c r="E22" i="2"/>
  <c r="E23" i="2"/>
  <c r="E24" i="2"/>
  <c r="E25" i="2"/>
  <c r="E26" i="2"/>
  <c r="D10" i="2"/>
  <c r="D14" i="2"/>
  <c r="D18" i="2"/>
  <c r="D22" i="2"/>
  <c r="D25" i="2"/>
  <c r="D26" i="2"/>
  <c r="Q14" i="1"/>
  <c r="Q22" i="1"/>
  <c r="N11" i="1"/>
  <c r="N19" i="1"/>
  <c r="L13" i="1"/>
  <c r="L21" i="1"/>
  <c r="J13" i="1"/>
  <c r="J21" i="1"/>
  <c r="I8" i="1"/>
  <c r="I9" i="1"/>
  <c r="I10" i="1"/>
  <c r="I11" i="1"/>
  <c r="D11" i="1" s="1"/>
  <c r="I12" i="1"/>
  <c r="I13" i="1"/>
  <c r="I14" i="1"/>
  <c r="I15" i="1"/>
  <c r="D15" i="1" s="1"/>
  <c r="I16" i="1"/>
  <c r="I17" i="1"/>
  <c r="I18" i="1"/>
  <c r="I19" i="1"/>
  <c r="D19" i="1" s="1"/>
  <c r="I20" i="1"/>
  <c r="I21" i="1"/>
  <c r="I22" i="1"/>
  <c r="I23" i="1"/>
  <c r="D23" i="1" s="1"/>
  <c r="I24" i="1"/>
  <c r="I25" i="1"/>
  <c r="I26" i="1"/>
  <c r="F11" i="1"/>
  <c r="F19" i="1"/>
  <c r="E8" i="1"/>
  <c r="D8" i="1" s="1"/>
  <c r="E9" i="1"/>
  <c r="E10" i="1"/>
  <c r="E11" i="1"/>
  <c r="E12" i="1"/>
  <c r="D12" i="1" s="1"/>
  <c r="E13" i="1"/>
  <c r="E14" i="1"/>
  <c r="E15" i="1"/>
  <c r="E16" i="1"/>
  <c r="D16" i="1" s="1"/>
  <c r="E17" i="1"/>
  <c r="E18" i="1"/>
  <c r="E19" i="1"/>
  <c r="E20" i="1"/>
  <c r="D20" i="1" s="1"/>
  <c r="E21" i="1"/>
  <c r="E22" i="1"/>
  <c r="E23" i="1"/>
  <c r="E24" i="1"/>
  <c r="D24" i="1" s="1"/>
  <c r="E25" i="1"/>
  <c r="E26" i="1"/>
  <c r="D9" i="1"/>
  <c r="D10" i="1"/>
  <c r="D13" i="1"/>
  <c r="D14" i="1"/>
  <c r="D17" i="1"/>
  <c r="D18" i="1"/>
  <c r="D21" i="1"/>
  <c r="D22" i="1"/>
  <c r="D25" i="1"/>
  <c r="D26" i="1"/>
  <c r="L26" i="1" l="1"/>
  <c r="N26" i="1"/>
  <c r="F26" i="1"/>
  <c r="L18" i="1"/>
  <c r="N18" i="1"/>
  <c r="F18" i="1"/>
  <c r="L10" i="1"/>
  <c r="N10" i="1"/>
  <c r="F10" i="1"/>
  <c r="Q24" i="1"/>
  <c r="J24" i="1"/>
  <c r="Q20" i="1"/>
  <c r="J20" i="1"/>
  <c r="Q16" i="1"/>
  <c r="J16" i="1"/>
  <c r="Q12" i="1"/>
  <c r="J12" i="1"/>
  <c r="Q8" i="1"/>
  <c r="J8" i="1"/>
  <c r="L24" i="1"/>
  <c r="L16" i="1"/>
  <c r="L8" i="1"/>
  <c r="N25" i="1"/>
  <c r="F25" i="1"/>
  <c r="Q25" i="1"/>
  <c r="N17" i="1"/>
  <c r="F17" i="1"/>
  <c r="Q17" i="1"/>
  <c r="N9" i="1"/>
  <c r="F9" i="1"/>
  <c r="Q9" i="1"/>
  <c r="F24" i="1"/>
  <c r="F16" i="1"/>
  <c r="F8" i="1"/>
  <c r="J23" i="1"/>
  <c r="L23" i="1"/>
  <c r="J19" i="1"/>
  <c r="L19" i="1"/>
  <c r="J15" i="1"/>
  <c r="L15" i="1"/>
  <c r="J11" i="1"/>
  <c r="L11" i="1"/>
  <c r="J26" i="1"/>
  <c r="J18" i="1"/>
  <c r="J10" i="1"/>
  <c r="N24" i="1"/>
  <c r="N16" i="1"/>
  <c r="N8" i="1"/>
  <c r="Q19" i="1"/>
  <c r="Q11" i="1"/>
  <c r="N23" i="2"/>
  <c r="N19" i="2"/>
  <c r="N15" i="2"/>
  <c r="N11" i="2"/>
  <c r="L22" i="1"/>
  <c r="N22" i="1"/>
  <c r="F22" i="1"/>
  <c r="L14" i="1"/>
  <c r="N14" i="1"/>
  <c r="F14" i="1"/>
  <c r="F23" i="1"/>
  <c r="F15" i="1"/>
  <c r="J25" i="1"/>
  <c r="J17" i="1"/>
  <c r="J9" i="1"/>
  <c r="L20" i="1"/>
  <c r="L12" i="1"/>
  <c r="N23" i="1"/>
  <c r="N15" i="1"/>
  <c r="Q26" i="1"/>
  <c r="Q18" i="1"/>
  <c r="Q10" i="1"/>
  <c r="N21" i="1"/>
  <c r="F21" i="1"/>
  <c r="Q21" i="1"/>
  <c r="N13" i="1"/>
  <c r="F13" i="1"/>
  <c r="Q13" i="1"/>
  <c r="F20" i="1"/>
  <c r="F12" i="1"/>
  <c r="J22" i="1"/>
  <c r="J14" i="1"/>
  <c r="L25" i="1"/>
  <c r="L17" i="1"/>
  <c r="L9" i="1"/>
  <c r="N20" i="1"/>
  <c r="N12" i="1"/>
  <c r="Q23" i="1"/>
  <c r="Q15" i="1"/>
  <c r="D23" i="2"/>
  <c r="D19" i="2"/>
  <c r="D15" i="2"/>
  <c r="D11" i="2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<sst xmlns="http://schemas.openxmlformats.org/spreadsheetml/2006/main" count="655" uniqueCount="294">
  <si>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</si>
  <si>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</si>
  <si>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</si>
  <si>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</si>
  <si>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</si>
  <si>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</si>
  <si>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</si>
  <si>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</si>
  <si>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</si>
  <si>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</si>
  <si>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</si>
  <si>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</si>
  <si>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</si>
  <si>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</si>
  <si>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</si>
  <si>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</si>
  <si>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</si>
  <si>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</si>
  <si>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</si>
  <si>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</si>
  <si>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</si>
  <si>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</si>
  <si>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</si>
  <si>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</si>
  <si>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</si>
  <si>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</si>
  <si>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</si>
  <si>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</si>
  <si>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</si>
  <si>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</si>
  <si>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</si>
  <si>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</si>
  <si>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</si>
  <si>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</si>
  <si>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</si>
  <si>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</si>
  <si>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</si>
  <si>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</si>
  <si>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</si>
  <si>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</si>
  <si>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</si>
  <si>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</si>
  <si>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</si>
  <si>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</si>
  <si>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</si>
  <si>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</si>
  <si>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</si>
  <si>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</si>
  <si>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</si>
  <si>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</si>
  <si>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</si>
  <si>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</si>
  <si>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</si>
  <si>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</si>
  <si>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</si>
  <si>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</si>
  <si>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</si>
  <si>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</si>
  <si>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</si>
  <si>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</si>
  <si>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</si>
  <si>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</si>
  <si>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</si>
  <si>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</si>
  <si>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</si>
  <si>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</si>
  <si>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</si>
  <si>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</si>
  <si>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</si>
  <si>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</si>
  <si>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</si>
  <si>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</si>
  <si>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</si>
  <si>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</si>
  <si>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</si>
  <si>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</si>
  <si>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</si>
  <si>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</si>
  <si>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</si>
  <si>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</si>
  <si>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</si>
  <si>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</si>
  <si>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</si>
  <si>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</si>
  <si>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</si>
  <si>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</si>
  <si>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</si>
  <si>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</si>
  <si>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</si>
  <si>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</si>
  <si>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</si>
  <si>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</si>
  <si>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</si>
  <si>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</si>
  <si>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</si>
  <si>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</si>
  <si>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</si>
  <si>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</si>
  <si>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</si>
  <si>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</si>
  <si>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</si>
  <si>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</si>
  <si>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</si>
  <si>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</si>
  <si>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</si>
  <si>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</si>
  <si>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</si>
  <si>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</si>
  <si>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</si>
  <si>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</si>
  <si>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</si>
  <si>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</si>
  <si>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</si>
  <si>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</si>
  <si>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</si>
  <si>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</si>
  <si>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</si>
  <si>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</si>
  <si>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</si>
  <si>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</si>
  <si>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</si>
  <si>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</si>
  <si>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</si>
  <si>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</si>
  <si>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</si>
  <si>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</si>
  <si>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</si>
  <si>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</si>
  <si>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</si>
  <si>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</si>
  <si>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</si>
  <si>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</si>
  <si>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</si>
  <si>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</si>
  <si>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</si>
  <si>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</si>
  <si>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</si>
  <si>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</si>
  <si>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</si>
  <si>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</si>
  <si>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</si>
  <si>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</si>
  <si>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</si>
  <si>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</si>
  <si>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</si>
  <si>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</si>
  <si>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</si>
  <si>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</si>
  <si>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</si>
  <si>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</si>
  <si>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</si>
  <si>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</si>
  <si>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</si>
  <si>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</si>
  <si>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</si>
  <si>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</si>
  <si>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</si>
  <si>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</si>
  <si>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</si>
  <si>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</si>
  <si>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</si>
  <si>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</si>
  <si>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</si>
  <si>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</si>
  <si>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</si>
  <si>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</si>
  <si>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</si>
  <si>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</si>
  <si>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</si>
  <si>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</si>
  <si>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</si>
  <si>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</si>
  <si>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</si>
  <si>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</si>
  <si>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</si>
  <si>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</si>
  <si>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</si>
  <si>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</si>
  <si>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</si>
  <si>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</si>
  <si>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</si>
  <si>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</si>
  <si>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</si>
  <si>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</si>
  <si>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</si>
  <si>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</si>
  <si>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</si>
  <si>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</si>
  <si>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</si>
  <si>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</si>
  <si>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</si>
  <si>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</si>
  <si>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</si>
  <si>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</si>
  <si>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</si>
  <si>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</si>
  <si>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</si>
  <si>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</si>
  <si>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</si>
  <si>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</si>
  <si>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</si>
  <si>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</si>
  <si>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</si>
  <si>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</si>
  <si>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</si>
  <si>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</si>
  <si>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</si>
  <si>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</si>
  <si>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</si>
  <si>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</si>
  <si>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</si>
  <si>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</si>
  <si>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</si>
  <si>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</si>
  <si>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</si>
  <si>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</si>
  <si>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</si>
  <si>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</si>
  <si>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</si>
  <si>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</si>
  <si>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</si>
  <si>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</si>
  <si>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</si>
  <si>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</si>
  <si>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</si>
  <si>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</si>
  <si>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</si>
  <si>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</si>
  <si>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</si>
  <si>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</si>
  <si>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</si>
  <si>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</si>
  <si>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</si>
  <si>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</si>
  <si>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</si>
  <si>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</si>
  <si>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</si>
  <si>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</si>
  <si>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</si>
  <si>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</si>
  <si>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</si>
  <si>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</si>
  <si>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</si>
  <si>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</si>
  <si>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</si>
  <si>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</si>
  <si>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</si>
  <si>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</si>
  <si>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</si>
  <si>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</si>
  <si>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</si>
  <si>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35000</t>
  </si>
  <si>
    <t>水洗化人口等（平成30年度実績）</t>
    <phoneticPr fontId="3"/>
  </si>
  <si>
    <t>し尿処理の状況（平成30年度実績）</t>
    <phoneticPr fontId="3"/>
  </si>
  <si>
    <t>35201</t>
  </si>
  <si>
    <t>下関市</t>
  </si>
  <si>
    <t/>
  </si>
  <si>
    <t>○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</si>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</sst>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19</v>
      </c>
      <c r="B7" s="116" t="s">
        <v>251</v>
      </c>
      <c r="C7" s="109" t="s">
        <v>200</v>
      </c>
      <c r="D7" s="110">
        <f>+SUM(E7,+I7)</f>
        <v>1385317</v>
      </c>
      <c r="E7" s="110">
        <f>+SUM(G7,+H7)</f>
        <v>109482</v>
      </c>
      <c r="F7" s="111">
        <f>IF(D7&gt;0,E7/D7*100,"-")</f>
        <v>7.9030286930716942</v>
      </c>
      <c r="G7" s="108">
        <f>SUM(G$8:G$207)</f>
        <v>103685</v>
      </c>
      <c r="H7" s="108">
        <f>SUM(H$8:H$207)</f>
        <v>5797</v>
      </c>
      <c r="I7" s="110">
        <f>+SUM(K7,+M7,+O7)</f>
        <v>1275835</v>
      </c>
      <c r="J7" s="111">
        <f>IF(D7&gt;0,I7/D7*100,"-")</f>
        <v>92.09697130692831</v>
      </c>
      <c r="K7" s="108">
        <f>SUM(K$8:K$207)</f>
        <v>867293</v>
      </c>
      <c r="L7" s="111">
        <f>IF(D7&gt;0,K7/D7*100,"-")</f>
        <v>62.606103873698224</v>
      </c>
      <c r="M7" s="108">
        <f>SUM(M$8:M$207)</f>
        <v>81</v>
      </c>
      <c r="N7" s="111">
        <f>IF(D7&gt;0,M7/D7*100,"-")</f>
        <v>5.8470371763285952E-3</v>
      </c>
      <c r="O7" s="108">
        <f>SUM(O$8:O$207)</f>
        <v>408461</v>
      </c>
      <c r="P7" s="108">
        <f>SUM(P$8:P$207)</f>
        <v>290513</v>
      </c>
      <c r="Q7" s="111">
        <f>IF(D7&gt;0,O7/D7*100,"-")</f>
        <v>29.485020396053756</v>
      </c>
      <c r="R7" s="108">
        <f>SUM(R$8:R$207)</f>
        <v>16065</v>
      </c>
      <c r="S7" s="112">
        <f t="shared" ref="S7:Z7" si="0">COUNTIF(S$8:S$207,"○")</f>
        <v>8</v>
      </c>
      <c r="T7" s="112">
        <f t="shared" si="0"/>
        <v>4</v>
      </c>
      <c r="U7" s="112">
        <f t="shared" si="0"/>
        <v>0</v>
      </c>
      <c r="V7" s="112">
        <f t="shared" si="0"/>
        <v>7</v>
      </c>
      <c r="W7" s="112">
        <f t="shared" si="0"/>
        <v>5</v>
      </c>
      <c r="X7" s="112">
        <f t="shared" si="0"/>
        <v>1</v>
      </c>
      <c r="Y7" s="112">
        <f t="shared" si="0"/>
        <v>0</v>
      </c>
      <c r="Z7" s="112">
        <f t="shared" si="0"/>
        <v>13</v>
      </c>
      <c r="AA7" s="188"/>
      <c r="AB7" s="188"/>
    </row>
    <row r="8" spans="1:28" s="105" customFormat="1" ht="13.5" customHeight="1">
      <c r="A8" s="101" t="s">
        <v>19</v>
      </c>
      <c r="B8" s="102" t="s">
        <v>254</v>
      </c>
      <c r="C8" s="101" t="s">
        <v>255</v>
      </c>
      <c r="D8" s="103">
        <f>+SUM(E8,+I8)</f>
        <v>264220</v>
      </c>
      <c r="E8" s="103">
        <f>+SUM(G8,+H8)</f>
        <v>15720</v>
      </c>
      <c r="F8" s="104">
        <f>IF(D8&gt;0,E8/D8*100,"-")</f>
        <v>5.9495874649912954</v>
      </c>
      <c r="G8" s="103">
        <v>15454</v>
      </c>
      <c r="H8" s="103">
        <v>266</v>
      </c>
      <c r="I8" s="103">
        <f>+SUM(K8,+M8,+O8)</f>
        <v>248500</v>
      </c>
      <c r="J8" s="104">
        <f>IF(D8&gt;0,I8/D8*100,"-")</f>
        <v>94.050412535008704</v>
      </c>
      <c r="K8" s="103">
        <v>197277</v>
      </c>
      <c r="L8" s="104">
        <f>IF(D8&gt;0,K8/D8*100,"-")</f>
        <v>74.663916433275304</v>
      </c>
      <c r="M8" s="103">
        <v>0</v>
      </c>
      <c r="N8" s="104">
        <f>IF(D8&gt;0,M8/D8*100,"-")</f>
        <v>0</v>
      </c>
      <c r="O8" s="103">
        <v>51223</v>
      </c>
      <c r="P8" s="103">
        <v>29993</v>
      </c>
      <c r="Q8" s="104">
        <f>IF(D8&gt;0,O8/D8*100,"-")</f>
        <v>19.386496101733407</v>
      </c>
      <c r="R8" s="103">
        <v>4343</v>
      </c>
      <c r="S8" s="101"/>
      <c r="T8" s="101" t="s">
        <v>257</v>
      </c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19</v>
      </c>
      <c r="B9" s="102" t="s">
        <v>258</v>
      </c>
      <c r="C9" s="101" t="s">
        <v>259</v>
      </c>
      <c r="D9" s="103">
        <f>+SUM(E9,+I9)</f>
        <v>165584</v>
      </c>
      <c r="E9" s="103">
        <f>+SUM(G9,+H9)</f>
        <v>15542</v>
      </c>
      <c r="F9" s="104">
        <f>IF(D9&gt;0,E9/D9*100,"-")</f>
        <v>9.3861725770605844</v>
      </c>
      <c r="G9" s="103">
        <v>15512</v>
      </c>
      <c r="H9" s="103">
        <v>30</v>
      </c>
      <c r="I9" s="103">
        <f>+SUM(K9,+M9,+O9)</f>
        <v>150042</v>
      </c>
      <c r="J9" s="104">
        <f>IF(D9&gt;0,I9/D9*100,"-")</f>
        <v>90.613827422939423</v>
      </c>
      <c r="K9" s="103">
        <v>122060</v>
      </c>
      <c r="L9" s="104">
        <f>IF(D9&gt;0,K9/D9*100,"-")</f>
        <v>73.714851676490483</v>
      </c>
      <c r="M9" s="103">
        <v>0</v>
      </c>
      <c r="N9" s="104">
        <f>IF(D9&gt;0,M9/D9*100,"-")</f>
        <v>0</v>
      </c>
      <c r="O9" s="103">
        <v>27982</v>
      </c>
      <c r="P9" s="103">
        <v>26620</v>
      </c>
      <c r="Q9" s="104">
        <f>IF(D9&gt;0,O9/D9*100,"-")</f>
        <v>16.898975746448933</v>
      </c>
      <c r="R9" s="103">
        <v>1963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19</v>
      </c>
      <c r="B10" s="102" t="s">
        <v>260</v>
      </c>
      <c r="C10" s="101" t="s">
        <v>261</v>
      </c>
      <c r="D10" s="103">
        <f>+SUM(E10,+I10)</f>
        <v>192285</v>
      </c>
      <c r="E10" s="103">
        <f>+SUM(G10,+H10)</f>
        <v>13398</v>
      </c>
      <c r="F10" s="104">
        <f>IF(D10&gt;0,E10/D10*100,"-")</f>
        <v>6.9677821982993997</v>
      </c>
      <c r="G10" s="103">
        <v>13010</v>
      </c>
      <c r="H10" s="103">
        <v>388</v>
      </c>
      <c r="I10" s="103">
        <f>+SUM(K10,+M10,+O10)</f>
        <v>178887</v>
      </c>
      <c r="J10" s="104">
        <f>IF(D10&gt;0,I10/D10*100,"-")</f>
        <v>93.032217801700597</v>
      </c>
      <c r="K10" s="103">
        <v>122065</v>
      </c>
      <c r="L10" s="104">
        <f>IF(D10&gt;0,K10/D10*100,"-")</f>
        <v>63.481290792313494</v>
      </c>
      <c r="M10" s="103">
        <v>0</v>
      </c>
      <c r="N10" s="104">
        <f>IF(D10&gt;0,M10/D10*100,"-")</f>
        <v>0</v>
      </c>
      <c r="O10" s="103">
        <v>56822</v>
      </c>
      <c r="P10" s="103">
        <v>54244</v>
      </c>
      <c r="Q10" s="104">
        <f>IF(D10&gt;0,O10/D10*100,"-")</f>
        <v>29.550927009387106</v>
      </c>
      <c r="R10" s="103">
        <v>1533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19</v>
      </c>
      <c r="B11" s="102" t="s">
        <v>262</v>
      </c>
      <c r="C11" s="101" t="s">
        <v>263</v>
      </c>
      <c r="D11" s="103">
        <f>+SUM(E11,+I11)</f>
        <v>47860</v>
      </c>
      <c r="E11" s="103">
        <f>+SUM(G11,+H11)</f>
        <v>5160</v>
      </c>
      <c r="F11" s="104">
        <f>IF(D11&gt;0,E11/D11*100,"-")</f>
        <v>10.78144588382783</v>
      </c>
      <c r="G11" s="103">
        <v>4396</v>
      </c>
      <c r="H11" s="103">
        <v>764</v>
      </c>
      <c r="I11" s="103">
        <f>+SUM(K11,+M11,+O11)</f>
        <v>42700</v>
      </c>
      <c r="J11" s="104">
        <f>IF(D11&gt;0,I11/D11*100,"-")</f>
        <v>89.218554116172172</v>
      </c>
      <c r="K11" s="103">
        <v>18240</v>
      </c>
      <c r="L11" s="104">
        <f>IF(D11&gt;0,K11/D11*100,"-")</f>
        <v>38.111157542833261</v>
      </c>
      <c r="M11" s="103">
        <v>0</v>
      </c>
      <c r="N11" s="104">
        <f>IF(D11&gt;0,M11/D11*100,"-")</f>
        <v>0</v>
      </c>
      <c r="O11" s="103">
        <v>24460</v>
      </c>
      <c r="P11" s="103">
        <v>12994</v>
      </c>
      <c r="Q11" s="104">
        <f>IF(D11&gt;0,O11/D11*100,"-")</f>
        <v>51.107396573338903</v>
      </c>
      <c r="R11" s="103">
        <v>425</v>
      </c>
      <c r="S11" s="101"/>
      <c r="T11" s="101" t="s">
        <v>257</v>
      </c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19</v>
      </c>
      <c r="B12" s="102" t="s">
        <v>264</v>
      </c>
      <c r="C12" s="101" t="s">
        <v>265</v>
      </c>
      <c r="D12" s="103">
        <f>+SUM(E12,+I12)</f>
        <v>116571</v>
      </c>
      <c r="E12" s="103">
        <f>+SUM(G12,+H12)</f>
        <v>5423</v>
      </c>
      <c r="F12" s="104">
        <f>IF(D12&gt;0,E12/D12*100,"-")</f>
        <v>4.6521004366437619</v>
      </c>
      <c r="G12" s="103">
        <v>5423</v>
      </c>
      <c r="H12" s="103">
        <v>0</v>
      </c>
      <c r="I12" s="103">
        <f>+SUM(K12,+M12,+O12)</f>
        <v>111148</v>
      </c>
      <c r="J12" s="104">
        <f>IF(D12&gt;0,I12/D12*100,"-")</f>
        <v>95.347899563356236</v>
      </c>
      <c r="K12" s="103">
        <v>70283</v>
      </c>
      <c r="L12" s="104">
        <f>IF(D12&gt;0,K12/D12*100,"-")</f>
        <v>60.292010877490974</v>
      </c>
      <c r="M12" s="103">
        <v>0</v>
      </c>
      <c r="N12" s="104">
        <f>IF(D12&gt;0,M12/D12*100,"-")</f>
        <v>0</v>
      </c>
      <c r="O12" s="103">
        <v>40865</v>
      </c>
      <c r="P12" s="103">
        <v>32196</v>
      </c>
      <c r="Q12" s="104">
        <f>IF(D12&gt;0,O12/D12*100,"-")</f>
        <v>35.05588868586527</v>
      </c>
      <c r="R12" s="103">
        <v>1308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19</v>
      </c>
      <c r="B13" s="102" t="s">
        <v>266</v>
      </c>
      <c r="C13" s="101" t="s">
        <v>267</v>
      </c>
      <c r="D13" s="103">
        <f>+SUM(E13,+I13)</f>
        <v>57230</v>
      </c>
      <c r="E13" s="103">
        <f>+SUM(G13,+H13)</f>
        <v>2168</v>
      </c>
      <c r="F13" s="104">
        <f>IF(D13&gt;0,E13/D13*100,"-")</f>
        <v>3.7882229599860215</v>
      </c>
      <c r="G13" s="103">
        <v>2113</v>
      </c>
      <c r="H13" s="103">
        <v>55</v>
      </c>
      <c r="I13" s="103">
        <f>+SUM(K13,+M13,+O13)</f>
        <v>55062</v>
      </c>
      <c r="J13" s="104">
        <f>IF(D13&gt;0,I13/D13*100,"-")</f>
        <v>96.211777040013985</v>
      </c>
      <c r="K13" s="103">
        <v>48577</v>
      </c>
      <c r="L13" s="104">
        <f>IF(D13&gt;0,K13/D13*100,"-")</f>
        <v>84.880307531015191</v>
      </c>
      <c r="M13" s="103">
        <v>0</v>
      </c>
      <c r="N13" s="104">
        <f>IF(D13&gt;0,M13/D13*100,"-")</f>
        <v>0</v>
      </c>
      <c r="O13" s="103">
        <v>6485</v>
      </c>
      <c r="P13" s="103">
        <v>2595</v>
      </c>
      <c r="Q13" s="104">
        <f>IF(D13&gt;0,O13/D13*100,"-")</f>
        <v>11.331469508998778</v>
      </c>
      <c r="R13" s="103">
        <v>798</v>
      </c>
      <c r="S13" s="101"/>
      <c r="T13" s="101" t="s">
        <v>257</v>
      </c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19</v>
      </c>
      <c r="B14" s="102" t="s">
        <v>268</v>
      </c>
      <c r="C14" s="101" t="s">
        <v>269</v>
      </c>
      <c r="D14" s="103">
        <f>+SUM(E14,+I14)</f>
        <v>135615</v>
      </c>
      <c r="E14" s="103">
        <f>+SUM(G14,+H14)</f>
        <v>6514</v>
      </c>
      <c r="F14" s="104">
        <f>IF(D14&gt;0,E14/D14*100,"-")</f>
        <v>4.8033034693802312</v>
      </c>
      <c r="G14" s="103">
        <v>5399</v>
      </c>
      <c r="H14" s="103">
        <v>1115</v>
      </c>
      <c r="I14" s="103">
        <f>+SUM(K14,+M14,+O14)</f>
        <v>129101</v>
      </c>
      <c r="J14" s="104">
        <f>IF(D14&gt;0,I14/D14*100,"-")</f>
        <v>95.196696530619775</v>
      </c>
      <c r="K14" s="103">
        <v>43842</v>
      </c>
      <c r="L14" s="104">
        <f>IF(D14&gt;0,K14/D14*100,"-")</f>
        <v>32.328282269660434</v>
      </c>
      <c r="M14" s="103">
        <v>0</v>
      </c>
      <c r="N14" s="104">
        <f>IF(D14&gt;0,M14/D14*100,"-")</f>
        <v>0</v>
      </c>
      <c r="O14" s="103">
        <v>85259</v>
      </c>
      <c r="P14" s="103">
        <v>51454</v>
      </c>
      <c r="Q14" s="104">
        <f>IF(D14&gt;0,O14/D14*100,"-")</f>
        <v>62.868414260959341</v>
      </c>
      <c r="R14" s="103">
        <v>1811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19</v>
      </c>
      <c r="B15" s="102" t="s">
        <v>270</v>
      </c>
      <c r="C15" s="101" t="s">
        <v>271</v>
      </c>
      <c r="D15" s="103">
        <f>+SUM(E15,+I15)</f>
        <v>51455</v>
      </c>
      <c r="E15" s="103">
        <f>+SUM(G15,+H15)</f>
        <v>4431</v>
      </c>
      <c r="F15" s="104">
        <f>IF(D15&gt;0,E15/D15*100,"-")</f>
        <v>8.6114080264308619</v>
      </c>
      <c r="G15" s="103">
        <v>4301</v>
      </c>
      <c r="H15" s="103">
        <v>130</v>
      </c>
      <c r="I15" s="103">
        <f>+SUM(K15,+M15,+O15)</f>
        <v>47024</v>
      </c>
      <c r="J15" s="104">
        <f>IF(D15&gt;0,I15/D15*100,"-")</f>
        <v>91.388591973569135</v>
      </c>
      <c r="K15" s="103">
        <v>39990</v>
      </c>
      <c r="L15" s="104">
        <f>IF(D15&gt;0,K15/D15*100,"-")</f>
        <v>77.718394713827621</v>
      </c>
      <c r="M15" s="103">
        <v>0</v>
      </c>
      <c r="N15" s="104">
        <f>IF(D15&gt;0,M15/D15*100,"-")</f>
        <v>0</v>
      </c>
      <c r="O15" s="103">
        <v>7034</v>
      </c>
      <c r="P15" s="103">
        <v>3628</v>
      </c>
      <c r="Q15" s="104">
        <f>IF(D15&gt;0,O15/D15*100,"-")</f>
        <v>13.670197259741521</v>
      </c>
      <c r="R15" s="103">
        <v>402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19</v>
      </c>
      <c r="B16" s="102" t="s">
        <v>272</v>
      </c>
      <c r="C16" s="101" t="s">
        <v>273</v>
      </c>
      <c r="D16" s="103">
        <f>+SUM(E16,+I16)</f>
        <v>34402</v>
      </c>
      <c r="E16" s="103">
        <f>+SUM(G16,+H16)</f>
        <v>4333</v>
      </c>
      <c r="F16" s="104">
        <f>IF(D16&gt;0,E16/D16*100,"-")</f>
        <v>12.595197953607348</v>
      </c>
      <c r="G16" s="103">
        <v>3993</v>
      </c>
      <c r="H16" s="103">
        <v>340</v>
      </c>
      <c r="I16" s="103">
        <f>+SUM(K16,+M16,+O16)</f>
        <v>30069</v>
      </c>
      <c r="J16" s="104">
        <f>IF(D16&gt;0,I16/D16*100,"-")</f>
        <v>87.404802046392646</v>
      </c>
      <c r="K16" s="103">
        <v>15923</v>
      </c>
      <c r="L16" s="104">
        <f>IF(D16&gt;0,K16/D16*100,"-")</f>
        <v>46.285099703505608</v>
      </c>
      <c r="M16" s="103">
        <v>0</v>
      </c>
      <c r="N16" s="104">
        <f>IF(D16&gt;0,M16/D16*100,"-")</f>
        <v>0</v>
      </c>
      <c r="O16" s="103">
        <v>14146</v>
      </c>
      <c r="P16" s="103">
        <v>12955</v>
      </c>
      <c r="Q16" s="104">
        <f>IF(D16&gt;0,O16/D16*100,"-")</f>
        <v>41.119702342887045</v>
      </c>
      <c r="R16" s="103">
        <v>426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19</v>
      </c>
      <c r="B17" s="102" t="s">
        <v>274</v>
      </c>
      <c r="C17" s="101" t="s">
        <v>275</v>
      </c>
      <c r="D17" s="103">
        <f>+SUM(E17,+I17)</f>
        <v>32101</v>
      </c>
      <c r="E17" s="103">
        <f>+SUM(G17,+H17)</f>
        <v>3812</v>
      </c>
      <c r="F17" s="104">
        <f>IF(D17&gt;0,E17/D17*100,"-")</f>
        <v>11.875019469798449</v>
      </c>
      <c r="G17" s="103">
        <v>3343</v>
      </c>
      <c r="H17" s="103">
        <v>469</v>
      </c>
      <c r="I17" s="103">
        <f>+SUM(K17,+M17,+O17)</f>
        <v>28289</v>
      </c>
      <c r="J17" s="104">
        <f>IF(D17&gt;0,I17/D17*100,"-")</f>
        <v>88.12498053020154</v>
      </c>
      <c r="K17" s="103">
        <v>9858</v>
      </c>
      <c r="L17" s="104">
        <f>IF(D17&gt;0,K17/D17*100,"-")</f>
        <v>30.709323697081086</v>
      </c>
      <c r="M17" s="103">
        <v>0</v>
      </c>
      <c r="N17" s="104">
        <f>IF(D17&gt;0,M17/D17*100,"-")</f>
        <v>0</v>
      </c>
      <c r="O17" s="103">
        <v>18431</v>
      </c>
      <c r="P17" s="103">
        <v>10110</v>
      </c>
      <c r="Q17" s="104">
        <f>IF(D17&gt;0,O17/D17*100,"-")</f>
        <v>57.415656833120465</v>
      </c>
      <c r="R17" s="103">
        <v>162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19</v>
      </c>
      <c r="B18" s="102" t="s">
        <v>276</v>
      </c>
      <c r="C18" s="101" t="s">
        <v>277</v>
      </c>
      <c r="D18" s="103">
        <f>+SUM(E18,+I18)</f>
        <v>24666</v>
      </c>
      <c r="E18" s="103">
        <f>+SUM(G18,+H18)</f>
        <v>3805</v>
      </c>
      <c r="F18" s="104">
        <f>IF(D18&gt;0,E18/D18*100,"-")</f>
        <v>15.426092597097218</v>
      </c>
      <c r="G18" s="103">
        <v>3805</v>
      </c>
      <c r="H18" s="103">
        <v>0</v>
      </c>
      <c r="I18" s="103">
        <f>+SUM(K18,+M18,+O18)</f>
        <v>20861</v>
      </c>
      <c r="J18" s="104">
        <f>IF(D18&gt;0,I18/D18*100,"-")</f>
        <v>84.573907402902776</v>
      </c>
      <c r="K18" s="103">
        <v>8195</v>
      </c>
      <c r="L18" s="104">
        <f>IF(D18&gt;0,K18/D18*100,"-")</f>
        <v>33.223870915430147</v>
      </c>
      <c r="M18" s="103">
        <v>81</v>
      </c>
      <c r="N18" s="104">
        <f>IF(D18&gt;0,M18/D18*100,"-")</f>
        <v>0.32838725370955973</v>
      </c>
      <c r="O18" s="103">
        <v>12585</v>
      </c>
      <c r="P18" s="103">
        <v>8199</v>
      </c>
      <c r="Q18" s="104">
        <f>IF(D18&gt;0,O18/D18*100,"-")</f>
        <v>51.021649233763078</v>
      </c>
      <c r="R18" s="103">
        <v>216</v>
      </c>
      <c r="S18" s="101" t="s">
        <v>257</v>
      </c>
      <c r="T18" s="101"/>
      <c r="U18" s="101"/>
      <c r="V18" s="101"/>
      <c r="W18" s="101"/>
      <c r="X18" s="101" t="s">
        <v>257</v>
      </c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19</v>
      </c>
      <c r="B19" s="102" t="s">
        <v>278</v>
      </c>
      <c r="C19" s="101" t="s">
        <v>279</v>
      </c>
      <c r="D19" s="103">
        <f>+SUM(E19,+I19)</f>
        <v>144088</v>
      </c>
      <c r="E19" s="103">
        <f>+SUM(G19,+H19)</f>
        <v>10299</v>
      </c>
      <c r="F19" s="104">
        <f>IF(D19&gt;0,E19/D19*100,"-")</f>
        <v>7.1477152851035477</v>
      </c>
      <c r="G19" s="103">
        <v>8920</v>
      </c>
      <c r="H19" s="103">
        <v>1379</v>
      </c>
      <c r="I19" s="103">
        <f>+SUM(K19,+M19,+O19)</f>
        <v>133789</v>
      </c>
      <c r="J19" s="104">
        <f>IF(D19&gt;0,I19/D19*100,"-")</f>
        <v>92.852284714896456</v>
      </c>
      <c r="K19" s="103">
        <v>117165</v>
      </c>
      <c r="L19" s="104">
        <f>IF(D19&gt;0,K19/D19*100,"-")</f>
        <v>81.314890900005551</v>
      </c>
      <c r="M19" s="103">
        <v>0</v>
      </c>
      <c r="N19" s="104">
        <f>IF(D19&gt;0,M19/D19*100,"-")</f>
        <v>0</v>
      </c>
      <c r="O19" s="103">
        <v>16624</v>
      </c>
      <c r="P19" s="103">
        <v>10402</v>
      </c>
      <c r="Q19" s="104">
        <f>IF(D19&gt;0,O19/D19*100,"-")</f>
        <v>11.537393814890901</v>
      </c>
      <c r="R19" s="103">
        <v>1598</v>
      </c>
      <c r="S19" s="101"/>
      <c r="T19" s="101" t="s">
        <v>257</v>
      </c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19</v>
      </c>
      <c r="B20" s="102" t="s">
        <v>280</v>
      </c>
      <c r="C20" s="101" t="s">
        <v>281</v>
      </c>
      <c r="D20" s="103">
        <f>+SUM(E20,+I20)</f>
        <v>63185</v>
      </c>
      <c r="E20" s="103">
        <f>+SUM(G20,+H20)</f>
        <v>10100</v>
      </c>
      <c r="F20" s="104">
        <f>IF(D20&gt;0,E20/D20*100,"-")</f>
        <v>15.984806520534937</v>
      </c>
      <c r="G20" s="103">
        <v>10100</v>
      </c>
      <c r="H20" s="103">
        <v>0</v>
      </c>
      <c r="I20" s="103">
        <f>+SUM(K20,+M20,+O20)</f>
        <v>53085</v>
      </c>
      <c r="J20" s="104">
        <f>IF(D20&gt;0,I20/D20*100,"-")</f>
        <v>84.015193479465069</v>
      </c>
      <c r="K20" s="103">
        <v>30817</v>
      </c>
      <c r="L20" s="104">
        <f>IF(D20&gt;0,K20/D20*100,"-")</f>
        <v>48.772651736962885</v>
      </c>
      <c r="M20" s="103">
        <v>0</v>
      </c>
      <c r="N20" s="104">
        <f>IF(D20&gt;0,M20/D20*100,"-")</f>
        <v>0</v>
      </c>
      <c r="O20" s="103">
        <v>22268</v>
      </c>
      <c r="P20" s="103">
        <v>18295</v>
      </c>
      <c r="Q20" s="104">
        <f>IF(D20&gt;0,O20/D20*100,"-")</f>
        <v>35.242541742502176</v>
      </c>
      <c r="R20" s="103">
        <v>730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19</v>
      </c>
      <c r="B21" s="102" t="s">
        <v>282</v>
      </c>
      <c r="C21" s="101" t="s">
        <v>283</v>
      </c>
      <c r="D21" s="103">
        <f>+SUM(E21,+I21)</f>
        <v>16132</v>
      </c>
      <c r="E21" s="103">
        <f>+SUM(G21,+H21)</f>
        <v>5231</v>
      </c>
      <c r="F21" s="104">
        <f>IF(D21&gt;0,E21/D21*100,"-")</f>
        <v>32.426233573022564</v>
      </c>
      <c r="G21" s="103">
        <v>4470</v>
      </c>
      <c r="H21" s="103">
        <v>761</v>
      </c>
      <c r="I21" s="103">
        <f>+SUM(K21,+M21,+O21)</f>
        <v>10901</v>
      </c>
      <c r="J21" s="104">
        <f>IF(D21&gt;0,I21/D21*100,"-")</f>
        <v>67.573766426977429</v>
      </c>
      <c r="K21" s="103">
        <v>2104</v>
      </c>
      <c r="L21" s="104">
        <f>IF(D21&gt;0,K21/D21*100,"-")</f>
        <v>13.042400198363502</v>
      </c>
      <c r="M21" s="103">
        <v>0</v>
      </c>
      <c r="N21" s="104">
        <f>IF(D21&gt;0,M21/D21*100,"-")</f>
        <v>0</v>
      </c>
      <c r="O21" s="103">
        <v>8797</v>
      </c>
      <c r="P21" s="103">
        <v>6499</v>
      </c>
      <c r="Q21" s="104">
        <f>IF(D21&gt;0,O21/D21*100,"-")</f>
        <v>54.531366228613933</v>
      </c>
      <c r="R21" s="103">
        <v>91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19</v>
      </c>
      <c r="B22" s="102" t="s">
        <v>284</v>
      </c>
      <c r="C22" s="101" t="s">
        <v>285</v>
      </c>
      <c r="D22" s="103">
        <f>+SUM(E22,+I22)</f>
        <v>6485</v>
      </c>
      <c r="E22" s="103">
        <f>+SUM(G22,+H22)</f>
        <v>4</v>
      </c>
      <c r="F22" s="104">
        <f>IF(D22&gt;0,E22/D22*100,"-")</f>
        <v>6.1680801850424051E-2</v>
      </c>
      <c r="G22" s="103">
        <v>4</v>
      </c>
      <c r="H22" s="103">
        <v>0</v>
      </c>
      <c r="I22" s="103">
        <f>+SUM(K22,+M22,+O22)</f>
        <v>6481</v>
      </c>
      <c r="J22" s="104">
        <f>IF(D22&gt;0,I22/D22*100,"-")</f>
        <v>99.938319198149571</v>
      </c>
      <c r="K22" s="103">
        <v>6453</v>
      </c>
      <c r="L22" s="104">
        <f>IF(D22&gt;0,K22/D22*100,"-")</f>
        <v>99.506553585196613</v>
      </c>
      <c r="M22" s="103">
        <v>0</v>
      </c>
      <c r="N22" s="104">
        <f>IF(D22&gt;0,M22/D22*100,"-")</f>
        <v>0</v>
      </c>
      <c r="O22" s="103">
        <v>28</v>
      </c>
      <c r="P22" s="103">
        <v>0</v>
      </c>
      <c r="Q22" s="104">
        <f>IF(D22&gt;0,O22/D22*100,"-")</f>
        <v>0.43176561295296845</v>
      </c>
      <c r="R22" s="103">
        <v>119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19</v>
      </c>
      <c r="B23" s="102" t="s">
        <v>286</v>
      </c>
      <c r="C23" s="101" t="s">
        <v>287</v>
      </c>
      <c r="D23" s="103">
        <f>+SUM(E23,+I23)</f>
        <v>2776</v>
      </c>
      <c r="E23" s="103">
        <f>+SUM(G23,+H23)</f>
        <v>1776</v>
      </c>
      <c r="F23" s="104">
        <f>IF(D23&gt;0,E23/D23*100,"-")</f>
        <v>63.976945244956774</v>
      </c>
      <c r="G23" s="103">
        <v>1776</v>
      </c>
      <c r="H23" s="103">
        <v>0</v>
      </c>
      <c r="I23" s="103">
        <f>+SUM(K23,+M23,+O23)</f>
        <v>1000</v>
      </c>
      <c r="J23" s="104">
        <f>IF(D23&gt;0,I23/D23*100,"-")</f>
        <v>36.023054755043226</v>
      </c>
      <c r="K23" s="103">
        <v>277</v>
      </c>
      <c r="L23" s="104">
        <f>IF(D23&gt;0,K23/D23*100,"-")</f>
        <v>9.978386167146974</v>
      </c>
      <c r="M23" s="103">
        <v>0</v>
      </c>
      <c r="N23" s="104">
        <f>IF(D23&gt;0,M23/D23*100,"-")</f>
        <v>0</v>
      </c>
      <c r="O23" s="103">
        <v>723</v>
      </c>
      <c r="P23" s="103">
        <v>471</v>
      </c>
      <c r="Q23" s="104">
        <f>IF(D23&gt;0,O23/D23*100,"-")</f>
        <v>26.044668587896254</v>
      </c>
      <c r="R23" s="103">
        <v>2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19</v>
      </c>
      <c r="B24" s="102" t="s">
        <v>288</v>
      </c>
      <c r="C24" s="101" t="s">
        <v>289</v>
      </c>
      <c r="D24" s="103">
        <f>+SUM(E24,+I24)</f>
        <v>15393</v>
      </c>
      <c r="E24" s="103">
        <f>+SUM(G24,+H24)</f>
        <v>687</v>
      </c>
      <c r="F24" s="104">
        <f>IF(D24&gt;0,E24/D24*100,"-")</f>
        <v>4.463067628142662</v>
      </c>
      <c r="G24" s="103">
        <v>687</v>
      </c>
      <c r="H24" s="103">
        <v>0</v>
      </c>
      <c r="I24" s="103">
        <f>+SUM(K24,+M24,+O24)</f>
        <v>14706</v>
      </c>
      <c r="J24" s="104">
        <f>IF(D24&gt;0,I24/D24*100,"-")</f>
        <v>95.536932371857347</v>
      </c>
      <c r="K24" s="103">
        <v>7366</v>
      </c>
      <c r="L24" s="104">
        <f>IF(D24&gt;0,K24/D24*100,"-")</f>
        <v>47.852920158513612</v>
      </c>
      <c r="M24" s="103">
        <v>0</v>
      </c>
      <c r="N24" s="104">
        <f>IF(D24&gt;0,M24/D24*100,"-")</f>
        <v>0</v>
      </c>
      <c r="O24" s="103">
        <v>7340</v>
      </c>
      <c r="P24" s="103">
        <v>4229</v>
      </c>
      <c r="Q24" s="104">
        <f>IF(D24&gt;0,O24/D24*100,"-")</f>
        <v>47.684012213343728</v>
      </c>
      <c r="R24" s="103">
        <v>57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19</v>
      </c>
      <c r="B25" s="102" t="s">
        <v>290</v>
      </c>
      <c r="C25" s="101" t="s">
        <v>291</v>
      </c>
      <c r="D25" s="103">
        <f>+SUM(E25,+I25)</f>
        <v>11943</v>
      </c>
      <c r="E25" s="103">
        <f>+SUM(G25,+H25)</f>
        <v>897</v>
      </c>
      <c r="F25" s="104">
        <f>IF(D25&gt;0,E25/D25*100,"-")</f>
        <v>7.5106757096206982</v>
      </c>
      <c r="G25" s="103">
        <v>897</v>
      </c>
      <c r="H25" s="103">
        <v>0</v>
      </c>
      <c r="I25" s="103">
        <f>+SUM(K25,+M25,+O25)</f>
        <v>11046</v>
      </c>
      <c r="J25" s="104">
        <f>IF(D25&gt;0,I25/D25*100,"-")</f>
        <v>92.489324290379301</v>
      </c>
      <c r="K25" s="103">
        <v>6801</v>
      </c>
      <c r="L25" s="104">
        <f>IF(D25&gt;0,K25/D25*100,"-")</f>
        <v>56.945491082642555</v>
      </c>
      <c r="M25" s="103">
        <v>0</v>
      </c>
      <c r="N25" s="104">
        <f>IF(D25&gt;0,M25/D25*100,"-")</f>
        <v>0</v>
      </c>
      <c r="O25" s="103">
        <v>4245</v>
      </c>
      <c r="P25" s="103">
        <v>2536</v>
      </c>
      <c r="Q25" s="104">
        <f>IF(D25&gt;0,O25/D25*100,"-")</f>
        <v>35.543833207736746</v>
      </c>
      <c r="R25" s="103">
        <v>55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19</v>
      </c>
      <c r="B26" s="102" t="s">
        <v>292</v>
      </c>
      <c r="C26" s="101" t="s">
        <v>293</v>
      </c>
      <c r="D26" s="103">
        <f>+SUM(E26,+I26)</f>
        <v>3326</v>
      </c>
      <c r="E26" s="103">
        <f>+SUM(G26,+H26)</f>
        <v>182</v>
      </c>
      <c r="F26" s="104">
        <f>IF(D26&gt;0,E26/D26*100,"-")</f>
        <v>5.4720384846662657</v>
      </c>
      <c r="G26" s="103">
        <v>82</v>
      </c>
      <c r="H26" s="103">
        <v>100</v>
      </c>
      <c r="I26" s="103">
        <f>+SUM(K26,+M26,+O26)</f>
        <v>3144</v>
      </c>
      <c r="J26" s="104">
        <f>IF(D26&gt;0,I26/D26*100,"-")</f>
        <v>94.527961515333743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3144</v>
      </c>
      <c r="P26" s="103">
        <v>3093</v>
      </c>
      <c r="Q26" s="104">
        <f>IF(D26&gt;0,O26/D26*100,"-")</f>
        <v>94.527961515333743</v>
      </c>
      <c r="R26" s="103">
        <v>26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6">
    <sortCondition ref="A8:A26"/>
    <sortCondition ref="B8:B26"/>
    <sortCondition ref="C8:C26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山口県</v>
      </c>
      <c r="B7" s="107" t="str">
        <f>水洗化人口等!B7</f>
        <v>35000</v>
      </c>
      <c r="C7" s="106" t="s">
        <v>200</v>
      </c>
      <c r="D7" s="108">
        <f>SUM(E7,+H7,+K7)</f>
        <v>417013</v>
      </c>
      <c r="E7" s="108">
        <f>SUM(F7:G7)</f>
        <v>166</v>
      </c>
      <c r="F7" s="108">
        <f>SUM(F$8:F$207)</f>
        <v>166</v>
      </c>
      <c r="G7" s="108">
        <f>SUM(G$8:G$207)</f>
        <v>0</v>
      </c>
      <c r="H7" s="108">
        <f>SUM(I7:J7)</f>
        <v>26807</v>
      </c>
      <c r="I7" s="108">
        <f>SUM(I$8:I$207)</f>
        <v>25237</v>
      </c>
      <c r="J7" s="108">
        <f>SUM(J$8:J$207)</f>
        <v>1570</v>
      </c>
      <c r="K7" s="108">
        <f>SUM(L7:M7)</f>
        <v>390040</v>
      </c>
      <c r="L7" s="108">
        <f>SUM(L$8:L$207)</f>
        <v>69448</v>
      </c>
      <c r="M7" s="108">
        <f>SUM(M$8:M$207)</f>
        <v>320592</v>
      </c>
      <c r="N7" s="108">
        <f>SUM(O7,+V7,+AC7)</f>
        <v>420692</v>
      </c>
      <c r="O7" s="108">
        <f>SUM(P7:U7)</f>
        <v>94851</v>
      </c>
      <c r="P7" s="108">
        <f t="shared" ref="P7:U7" si="0">SUM(P$8:P$207)</f>
        <v>83178</v>
      </c>
      <c r="Q7" s="108">
        <f t="shared" si="0"/>
        <v>0</v>
      </c>
      <c r="R7" s="108">
        <f t="shared" si="0"/>
        <v>0</v>
      </c>
      <c r="S7" s="108">
        <f t="shared" si="0"/>
        <v>11673</v>
      </c>
      <c r="T7" s="108">
        <f t="shared" si="0"/>
        <v>0</v>
      </c>
      <c r="U7" s="108">
        <f t="shared" si="0"/>
        <v>0</v>
      </c>
      <c r="V7" s="108">
        <f>SUM(W7:AB7)</f>
        <v>322162</v>
      </c>
      <c r="W7" s="108">
        <f t="shared" ref="W7:AB7" si="1">SUM(W$8:W$207)</f>
        <v>285435</v>
      </c>
      <c r="X7" s="108">
        <f t="shared" si="1"/>
        <v>1425</v>
      </c>
      <c r="Y7" s="108">
        <f t="shared" si="1"/>
        <v>0</v>
      </c>
      <c r="Z7" s="108">
        <f t="shared" si="1"/>
        <v>34413</v>
      </c>
      <c r="AA7" s="108">
        <f t="shared" si="1"/>
        <v>0</v>
      </c>
      <c r="AB7" s="108">
        <f t="shared" si="1"/>
        <v>889</v>
      </c>
      <c r="AC7" s="108">
        <f>SUM(AD7:AE7)</f>
        <v>3679</v>
      </c>
      <c r="AD7" s="108">
        <f>SUM(AD$8:AD$207)</f>
        <v>3679</v>
      </c>
      <c r="AE7" s="108">
        <f>SUM(AE$8:AE$207)</f>
        <v>0</v>
      </c>
      <c r="AF7" s="108">
        <f>SUM(AG7:AI7)</f>
        <v>5693</v>
      </c>
      <c r="AG7" s="108">
        <f>SUM(AG$8:AG$207)</f>
        <v>5581</v>
      </c>
      <c r="AH7" s="108">
        <f>SUM(AH$8:AH$207)</f>
        <v>112</v>
      </c>
      <c r="AI7" s="108">
        <f>SUM(AI$8:AI$207)</f>
        <v>0</v>
      </c>
      <c r="AJ7" s="108">
        <f>SUM(AK7:AS7)</f>
        <v>7469</v>
      </c>
      <c r="AK7" s="108">
        <f t="shared" ref="AK7:AS7" si="2">SUM(AK$8:AK$207)</f>
        <v>1908</v>
      </c>
      <c r="AL7" s="108">
        <f t="shared" si="2"/>
        <v>113</v>
      </c>
      <c r="AM7" s="108">
        <f t="shared" si="2"/>
        <v>1107</v>
      </c>
      <c r="AN7" s="108">
        <f t="shared" si="2"/>
        <v>1457</v>
      </c>
      <c r="AO7" s="108">
        <f t="shared" si="2"/>
        <v>956</v>
      </c>
      <c r="AP7" s="108">
        <f t="shared" si="2"/>
        <v>0</v>
      </c>
      <c r="AQ7" s="108">
        <f t="shared" si="2"/>
        <v>0</v>
      </c>
      <c r="AR7" s="108">
        <f t="shared" si="2"/>
        <v>58</v>
      </c>
      <c r="AS7" s="108">
        <f t="shared" si="2"/>
        <v>1870</v>
      </c>
      <c r="AT7" s="108">
        <f>SUM(AU7:AY7)</f>
        <v>134</v>
      </c>
      <c r="AU7" s="108">
        <f>SUM(AU$8:AU$207)</f>
        <v>133</v>
      </c>
      <c r="AV7" s="108">
        <f>SUM(AV$8:AV$207)</f>
        <v>0</v>
      </c>
      <c r="AW7" s="108">
        <f>SUM(AW$8:AW$207)</f>
        <v>1</v>
      </c>
      <c r="AX7" s="108">
        <f>SUM(AX$8:AX$207)</f>
        <v>0</v>
      </c>
      <c r="AY7" s="108">
        <f>SUM(AY$8:AY$207)</f>
        <v>0</v>
      </c>
      <c r="AZ7" s="108">
        <f>SUM(BA7:BC7)</f>
        <v>1596</v>
      </c>
      <c r="BA7" s="108">
        <f>SUM(BA$8:BA$207)</f>
        <v>1596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19</v>
      </c>
      <c r="B8" s="113" t="s">
        <v>254</v>
      </c>
      <c r="C8" s="101" t="s">
        <v>255</v>
      </c>
      <c r="D8" s="103">
        <f>SUM(E8,+H8,+K8)</f>
        <v>64221</v>
      </c>
      <c r="E8" s="103">
        <f>SUM(F8:G8)</f>
        <v>0</v>
      </c>
      <c r="F8" s="103">
        <v>0</v>
      </c>
      <c r="G8" s="103">
        <v>0</v>
      </c>
      <c r="H8" s="103">
        <f>SUM(I8:J8)</f>
        <v>5132</v>
      </c>
      <c r="I8" s="103">
        <v>5018</v>
      </c>
      <c r="J8" s="103">
        <v>114</v>
      </c>
      <c r="K8" s="103">
        <f>SUM(L8:M8)</f>
        <v>59089</v>
      </c>
      <c r="L8" s="103">
        <v>6679</v>
      </c>
      <c r="M8" s="103">
        <v>52410</v>
      </c>
      <c r="N8" s="103">
        <f>SUM(O8,+V8,+AC8)</f>
        <v>64389</v>
      </c>
      <c r="O8" s="103">
        <f>SUM(P8:U8)</f>
        <v>11697</v>
      </c>
      <c r="P8" s="103">
        <v>11697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52524</v>
      </c>
      <c r="W8" s="103">
        <v>52524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168</v>
      </c>
      <c r="AD8" s="103">
        <v>168</v>
      </c>
      <c r="AE8" s="103">
        <v>0</v>
      </c>
      <c r="AF8" s="103">
        <f>SUM(AG8:AI8)</f>
        <v>48</v>
      </c>
      <c r="AG8" s="103">
        <v>48</v>
      </c>
      <c r="AH8" s="103">
        <v>0</v>
      </c>
      <c r="AI8" s="103">
        <v>0</v>
      </c>
      <c r="AJ8" s="103">
        <f>SUM(AK8:AS8)</f>
        <v>48</v>
      </c>
      <c r="AK8" s="103">
        <v>0</v>
      </c>
      <c r="AL8" s="103">
        <v>0</v>
      </c>
      <c r="AM8" s="103">
        <v>5</v>
      </c>
      <c r="AN8" s="103">
        <v>0</v>
      </c>
      <c r="AO8" s="103">
        <v>0</v>
      </c>
      <c r="AP8" s="103">
        <v>0</v>
      </c>
      <c r="AQ8" s="103">
        <v>0</v>
      </c>
      <c r="AR8" s="103">
        <v>43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1592</v>
      </c>
      <c r="BA8" s="103">
        <v>1592</v>
      </c>
      <c r="BB8" s="103">
        <v>0</v>
      </c>
      <c r="BC8" s="103">
        <v>0</v>
      </c>
    </row>
    <row r="9" spans="1:55" s="105" customFormat="1" ht="13.5" customHeight="1">
      <c r="A9" s="115" t="s">
        <v>19</v>
      </c>
      <c r="B9" s="113" t="s">
        <v>258</v>
      </c>
      <c r="C9" s="101" t="s">
        <v>259</v>
      </c>
      <c r="D9" s="103">
        <f>SUM(E9,+H9,+K9)</f>
        <v>42608</v>
      </c>
      <c r="E9" s="103">
        <f>SUM(F9:G9)</f>
        <v>0</v>
      </c>
      <c r="F9" s="103">
        <v>0</v>
      </c>
      <c r="G9" s="103">
        <v>0</v>
      </c>
      <c r="H9" s="103">
        <f>SUM(I9:J9)</f>
        <v>12219</v>
      </c>
      <c r="I9" s="103">
        <v>12219</v>
      </c>
      <c r="J9" s="103">
        <v>0</v>
      </c>
      <c r="K9" s="103">
        <f>SUM(L9:M9)</f>
        <v>30389</v>
      </c>
      <c r="L9" s="103">
        <v>0</v>
      </c>
      <c r="M9" s="103">
        <v>30389</v>
      </c>
      <c r="N9" s="103">
        <f>SUM(O9,+V9,+AC9)</f>
        <v>42632</v>
      </c>
      <c r="O9" s="103">
        <f>SUM(P9:U9)</f>
        <v>12219</v>
      </c>
      <c r="P9" s="103">
        <v>12219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30389</v>
      </c>
      <c r="W9" s="103">
        <v>30389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24</v>
      </c>
      <c r="AD9" s="103">
        <v>24</v>
      </c>
      <c r="AE9" s="103">
        <v>0</v>
      </c>
      <c r="AF9" s="103">
        <f>SUM(AG9:AI9)</f>
        <v>21</v>
      </c>
      <c r="AG9" s="103">
        <v>21</v>
      </c>
      <c r="AH9" s="103">
        <v>0</v>
      </c>
      <c r="AI9" s="103">
        <v>0</v>
      </c>
      <c r="AJ9" s="103">
        <f>SUM(AK9:AS9)</f>
        <v>21</v>
      </c>
      <c r="AK9" s="103">
        <v>0</v>
      </c>
      <c r="AL9" s="103">
        <v>0</v>
      </c>
      <c r="AM9" s="103">
        <v>21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19</v>
      </c>
      <c r="B10" s="113" t="s">
        <v>260</v>
      </c>
      <c r="C10" s="101" t="s">
        <v>261</v>
      </c>
      <c r="D10" s="103">
        <f>SUM(E10,+H10,+K10)</f>
        <v>52513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52513</v>
      </c>
      <c r="L10" s="103">
        <v>12448</v>
      </c>
      <c r="M10" s="103">
        <v>40065</v>
      </c>
      <c r="N10" s="103">
        <f>SUM(O10,+V10,+AC10)</f>
        <v>52941</v>
      </c>
      <c r="O10" s="103">
        <f>SUM(P10:U10)</f>
        <v>12448</v>
      </c>
      <c r="P10" s="103">
        <v>12448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40065</v>
      </c>
      <c r="W10" s="103">
        <v>40065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428</v>
      </c>
      <c r="AD10" s="103">
        <v>428</v>
      </c>
      <c r="AE10" s="103">
        <v>0</v>
      </c>
      <c r="AF10" s="103">
        <f>SUM(AG10:AI10)</f>
        <v>1296</v>
      </c>
      <c r="AG10" s="103">
        <v>1296</v>
      </c>
      <c r="AH10" s="103">
        <v>0</v>
      </c>
      <c r="AI10" s="103">
        <v>0</v>
      </c>
      <c r="AJ10" s="103">
        <f>SUM(AK10:AS10)</f>
        <v>1296</v>
      </c>
      <c r="AK10" s="103">
        <v>0</v>
      </c>
      <c r="AL10" s="103">
        <v>0</v>
      </c>
      <c r="AM10" s="103">
        <v>43</v>
      </c>
      <c r="AN10" s="103">
        <v>0</v>
      </c>
      <c r="AO10" s="103">
        <v>0</v>
      </c>
      <c r="AP10" s="103">
        <v>0</v>
      </c>
      <c r="AQ10" s="103">
        <v>0</v>
      </c>
      <c r="AR10" s="103">
        <v>8</v>
      </c>
      <c r="AS10" s="103">
        <v>1245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19</v>
      </c>
      <c r="B11" s="113" t="s">
        <v>262</v>
      </c>
      <c r="C11" s="101" t="s">
        <v>263</v>
      </c>
      <c r="D11" s="103">
        <f>SUM(E11,+H11,+K11)</f>
        <v>18164</v>
      </c>
      <c r="E11" s="103">
        <f>SUM(F11:G11)</f>
        <v>0</v>
      </c>
      <c r="F11" s="103">
        <v>0</v>
      </c>
      <c r="G11" s="103">
        <v>0</v>
      </c>
      <c r="H11" s="103">
        <f>SUM(I11:J11)</f>
        <v>485</v>
      </c>
      <c r="I11" s="103">
        <v>485</v>
      </c>
      <c r="J11" s="103">
        <v>0</v>
      </c>
      <c r="K11" s="103">
        <f>SUM(L11:M11)</f>
        <v>17679</v>
      </c>
      <c r="L11" s="103">
        <v>3448</v>
      </c>
      <c r="M11" s="103">
        <v>14231</v>
      </c>
      <c r="N11" s="103">
        <f>SUM(O11,+V11,+AC11)</f>
        <v>18685</v>
      </c>
      <c r="O11" s="103">
        <f>SUM(P11:U11)</f>
        <v>3933</v>
      </c>
      <c r="P11" s="103">
        <v>3933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14231</v>
      </c>
      <c r="W11" s="103">
        <v>948</v>
      </c>
      <c r="X11" s="103">
        <v>0</v>
      </c>
      <c r="Y11" s="103">
        <v>0</v>
      </c>
      <c r="Z11" s="103">
        <v>13283</v>
      </c>
      <c r="AA11" s="103">
        <v>0</v>
      </c>
      <c r="AB11" s="103">
        <v>0</v>
      </c>
      <c r="AC11" s="103">
        <f>SUM(AD11:AE11)</f>
        <v>521</v>
      </c>
      <c r="AD11" s="103">
        <v>521</v>
      </c>
      <c r="AE11" s="103">
        <v>0</v>
      </c>
      <c r="AF11" s="103">
        <f>SUM(AG11:AI11)</f>
        <v>64</v>
      </c>
      <c r="AG11" s="103">
        <v>64</v>
      </c>
      <c r="AH11" s="103">
        <v>0</v>
      </c>
      <c r="AI11" s="103">
        <v>0</v>
      </c>
      <c r="AJ11" s="103">
        <f>SUM(AK11:AS11)</f>
        <v>64</v>
      </c>
      <c r="AK11" s="103">
        <v>0</v>
      </c>
      <c r="AL11" s="103">
        <v>0</v>
      </c>
      <c r="AM11" s="103">
        <v>31</v>
      </c>
      <c r="AN11" s="103">
        <v>33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19</v>
      </c>
      <c r="B12" s="113" t="s">
        <v>264</v>
      </c>
      <c r="C12" s="101" t="s">
        <v>265</v>
      </c>
      <c r="D12" s="103">
        <f>SUM(E12,+H12,+K12)</f>
        <v>37825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37825</v>
      </c>
      <c r="L12" s="103">
        <v>5518</v>
      </c>
      <c r="M12" s="103">
        <v>32307</v>
      </c>
      <c r="N12" s="103">
        <f>SUM(O12,+V12,+AC12)</f>
        <v>37825</v>
      </c>
      <c r="O12" s="103">
        <f>SUM(P12:U12)</f>
        <v>5518</v>
      </c>
      <c r="P12" s="103">
        <v>5518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32307</v>
      </c>
      <c r="W12" s="103">
        <v>32307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1030</v>
      </c>
      <c r="AG12" s="103">
        <v>1030</v>
      </c>
      <c r="AH12" s="103">
        <v>0</v>
      </c>
      <c r="AI12" s="103">
        <v>0</v>
      </c>
      <c r="AJ12" s="103">
        <f>SUM(AK12:AS12)</f>
        <v>1030</v>
      </c>
      <c r="AK12" s="103">
        <v>0</v>
      </c>
      <c r="AL12" s="103">
        <v>0</v>
      </c>
      <c r="AM12" s="103">
        <v>74</v>
      </c>
      <c r="AN12" s="103">
        <v>0</v>
      </c>
      <c r="AO12" s="103">
        <v>956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19</v>
      </c>
      <c r="B13" s="113" t="s">
        <v>266</v>
      </c>
      <c r="C13" s="101" t="s">
        <v>267</v>
      </c>
      <c r="D13" s="103">
        <f>SUM(E13,+H13,+K13)</f>
        <v>9555</v>
      </c>
      <c r="E13" s="103">
        <f>SUM(F13:G13)</f>
        <v>0</v>
      </c>
      <c r="F13" s="103">
        <v>0</v>
      </c>
      <c r="G13" s="103">
        <v>0</v>
      </c>
      <c r="H13" s="103">
        <f>SUM(I13:J13)</f>
        <v>2478</v>
      </c>
      <c r="I13" s="103">
        <v>2478</v>
      </c>
      <c r="J13" s="103">
        <v>0</v>
      </c>
      <c r="K13" s="103">
        <f>SUM(L13:M13)</f>
        <v>7077</v>
      </c>
      <c r="L13" s="103">
        <v>307</v>
      </c>
      <c r="M13" s="103">
        <v>6770</v>
      </c>
      <c r="N13" s="103">
        <f>SUM(O13,+V13,+AC13)</f>
        <v>9582</v>
      </c>
      <c r="O13" s="103">
        <f>SUM(P13:U13)</f>
        <v>2785</v>
      </c>
      <c r="P13" s="103">
        <v>0</v>
      </c>
      <c r="Q13" s="103">
        <v>0</v>
      </c>
      <c r="R13" s="103">
        <v>0</v>
      </c>
      <c r="S13" s="103">
        <v>2785</v>
      </c>
      <c r="T13" s="103">
        <v>0</v>
      </c>
      <c r="U13" s="103">
        <v>0</v>
      </c>
      <c r="V13" s="103">
        <f>SUM(W13:AB13)</f>
        <v>6770</v>
      </c>
      <c r="W13" s="103">
        <v>0</v>
      </c>
      <c r="X13" s="103">
        <v>0</v>
      </c>
      <c r="Y13" s="103">
        <v>0</v>
      </c>
      <c r="Z13" s="103">
        <v>6770</v>
      </c>
      <c r="AA13" s="103">
        <v>0</v>
      </c>
      <c r="AB13" s="103">
        <v>0</v>
      </c>
      <c r="AC13" s="103">
        <f>SUM(AD13:AE13)</f>
        <v>27</v>
      </c>
      <c r="AD13" s="103">
        <v>27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19</v>
      </c>
      <c r="B14" s="113" t="s">
        <v>268</v>
      </c>
      <c r="C14" s="101" t="s">
        <v>269</v>
      </c>
      <c r="D14" s="103">
        <f>SUM(E14,+H14,+K14)</f>
        <v>58247</v>
      </c>
      <c r="E14" s="103">
        <f>SUM(F14:G14)</f>
        <v>166</v>
      </c>
      <c r="F14" s="103">
        <v>166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58081</v>
      </c>
      <c r="L14" s="103">
        <v>6669</v>
      </c>
      <c r="M14" s="103">
        <v>51412</v>
      </c>
      <c r="N14" s="103">
        <f>SUM(O14,+V14,+AC14)</f>
        <v>58736</v>
      </c>
      <c r="O14" s="103">
        <f>SUM(P14:U14)</f>
        <v>6835</v>
      </c>
      <c r="P14" s="103">
        <v>6835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51412</v>
      </c>
      <c r="W14" s="103">
        <v>51412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489</v>
      </c>
      <c r="AD14" s="103">
        <v>489</v>
      </c>
      <c r="AE14" s="103">
        <v>0</v>
      </c>
      <c r="AF14" s="103">
        <f>SUM(AG14:AI14)</f>
        <v>235</v>
      </c>
      <c r="AG14" s="103">
        <v>235</v>
      </c>
      <c r="AH14" s="103">
        <v>0</v>
      </c>
      <c r="AI14" s="103">
        <v>0</v>
      </c>
      <c r="AJ14" s="103">
        <f>SUM(AK14:AS14)</f>
        <v>1995</v>
      </c>
      <c r="AK14" s="103">
        <v>1889</v>
      </c>
      <c r="AL14" s="103">
        <v>1</v>
      </c>
      <c r="AM14" s="103">
        <v>9</v>
      </c>
      <c r="AN14" s="103">
        <v>96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131</v>
      </c>
      <c r="AU14" s="103">
        <v>130</v>
      </c>
      <c r="AV14" s="103">
        <v>0</v>
      </c>
      <c r="AW14" s="103">
        <v>1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19</v>
      </c>
      <c r="B15" s="113" t="s">
        <v>270</v>
      </c>
      <c r="C15" s="101" t="s">
        <v>271</v>
      </c>
      <c r="D15" s="103">
        <f>SUM(E15,+H15,+K15)</f>
        <v>11808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11808</v>
      </c>
      <c r="L15" s="103">
        <v>833</v>
      </c>
      <c r="M15" s="103">
        <v>10975</v>
      </c>
      <c r="N15" s="103">
        <f>SUM(O15,+V15,+AC15)</f>
        <v>11938</v>
      </c>
      <c r="O15" s="103">
        <f>SUM(P15:U15)</f>
        <v>833</v>
      </c>
      <c r="P15" s="103">
        <v>833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10975</v>
      </c>
      <c r="W15" s="103">
        <v>10975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130</v>
      </c>
      <c r="AD15" s="103">
        <v>130</v>
      </c>
      <c r="AE15" s="103">
        <v>0</v>
      </c>
      <c r="AF15" s="103">
        <f>SUM(AG15:AI15)</f>
        <v>3</v>
      </c>
      <c r="AG15" s="103">
        <v>3</v>
      </c>
      <c r="AH15" s="103">
        <v>0</v>
      </c>
      <c r="AI15" s="103">
        <v>0</v>
      </c>
      <c r="AJ15" s="103">
        <f>SUM(AK15:AS15)</f>
        <v>3</v>
      </c>
      <c r="AK15" s="103">
        <v>0</v>
      </c>
      <c r="AL15" s="103">
        <v>0</v>
      </c>
      <c r="AM15" s="103">
        <v>0</v>
      </c>
      <c r="AN15" s="103">
        <v>3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3</v>
      </c>
      <c r="BA15" s="103">
        <v>3</v>
      </c>
      <c r="BB15" s="103">
        <v>0</v>
      </c>
      <c r="BC15" s="103">
        <v>0</v>
      </c>
    </row>
    <row r="16" spans="1:55" s="105" customFormat="1" ht="13.5" customHeight="1">
      <c r="A16" s="115" t="s">
        <v>19</v>
      </c>
      <c r="B16" s="113" t="s">
        <v>272</v>
      </c>
      <c r="C16" s="101" t="s">
        <v>273</v>
      </c>
      <c r="D16" s="103">
        <f>SUM(E16,+H16,+K16)</f>
        <v>7172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7172</v>
      </c>
      <c r="L16" s="103">
        <v>3015</v>
      </c>
      <c r="M16" s="103">
        <v>4157</v>
      </c>
      <c r="N16" s="103">
        <f>SUM(O16,+V16,+AC16)</f>
        <v>7345</v>
      </c>
      <c r="O16" s="103">
        <f>SUM(P16:U16)</f>
        <v>3015</v>
      </c>
      <c r="P16" s="103">
        <v>0</v>
      </c>
      <c r="Q16" s="103">
        <v>0</v>
      </c>
      <c r="R16" s="103">
        <v>0</v>
      </c>
      <c r="S16" s="103">
        <v>3015</v>
      </c>
      <c r="T16" s="103">
        <v>0</v>
      </c>
      <c r="U16" s="103">
        <v>0</v>
      </c>
      <c r="V16" s="103">
        <f>SUM(W16:AB16)</f>
        <v>4157</v>
      </c>
      <c r="W16" s="103">
        <v>0</v>
      </c>
      <c r="X16" s="103">
        <v>0</v>
      </c>
      <c r="Y16" s="103">
        <v>0</v>
      </c>
      <c r="Z16" s="103">
        <v>3268</v>
      </c>
      <c r="AA16" s="103">
        <v>0</v>
      </c>
      <c r="AB16" s="103">
        <v>889</v>
      </c>
      <c r="AC16" s="103">
        <f>SUM(AD16:AE16)</f>
        <v>173</v>
      </c>
      <c r="AD16" s="103">
        <v>173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19</v>
      </c>
      <c r="B17" s="113" t="s">
        <v>274</v>
      </c>
      <c r="C17" s="101" t="s">
        <v>275</v>
      </c>
      <c r="D17" s="103">
        <f>SUM(E17,+H17,+K17)</f>
        <v>20554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20554</v>
      </c>
      <c r="L17" s="103">
        <v>4220</v>
      </c>
      <c r="M17" s="103">
        <v>16334</v>
      </c>
      <c r="N17" s="103">
        <f>SUM(O17,+V17,+AC17)</f>
        <v>20794</v>
      </c>
      <c r="O17" s="103">
        <f>SUM(P17:U17)</f>
        <v>4220</v>
      </c>
      <c r="P17" s="103">
        <v>4220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16334</v>
      </c>
      <c r="W17" s="103">
        <v>16334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240</v>
      </c>
      <c r="AD17" s="103">
        <v>240</v>
      </c>
      <c r="AE17" s="103">
        <v>0</v>
      </c>
      <c r="AF17" s="103">
        <f>SUM(AG17:AI17)</f>
        <v>631</v>
      </c>
      <c r="AG17" s="103">
        <v>631</v>
      </c>
      <c r="AH17" s="103">
        <v>0</v>
      </c>
      <c r="AI17" s="103">
        <v>0</v>
      </c>
      <c r="AJ17" s="103">
        <f>SUM(AK17:AS17)</f>
        <v>631</v>
      </c>
      <c r="AK17" s="103">
        <v>0</v>
      </c>
      <c r="AL17" s="103">
        <v>0</v>
      </c>
      <c r="AM17" s="103">
        <v>54</v>
      </c>
      <c r="AN17" s="103">
        <v>577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19</v>
      </c>
      <c r="B18" s="113" t="s">
        <v>276</v>
      </c>
      <c r="C18" s="101" t="s">
        <v>277</v>
      </c>
      <c r="D18" s="103">
        <f>SUM(E18,+H18,+K18)</f>
        <v>15639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15639</v>
      </c>
      <c r="L18" s="103">
        <v>4017</v>
      </c>
      <c r="M18" s="103">
        <v>11622</v>
      </c>
      <c r="N18" s="103">
        <f>SUM(O18,+V18,+AC18)</f>
        <v>15639</v>
      </c>
      <c r="O18" s="103">
        <f>SUM(P18:U18)</f>
        <v>4017</v>
      </c>
      <c r="P18" s="103">
        <v>4017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11622</v>
      </c>
      <c r="W18" s="103">
        <v>11622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630</v>
      </c>
      <c r="AG18" s="103">
        <v>630</v>
      </c>
      <c r="AH18" s="103">
        <v>0</v>
      </c>
      <c r="AI18" s="103">
        <v>0</v>
      </c>
      <c r="AJ18" s="103">
        <f>SUM(AK18:AS18)</f>
        <v>630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5</v>
      </c>
      <c r="AS18" s="103">
        <v>625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19</v>
      </c>
      <c r="B19" s="113" t="s">
        <v>278</v>
      </c>
      <c r="C19" s="101" t="s">
        <v>279</v>
      </c>
      <c r="D19" s="103">
        <f>SUM(E19,+H19,+K19)</f>
        <v>19094</v>
      </c>
      <c r="E19" s="103">
        <f>SUM(F19:G19)</f>
        <v>0</v>
      </c>
      <c r="F19" s="103">
        <v>0</v>
      </c>
      <c r="G19" s="103">
        <v>0</v>
      </c>
      <c r="H19" s="103">
        <f>SUM(I19:J19)</f>
        <v>5034</v>
      </c>
      <c r="I19" s="103">
        <v>5034</v>
      </c>
      <c r="J19" s="103">
        <v>0</v>
      </c>
      <c r="K19" s="103">
        <f>SUM(L19:M19)</f>
        <v>14060</v>
      </c>
      <c r="L19" s="103">
        <v>1401</v>
      </c>
      <c r="M19" s="103">
        <v>12659</v>
      </c>
      <c r="N19" s="103">
        <f>SUM(O19,+V19,+AC19)</f>
        <v>20089</v>
      </c>
      <c r="O19" s="103">
        <f>SUM(P19:U19)</f>
        <v>6435</v>
      </c>
      <c r="P19" s="103">
        <v>565</v>
      </c>
      <c r="Q19" s="103">
        <v>0</v>
      </c>
      <c r="R19" s="103">
        <v>0</v>
      </c>
      <c r="S19" s="103">
        <v>5870</v>
      </c>
      <c r="T19" s="103">
        <v>0</v>
      </c>
      <c r="U19" s="103">
        <v>0</v>
      </c>
      <c r="V19" s="103">
        <f>SUM(W19:AB19)</f>
        <v>12659</v>
      </c>
      <c r="W19" s="103">
        <v>1567</v>
      </c>
      <c r="X19" s="103">
        <v>0</v>
      </c>
      <c r="Y19" s="103">
        <v>0</v>
      </c>
      <c r="Z19" s="103">
        <v>11092</v>
      </c>
      <c r="AA19" s="103">
        <v>0</v>
      </c>
      <c r="AB19" s="103">
        <v>0</v>
      </c>
      <c r="AC19" s="103">
        <f>SUM(AD19:AE19)</f>
        <v>995</v>
      </c>
      <c r="AD19" s="103">
        <v>995</v>
      </c>
      <c r="AE19" s="103">
        <v>0</v>
      </c>
      <c r="AF19" s="103">
        <f>SUM(AG19:AI19)</f>
        <v>3</v>
      </c>
      <c r="AG19" s="103">
        <v>3</v>
      </c>
      <c r="AH19" s="103">
        <v>0</v>
      </c>
      <c r="AI19" s="103">
        <v>0</v>
      </c>
      <c r="AJ19" s="103">
        <f>SUM(AK19:AS19)</f>
        <v>19</v>
      </c>
      <c r="AK19" s="103">
        <v>19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3</v>
      </c>
      <c r="AU19" s="103">
        <v>3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1</v>
      </c>
      <c r="BA19" s="103">
        <v>1</v>
      </c>
      <c r="BB19" s="103">
        <v>0</v>
      </c>
      <c r="BC19" s="103">
        <v>0</v>
      </c>
    </row>
    <row r="20" spans="1:55" s="105" customFormat="1" ht="13.5" customHeight="1">
      <c r="A20" s="115" t="s">
        <v>19</v>
      </c>
      <c r="B20" s="113" t="s">
        <v>280</v>
      </c>
      <c r="C20" s="101" t="s">
        <v>281</v>
      </c>
      <c r="D20" s="103">
        <f>SUM(E20,+H20,+K20)</f>
        <v>31294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31294</v>
      </c>
      <c r="L20" s="103">
        <v>14090</v>
      </c>
      <c r="M20" s="103">
        <v>17204</v>
      </c>
      <c r="N20" s="103">
        <f>SUM(O20,+V20,+AC20)</f>
        <v>31294</v>
      </c>
      <c r="O20" s="103">
        <f>SUM(P20:U20)</f>
        <v>14090</v>
      </c>
      <c r="P20" s="103">
        <v>14090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17204</v>
      </c>
      <c r="W20" s="103">
        <v>17204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834</v>
      </c>
      <c r="AG20" s="103">
        <v>834</v>
      </c>
      <c r="AH20" s="103">
        <v>0</v>
      </c>
      <c r="AI20" s="103">
        <v>0</v>
      </c>
      <c r="AJ20" s="103">
        <f>SUM(AK20:AS20)</f>
        <v>834</v>
      </c>
      <c r="AK20" s="103">
        <v>0</v>
      </c>
      <c r="AL20" s="103">
        <v>0</v>
      </c>
      <c r="AM20" s="103">
        <v>834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19</v>
      </c>
      <c r="B21" s="113" t="s">
        <v>282</v>
      </c>
      <c r="C21" s="101" t="s">
        <v>283</v>
      </c>
      <c r="D21" s="103">
        <f>SUM(E21,+H21,+K21)</f>
        <v>14935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14935</v>
      </c>
      <c r="L21" s="103">
        <v>3094</v>
      </c>
      <c r="M21" s="103">
        <v>11841</v>
      </c>
      <c r="N21" s="103">
        <f>SUM(O21,+V21,+AC21)</f>
        <v>15324</v>
      </c>
      <c r="O21" s="103">
        <f>SUM(P21:U21)</f>
        <v>3094</v>
      </c>
      <c r="P21" s="103">
        <v>3094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11841</v>
      </c>
      <c r="W21" s="103">
        <v>11841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389</v>
      </c>
      <c r="AD21" s="103">
        <v>389</v>
      </c>
      <c r="AE21" s="103">
        <v>0</v>
      </c>
      <c r="AF21" s="103">
        <f>SUM(AG21:AI21)</f>
        <v>421</v>
      </c>
      <c r="AG21" s="103">
        <v>421</v>
      </c>
      <c r="AH21" s="103">
        <v>0</v>
      </c>
      <c r="AI21" s="103">
        <v>0</v>
      </c>
      <c r="AJ21" s="103">
        <f>SUM(AK21:AS21)</f>
        <v>421</v>
      </c>
      <c r="AK21" s="103">
        <v>0</v>
      </c>
      <c r="AL21" s="103">
        <v>0</v>
      </c>
      <c r="AM21" s="103">
        <v>4</v>
      </c>
      <c r="AN21" s="103">
        <v>415</v>
      </c>
      <c r="AO21" s="103">
        <v>0</v>
      </c>
      <c r="AP21" s="103">
        <v>0</v>
      </c>
      <c r="AQ21" s="103">
        <v>0</v>
      </c>
      <c r="AR21" s="103">
        <v>2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19</v>
      </c>
      <c r="B22" s="113" t="s">
        <v>284</v>
      </c>
      <c r="C22" s="101" t="s">
        <v>285</v>
      </c>
      <c r="D22" s="103">
        <f>SUM(E22,+H22,+K22)</f>
        <v>34</v>
      </c>
      <c r="E22" s="103">
        <f>SUM(F22:G22)</f>
        <v>0</v>
      </c>
      <c r="F22" s="103">
        <v>0</v>
      </c>
      <c r="G22" s="103">
        <v>0</v>
      </c>
      <c r="H22" s="103">
        <f>SUM(I22:J22)</f>
        <v>34</v>
      </c>
      <c r="I22" s="103">
        <v>3</v>
      </c>
      <c r="J22" s="103">
        <v>31</v>
      </c>
      <c r="K22" s="103">
        <f>SUM(L22:M22)</f>
        <v>0</v>
      </c>
      <c r="L22" s="103">
        <v>0</v>
      </c>
      <c r="M22" s="103">
        <v>0</v>
      </c>
      <c r="N22" s="103">
        <f>SUM(O22,+V22,+AC22)</f>
        <v>34</v>
      </c>
      <c r="O22" s="103">
        <f>SUM(P22:U22)</f>
        <v>3</v>
      </c>
      <c r="P22" s="103">
        <v>0</v>
      </c>
      <c r="Q22" s="103">
        <v>0</v>
      </c>
      <c r="R22" s="103">
        <v>0</v>
      </c>
      <c r="S22" s="103">
        <v>3</v>
      </c>
      <c r="T22" s="103">
        <v>0</v>
      </c>
      <c r="U22" s="103">
        <v>0</v>
      </c>
      <c r="V22" s="103">
        <f>SUM(W22:AB22)</f>
        <v>31</v>
      </c>
      <c r="W22" s="103">
        <v>31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19</v>
      </c>
      <c r="B23" s="113" t="s">
        <v>286</v>
      </c>
      <c r="C23" s="101" t="s">
        <v>287</v>
      </c>
      <c r="D23" s="103">
        <f>SUM(E23,+H23,+K23)</f>
        <v>2254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2254</v>
      </c>
      <c r="L23" s="103">
        <v>1083</v>
      </c>
      <c r="M23" s="103">
        <v>1171</v>
      </c>
      <c r="N23" s="103">
        <f>SUM(O23,+V23,+AC23)</f>
        <v>2260</v>
      </c>
      <c r="O23" s="103">
        <f>SUM(P23:U23)</f>
        <v>1083</v>
      </c>
      <c r="P23" s="103">
        <v>1083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1171</v>
      </c>
      <c r="W23" s="103">
        <v>1171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6</v>
      </c>
      <c r="AD23" s="103">
        <v>6</v>
      </c>
      <c r="AE23" s="103">
        <v>0</v>
      </c>
      <c r="AF23" s="103">
        <f>SUM(AG23:AI23)</f>
        <v>69</v>
      </c>
      <c r="AG23" s="103">
        <v>69</v>
      </c>
      <c r="AH23" s="103">
        <v>0</v>
      </c>
      <c r="AI23" s="103">
        <v>0</v>
      </c>
      <c r="AJ23" s="103">
        <f>SUM(AK23:AS23)</f>
        <v>69</v>
      </c>
      <c r="AK23" s="103">
        <v>0</v>
      </c>
      <c r="AL23" s="103">
        <v>0</v>
      </c>
      <c r="AM23" s="103">
        <v>6</v>
      </c>
      <c r="AN23" s="103">
        <v>63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19</v>
      </c>
      <c r="B24" s="113" t="s">
        <v>288</v>
      </c>
      <c r="C24" s="101" t="s">
        <v>289</v>
      </c>
      <c r="D24" s="103">
        <f>SUM(E24,+H24,+K24)</f>
        <v>5858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5858</v>
      </c>
      <c r="L24" s="103">
        <v>1357</v>
      </c>
      <c r="M24" s="103">
        <v>4501</v>
      </c>
      <c r="N24" s="103">
        <f>SUM(O24,+V24,+AC24)</f>
        <v>5874</v>
      </c>
      <c r="O24" s="103">
        <f>SUM(P24:U24)</f>
        <v>1357</v>
      </c>
      <c r="P24" s="103">
        <v>1357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4501</v>
      </c>
      <c r="W24" s="103">
        <v>4501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16</v>
      </c>
      <c r="AD24" s="103">
        <v>16</v>
      </c>
      <c r="AE24" s="103">
        <v>0</v>
      </c>
      <c r="AF24" s="103">
        <f>SUM(AG24:AI24)</f>
        <v>181</v>
      </c>
      <c r="AG24" s="103">
        <v>181</v>
      </c>
      <c r="AH24" s="103">
        <v>0</v>
      </c>
      <c r="AI24" s="103">
        <v>0</v>
      </c>
      <c r="AJ24" s="103">
        <f>SUM(AK24:AS24)</f>
        <v>181</v>
      </c>
      <c r="AK24" s="103">
        <v>0</v>
      </c>
      <c r="AL24" s="103">
        <v>0</v>
      </c>
      <c r="AM24" s="103">
        <v>16</v>
      </c>
      <c r="AN24" s="103">
        <v>165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19</v>
      </c>
      <c r="B25" s="113" t="s">
        <v>290</v>
      </c>
      <c r="C25" s="101" t="s">
        <v>291</v>
      </c>
      <c r="D25" s="103">
        <f>SUM(E25,+H25,+K25)</f>
        <v>3731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3731</v>
      </c>
      <c r="L25" s="103">
        <v>1187</v>
      </c>
      <c r="M25" s="103">
        <v>2544</v>
      </c>
      <c r="N25" s="103">
        <f>SUM(O25,+V25,+AC25)</f>
        <v>3731</v>
      </c>
      <c r="O25" s="103">
        <f>SUM(P25:U25)</f>
        <v>1187</v>
      </c>
      <c r="P25" s="103">
        <v>1187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2544</v>
      </c>
      <c r="W25" s="103">
        <v>2544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115</v>
      </c>
      <c r="AG25" s="103">
        <v>115</v>
      </c>
      <c r="AH25" s="103">
        <v>0</v>
      </c>
      <c r="AI25" s="103">
        <v>0</v>
      </c>
      <c r="AJ25" s="103">
        <f>SUM(AK25:AS25)</f>
        <v>115</v>
      </c>
      <c r="AK25" s="103">
        <v>0</v>
      </c>
      <c r="AL25" s="103">
        <v>0</v>
      </c>
      <c r="AM25" s="103">
        <v>10</v>
      </c>
      <c r="AN25" s="103">
        <v>105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19</v>
      </c>
      <c r="B26" s="113" t="s">
        <v>292</v>
      </c>
      <c r="C26" s="101" t="s">
        <v>293</v>
      </c>
      <c r="D26" s="103">
        <f>SUM(E26,+H26,+K26)</f>
        <v>1507</v>
      </c>
      <c r="E26" s="103">
        <f>SUM(F26:G26)</f>
        <v>0</v>
      </c>
      <c r="F26" s="103">
        <v>0</v>
      </c>
      <c r="G26" s="103">
        <v>0</v>
      </c>
      <c r="H26" s="103">
        <f>SUM(I26:J26)</f>
        <v>1425</v>
      </c>
      <c r="I26" s="103">
        <v>0</v>
      </c>
      <c r="J26" s="103">
        <v>1425</v>
      </c>
      <c r="K26" s="103">
        <f>SUM(L26:M26)</f>
        <v>82</v>
      </c>
      <c r="L26" s="103">
        <v>82</v>
      </c>
      <c r="M26" s="103">
        <v>0</v>
      </c>
      <c r="N26" s="103">
        <f>SUM(O26,+V26,+AC26)</f>
        <v>1580</v>
      </c>
      <c r="O26" s="103">
        <f>SUM(P26:U26)</f>
        <v>82</v>
      </c>
      <c r="P26" s="103">
        <v>82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1425</v>
      </c>
      <c r="W26" s="103">
        <v>0</v>
      </c>
      <c r="X26" s="103">
        <v>1425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73</v>
      </c>
      <c r="AD26" s="103">
        <v>73</v>
      </c>
      <c r="AE26" s="103">
        <v>0</v>
      </c>
      <c r="AF26" s="103">
        <f>SUM(AG26:AI26)</f>
        <v>112</v>
      </c>
      <c r="AG26" s="103">
        <v>0</v>
      </c>
      <c r="AH26" s="103">
        <v>112</v>
      </c>
      <c r="AI26" s="103">
        <v>0</v>
      </c>
      <c r="AJ26" s="103">
        <f>SUM(AK26:AS26)</f>
        <v>112</v>
      </c>
      <c r="AK26" s="103">
        <v>0</v>
      </c>
      <c r="AL26" s="103">
        <v>112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6">
    <sortCondition ref="A8:A26"/>
    <sortCondition ref="B8:B26"/>
    <sortCondition ref="C8:C2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35000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35201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35202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35203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35204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35206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35207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35208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35210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35211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35212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35213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35215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35216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35305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35321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35341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35343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35344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35502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2020-02-14T04:21:03Z</dcterms:modified>
</cp:coreProperties>
</file>