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4広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'災害廃棄物事業経費（歳出）'!$2:$33</definedName>
    <definedName name="_xlnm.Print_Area" localSheetId="2">'災害廃棄物事業経費（歳入）'!$2:$33</definedName>
    <definedName name="_xlnm.Print_Area" localSheetId="0">'災害廃棄物事業経費（市町村）'!$2:$29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S11" i="2" s="1"/>
  <c r="D11" i="6"/>
  <c r="J11" i="2" s="1"/>
  <c r="CH33" i="4"/>
  <c r="CG33" i="4"/>
  <c r="CE33" i="4"/>
  <c r="CD33" i="4"/>
  <c r="CC33" i="4"/>
  <c r="CB33" i="4"/>
  <c r="CA33" i="4"/>
  <c r="BZ33" i="4"/>
  <c r="BY33" i="4"/>
  <c r="BX33" i="4"/>
  <c r="BU33" i="4"/>
  <c r="BT33" i="4"/>
  <c r="BS33" i="4"/>
  <c r="BR33" i="4"/>
  <c r="BN33" i="4"/>
  <c r="BM33" i="4"/>
  <c r="BL33" i="4"/>
  <c r="BK33" i="4"/>
  <c r="S33" i="3"/>
  <c r="M33" i="3"/>
  <c r="DC11" i="2"/>
  <c r="DI11" i="2"/>
  <c r="DE11" i="2"/>
  <c r="DD11" i="2"/>
  <c r="BZ11" i="2"/>
  <c r="DA11" i="2"/>
  <c r="CZ11" i="2"/>
  <c r="CV11" i="2"/>
  <c r="CS11" i="2"/>
  <c r="BP11" i="2"/>
  <c r="CN11" i="2"/>
  <c r="CM11" i="2"/>
  <c r="DH11" i="2"/>
  <c r="DF11" i="2"/>
  <c r="AX11" i="2"/>
  <c r="CY11" i="2"/>
  <c r="AS11" i="2"/>
  <c r="CU11" i="2"/>
  <c r="CT11" i="2"/>
  <c r="AN11" i="2"/>
  <c r="CL11" i="2"/>
  <c r="AF11" i="2"/>
  <c r="E11" i="2"/>
  <c r="D11" i="2" s="1"/>
  <c r="E10" i="6"/>
  <c r="S10" i="2" s="1"/>
  <c r="D10" i="6"/>
  <c r="J10" i="2" s="1"/>
  <c r="CH32" i="4"/>
  <c r="CG32" i="4"/>
  <c r="CE32" i="4"/>
  <c r="CD32" i="4"/>
  <c r="CC32" i="4"/>
  <c r="CB32" i="4"/>
  <c r="CA32" i="4"/>
  <c r="BZ32" i="4"/>
  <c r="BY32" i="4"/>
  <c r="BX32" i="4"/>
  <c r="BU32" i="4"/>
  <c r="BT32" i="4"/>
  <c r="BS32" i="4"/>
  <c r="BR32" i="4"/>
  <c r="BN32" i="4"/>
  <c r="BM32" i="4"/>
  <c r="BL32" i="4"/>
  <c r="BK32" i="4"/>
  <c r="S32" i="3"/>
  <c r="M32" i="3"/>
  <c r="J32" i="3"/>
  <c r="DC10" i="2"/>
  <c r="DI10" i="2"/>
  <c r="DE10" i="2"/>
  <c r="DD10" i="2"/>
  <c r="BZ10" i="2"/>
  <c r="DA10" i="2"/>
  <c r="CZ10" i="2"/>
  <c r="CV10" i="2"/>
  <c r="CS10" i="2"/>
  <c r="BP10" i="2"/>
  <c r="CN10" i="2"/>
  <c r="CM10" i="2"/>
  <c r="DH10" i="2"/>
  <c r="DF10" i="2"/>
  <c r="AX10" i="2"/>
  <c r="CY10" i="2"/>
  <c r="AS10" i="2"/>
  <c r="CU10" i="2"/>
  <c r="CT10" i="2"/>
  <c r="AN10" i="2"/>
  <c r="CL10" i="2"/>
  <c r="AF10" i="2"/>
  <c r="E10" i="2"/>
  <c r="D10" i="2" s="1"/>
  <c r="E9" i="6"/>
  <c r="S31" i="3" s="1"/>
  <c r="D9" i="6"/>
  <c r="J9" i="2" s="1"/>
  <c r="CB31" i="4"/>
  <c r="CA31" i="4"/>
  <c r="CH31" i="4"/>
  <c r="CG31" i="4"/>
  <c r="CE31" i="4"/>
  <c r="CD31" i="4"/>
  <c r="CC31" i="4"/>
  <c r="BZ31" i="4"/>
  <c r="BY31" i="4"/>
  <c r="BX31" i="4"/>
  <c r="BV31" i="4"/>
  <c r="BU31" i="4"/>
  <c r="BT31" i="4"/>
  <c r="BS31" i="4"/>
  <c r="BR31" i="4"/>
  <c r="BN31" i="4"/>
  <c r="BM31" i="4"/>
  <c r="BL31" i="4"/>
  <c r="BK31" i="4"/>
  <c r="M31" i="3"/>
  <c r="DC9" i="2"/>
  <c r="DI9" i="2"/>
  <c r="DE9" i="2"/>
  <c r="DD9" i="2"/>
  <c r="BZ9" i="2"/>
  <c r="DB9" i="2" s="1"/>
  <c r="DA9" i="2"/>
  <c r="CZ9" i="2"/>
  <c r="CV9" i="2"/>
  <c r="CS9" i="2"/>
  <c r="BP9" i="2"/>
  <c r="CN9" i="2"/>
  <c r="CM9" i="2"/>
  <c r="DH9" i="2"/>
  <c r="DF9" i="2"/>
  <c r="AX9" i="2"/>
  <c r="CY9" i="2"/>
  <c r="AS9" i="2"/>
  <c r="CU9" i="2"/>
  <c r="CT9" i="2"/>
  <c r="AN9" i="2"/>
  <c r="CL9" i="2"/>
  <c r="AF9" i="2"/>
  <c r="E9" i="2"/>
  <c r="D9" i="2" s="1"/>
  <c r="E8" i="6"/>
  <c r="D8" i="6"/>
  <c r="J8" i="2" s="1"/>
  <c r="CH30" i="4"/>
  <c r="CG30" i="4"/>
  <c r="CE30" i="4"/>
  <c r="CD30" i="4"/>
  <c r="CC30" i="4"/>
  <c r="CB30" i="4"/>
  <c r="CA30" i="4"/>
  <c r="BZ30" i="4"/>
  <c r="BY30" i="4"/>
  <c r="BX30" i="4"/>
  <c r="BU30" i="4"/>
  <c r="BT30" i="4"/>
  <c r="BS30" i="4"/>
  <c r="BR30" i="4"/>
  <c r="BN30" i="4"/>
  <c r="BM30" i="4"/>
  <c r="BL30" i="4"/>
  <c r="BK30" i="4"/>
  <c r="S30" i="3"/>
  <c r="S7" i="3" s="1"/>
  <c r="M30" i="3"/>
  <c r="DI8" i="2"/>
  <c r="DE8" i="2"/>
  <c r="DD8" i="2"/>
  <c r="DA8" i="2"/>
  <c r="BU8" i="2"/>
  <c r="CV8" i="2"/>
  <c r="CS8" i="2"/>
  <c r="BP8" i="2"/>
  <c r="CN8" i="2"/>
  <c r="BH8" i="2"/>
  <c r="DH8" i="2"/>
  <c r="DF8" i="2"/>
  <c r="DC8" i="2"/>
  <c r="AX8" i="2"/>
  <c r="CY8" i="2"/>
  <c r="AS8" i="2"/>
  <c r="CU8" i="2"/>
  <c r="CT8" i="2"/>
  <c r="AN8" i="2"/>
  <c r="CL8" i="2"/>
  <c r="AF8" i="2"/>
  <c r="S8" i="2"/>
  <c r="E8" i="2"/>
  <c r="D8" i="2" s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BC29" i="1" s="1"/>
  <c r="D29" i="5"/>
  <c r="AL29" i="1" s="1"/>
  <c r="CC29" i="4"/>
  <c r="CB29" i="4"/>
  <c r="CH29" i="4"/>
  <c r="CG29" i="4"/>
  <c r="CE29" i="4"/>
  <c r="CD29" i="4"/>
  <c r="BZ29" i="4"/>
  <c r="BY29" i="4"/>
  <c r="BX29" i="4"/>
  <c r="BW29" i="4"/>
  <c r="BU29" i="4"/>
  <c r="BS29" i="4"/>
  <c r="BR29" i="4"/>
  <c r="BN29" i="4"/>
  <c r="BM29" i="4"/>
  <c r="BK29" i="4"/>
  <c r="BJ29" i="4"/>
  <c r="M29" i="3"/>
  <c r="DI29" i="1"/>
  <c r="DH29" i="1"/>
  <c r="DF29" i="1"/>
  <c r="DE29" i="1"/>
  <c r="DD29" i="1"/>
  <c r="BZ29" i="1"/>
  <c r="DA29" i="1"/>
  <c r="CZ29" i="1"/>
  <c r="CY29" i="1"/>
  <c r="CX29" i="1"/>
  <c r="CV29" i="1"/>
  <c r="BP29" i="1"/>
  <c r="CT29" i="1"/>
  <c r="CS29" i="1"/>
  <c r="CO29" i="1"/>
  <c r="CN29" i="1"/>
  <c r="BH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BD28" i="4" s="1"/>
  <c r="G28" i="5"/>
  <c r="AM28" i="4" s="1"/>
  <c r="E28" i="5"/>
  <c r="AB28" i="4" s="1"/>
  <c r="D28" i="5"/>
  <c r="K28" i="4" s="1"/>
  <c r="CH28" i="4"/>
  <c r="CG28" i="4"/>
  <c r="CE28" i="4"/>
  <c r="CD28" i="4"/>
  <c r="CC28" i="4"/>
  <c r="CA28" i="4"/>
  <c r="BZ28" i="4"/>
  <c r="BY28" i="4"/>
  <c r="BX28" i="4"/>
  <c r="BW28" i="4"/>
  <c r="BU28" i="4"/>
  <c r="BS28" i="4"/>
  <c r="BR28" i="4"/>
  <c r="BN28" i="4"/>
  <c r="BM28" i="4"/>
  <c r="BK28" i="4"/>
  <c r="BJ28" i="4"/>
  <c r="M28" i="3"/>
  <c r="DD28" i="1"/>
  <c r="DC28" i="1"/>
  <c r="DI28" i="1"/>
  <c r="DH28" i="1"/>
  <c r="DF28" i="1"/>
  <c r="DE28" i="1"/>
  <c r="BZ28" i="1"/>
  <c r="DA28" i="1"/>
  <c r="CZ28" i="1"/>
  <c r="CY28" i="1"/>
  <c r="CX28" i="1"/>
  <c r="CV28" i="1"/>
  <c r="BP28" i="1"/>
  <c r="CT28" i="1"/>
  <c r="CS28" i="1"/>
  <c r="CO28" i="1"/>
  <c r="CN28" i="1"/>
  <c r="BH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AM27" i="4" s="1"/>
  <c r="E27" i="5"/>
  <c r="AB27" i="4" s="1"/>
  <c r="D27" i="5"/>
  <c r="K27" i="4" s="1"/>
  <c r="CH27" i="4"/>
  <c r="CG27" i="4"/>
  <c r="CE27" i="4"/>
  <c r="CD27" i="4"/>
  <c r="CC27" i="4"/>
  <c r="CA27" i="4"/>
  <c r="BZ27" i="4"/>
  <c r="BY27" i="4"/>
  <c r="BX27" i="4"/>
  <c r="BW27" i="4"/>
  <c r="BU27" i="4"/>
  <c r="BS27" i="4"/>
  <c r="BR27" i="4"/>
  <c r="BN27" i="4"/>
  <c r="BM27" i="4"/>
  <c r="BK27" i="4"/>
  <c r="BJ27" i="4"/>
  <c r="M27" i="3"/>
  <c r="DD27" i="1"/>
  <c r="DC27" i="1"/>
  <c r="DI27" i="1"/>
  <c r="DH27" i="1"/>
  <c r="DF27" i="1"/>
  <c r="DE27" i="1"/>
  <c r="BZ27" i="1"/>
  <c r="DA27" i="1"/>
  <c r="CZ27" i="1"/>
  <c r="CY27" i="1"/>
  <c r="CX27" i="1"/>
  <c r="CV27" i="1"/>
  <c r="BP27" i="1"/>
  <c r="CT27" i="1"/>
  <c r="CS27" i="1"/>
  <c r="CO27" i="1"/>
  <c r="CN27" i="1"/>
  <c r="BH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E26" i="5"/>
  <c r="BC26" i="1" s="1"/>
  <c r="D26" i="5"/>
  <c r="K26" i="4" s="1"/>
  <c r="CH26" i="4"/>
  <c r="CG26" i="4"/>
  <c r="CE26" i="4"/>
  <c r="CD26" i="4"/>
  <c r="CC26" i="4"/>
  <c r="CA26" i="4"/>
  <c r="BZ26" i="4"/>
  <c r="BY26" i="4"/>
  <c r="BX26" i="4"/>
  <c r="BW26" i="4"/>
  <c r="BU26" i="4"/>
  <c r="BS26" i="4"/>
  <c r="BR26" i="4"/>
  <c r="BN26" i="4"/>
  <c r="BM26" i="4"/>
  <c r="BK26" i="4"/>
  <c r="BJ26" i="4"/>
  <c r="M26" i="3"/>
  <c r="DI26" i="1"/>
  <c r="DH26" i="1"/>
  <c r="DF26" i="1"/>
  <c r="DE26" i="1"/>
  <c r="DD26" i="1"/>
  <c r="BZ26" i="1"/>
  <c r="DA26" i="1"/>
  <c r="CZ26" i="1"/>
  <c r="CY26" i="1"/>
  <c r="CX26" i="1"/>
  <c r="CV26" i="1"/>
  <c r="BP26" i="1"/>
  <c r="CT26" i="1"/>
  <c r="CS26" i="1"/>
  <c r="CO26" i="1"/>
  <c r="CN26" i="1"/>
  <c r="CM26" i="1"/>
  <c r="CL26" i="1"/>
  <c r="CK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E25" i="5"/>
  <c r="BC25" i="1" s="1"/>
  <c r="D25" i="5"/>
  <c r="K25" i="4" s="1"/>
  <c r="CH25" i="4"/>
  <c r="CG25" i="4"/>
  <c r="CE25" i="4"/>
  <c r="CD25" i="4"/>
  <c r="CC25" i="4"/>
  <c r="CA25" i="4"/>
  <c r="BZ25" i="4"/>
  <c r="BY25" i="4"/>
  <c r="BX25" i="4"/>
  <c r="BW25" i="4"/>
  <c r="BU25" i="4"/>
  <c r="BS25" i="4"/>
  <c r="BR25" i="4"/>
  <c r="BN25" i="4"/>
  <c r="BM25" i="4"/>
  <c r="BK25" i="4"/>
  <c r="BJ25" i="4"/>
  <c r="M25" i="3"/>
  <c r="DC25" i="1"/>
  <c r="DI25" i="1"/>
  <c r="DH25" i="1"/>
  <c r="DF25" i="1"/>
  <c r="DE25" i="1"/>
  <c r="BZ25" i="1"/>
  <c r="DA25" i="1"/>
  <c r="CZ25" i="1"/>
  <c r="CY25" i="1"/>
  <c r="CX25" i="1"/>
  <c r="CV25" i="1"/>
  <c r="BP25" i="1"/>
  <c r="CT25" i="1"/>
  <c r="CS25" i="1"/>
  <c r="CO25" i="1"/>
  <c r="CN25" i="1"/>
  <c r="BH25" i="1"/>
  <c r="CL25" i="1"/>
  <c r="CK25" i="1"/>
  <c r="DD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E24" i="5"/>
  <c r="AB24" i="4" s="1"/>
  <c r="D24" i="5"/>
  <c r="K24" i="4" s="1"/>
  <c r="BM24" i="4"/>
  <c r="CH24" i="4"/>
  <c r="CG24" i="4"/>
  <c r="CE24" i="4"/>
  <c r="CD24" i="4"/>
  <c r="CC24" i="4"/>
  <c r="BZ24" i="4"/>
  <c r="BY24" i="4"/>
  <c r="BX24" i="4"/>
  <c r="BW24" i="4"/>
  <c r="BU24" i="4"/>
  <c r="BS24" i="4"/>
  <c r="BR24" i="4"/>
  <c r="BN24" i="4"/>
  <c r="BK24" i="4"/>
  <c r="BJ24" i="4"/>
  <c r="M24" i="3"/>
  <c r="DI24" i="1"/>
  <c r="DH24" i="1"/>
  <c r="DF24" i="1"/>
  <c r="DE24" i="1"/>
  <c r="DD24" i="1"/>
  <c r="BZ24" i="1"/>
  <c r="DA24" i="1"/>
  <c r="CZ24" i="1"/>
  <c r="CY24" i="1"/>
  <c r="CX24" i="1"/>
  <c r="CV24" i="1"/>
  <c r="CU24" i="1"/>
  <c r="CT24" i="1"/>
  <c r="CS24" i="1"/>
  <c r="CO24" i="1"/>
  <c r="CN24" i="1"/>
  <c r="BH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E23" i="5"/>
  <c r="AB23" i="4" s="1"/>
  <c r="D23" i="5"/>
  <c r="AL23" i="1" s="1"/>
  <c r="CH23" i="4"/>
  <c r="CG23" i="4"/>
  <c r="CE23" i="4"/>
  <c r="CD23" i="4"/>
  <c r="CC23" i="4"/>
  <c r="CA23" i="4"/>
  <c r="BZ23" i="4"/>
  <c r="BY23" i="4"/>
  <c r="BX23" i="4"/>
  <c r="BW23" i="4"/>
  <c r="BU23" i="4"/>
  <c r="BT23" i="4"/>
  <c r="BS23" i="4"/>
  <c r="BR23" i="4"/>
  <c r="BN23" i="4"/>
  <c r="BM23" i="4"/>
  <c r="BL23" i="4"/>
  <c r="BK23" i="4"/>
  <c r="BJ23" i="4"/>
  <c r="M23" i="3"/>
  <c r="DI23" i="1"/>
  <c r="DH23" i="1"/>
  <c r="DF23" i="1"/>
  <c r="DE23" i="1"/>
  <c r="BZ23" i="1"/>
  <c r="DA23" i="1"/>
  <c r="CZ23" i="1"/>
  <c r="CY23" i="1"/>
  <c r="CX23" i="1"/>
  <c r="CV23" i="1"/>
  <c r="BP23" i="1"/>
  <c r="CT23" i="1"/>
  <c r="CS23" i="1"/>
  <c r="CO23" i="1"/>
  <c r="CN23" i="1"/>
  <c r="BH23" i="1"/>
  <c r="CL23" i="1"/>
  <c r="CK23" i="1"/>
  <c r="DD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BD22" i="4" s="1"/>
  <c r="G22" i="5"/>
  <c r="BN22" i="1" s="1"/>
  <c r="E22" i="5"/>
  <c r="AB22" i="4" s="1"/>
  <c r="D22" i="5"/>
  <c r="K22" i="4" s="1"/>
  <c r="CH22" i="4"/>
  <c r="CG22" i="4"/>
  <c r="CE22" i="4"/>
  <c r="CD22" i="4"/>
  <c r="CC22" i="4"/>
  <c r="BZ22" i="4"/>
  <c r="BY22" i="4"/>
  <c r="BW22" i="4"/>
  <c r="BU22" i="4"/>
  <c r="BT22" i="4"/>
  <c r="BS22" i="4"/>
  <c r="BR22" i="4"/>
  <c r="BQ22" i="4"/>
  <c r="BN22" i="4"/>
  <c r="BM22" i="4"/>
  <c r="BL22" i="4"/>
  <c r="BK22" i="4"/>
  <c r="BJ22" i="4"/>
  <c r="BI22" i="4"/>
  <c r="M22" i="3"/>
  <c r="DI22" i="1"/>
  <c r="DH22" i="1"/>
  <c r="DF22" i="1"/>
  <c r="DE22" i="1"/>
  <c r="BZ22" i="1"/>
  <c r="DC22" i="1"/>
  <c r="DA22" i="1"/>
  <c r="CY22" i="1"/>
  <c r="CX22" i="1"/>
  <c r="CV22" i="1"/>
  <c r="CU22" i="1"/>
  <c r="CT22" i="1"/>
  <c r="CS22" i="1"/>
  <c r="BP22" i="1"/>
  <c r="CO22" i="1"/>
  <c r="CN22" i="1"/>
  <c r="CM22" i="1"/>
  <c r="CL22" i="1"/>
  <c r="CK22" i="1"/>
  <c r="BH22" i="1"/>
  <c r="AX22" i="1"/>
  <c r="CZ22" i="1"/>
  <c r="AS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E21" i="5"/>
  <c r="AB21" i="4" s="1"/>
  <c r="D21" i="5"/>
  <c r="K21" i="4" s="1"/>
  <c r="CH21" i="4"/>
  <c r="CG21" i="4"/>
  <c r="CE21" i="4"/>
  <c r="CD21" i="4"/>
  <c r="CC21" i="4"/>
  <c r="CA21" i="4"/>
  <c r="BZ21" i="4"/>
  <c r="BY21" i="4"/>
  <c r="BX21" i="4"/>
  <c r="BW21" i="4"/>
  <c r="BU21" i="4"/>
  <c r="BS21" i="4"/>
  <c r="BR21" i="4"/>
  <c r="BN21" i="4"/>
  <c r="BM21" i="4"/>
  <c r="BK21" i="4"/>
  <c r="BJ21" i="4"/>
  <c r="M21" i="3"/>
  <c r="DI21" i="1"/>
  <c r="DH21" i="1"/>
  <c r="DF21" i="1"/>
  <c r="DE21" i="1"/>
  <c r="BZ21" i="1"/>
  <c r="DA21" i="1"/>
  <c r="CZ21" i="1"/>
  <c r="CY21" i="1"/>
  <c r="CX21" i="1"/>
  <c r="CV21" i="1"/>
  <c r="BP21" i="1"/>
  <c r="CT21" i="1"/>
  <c r="CS21" i="1"/>
  <c r="CO21" i="1"/>
  <c r="CN21" i="1"/>
  <c r="BH21" i="1"/>
  <c r="CL21" i="1"/>
  <c r="CK21" i="1"/>
  <c r="DD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E20" i="5"/>
  <c r="AB20" i="4" s="1"/>
  <c r="D20" i="5"/>
  <c r="AL20" i="1" s="1"/>
  <c r="CH20" i="4"/>
  <c r="CG20" i="4"/>
  <c r="CE20" i="4"/>
  <c r="CD20" i="4"/>
  <c r="CC20" i="4"/>
  <c r="CA20" i="4"/>
  <c r="BZ20" i="4"/>
  <c r="BY20" i="4"/>
  <c r="BX20" i="4"/>
  <c r="BW20" i="4"/>
  <c r="BU20" i="4"/>
  <c r="BT20" i="4"/>
  <c r="BS20" i="4"/>
  <c r="BR20" i="4"/>
  <c r="BN20" i="4"/>
  <c r="BM20" i="4"/>
  <c r="BK20" i="4"/>
  <c r="BJ20" i="4"/>
  <c r="M20" i="3"/>
  <c r="DD20" i="1"/>
  <c r="DI20" i="1"/>
  <c r="DH20" i="1"/>
  <c r="DF20" i="1"/>
  <c r="DE20" i="1"/>
  <c r="BZ20" i="1"/>
  <c r="DA20" i="1"/>
  <c r="CZ20" i="1"/>
  <c r="CY20" i="1"/>
  <c r="CX20" i="1"/>
  <c r="CV20" i="1"/>
  <c r="BP20" i="1"/>
  <c r="CT20" i="1"/>
  <c r="CS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E19" i="5"/>
  <c r="BC19" i="1" s="1"/>
  <c r="D19" i="5"/>
  <c r="K19" i="4" s="1"/>
  <c r="CH19" i="4"/>
  <c r="CG19" i="4"/>
  <c r="CE19" i="4"/>
  <c r="CD19" i="4"/>
  <c r="CC19" i="4"/>
  <c r="CA19" i="4"/>
  <c r="BZ19" i="4"/>
  <c r="BY19" i="4"/>
  <c r="BX19" i="4"/>
  <c r="BW19" i="4"/>
  <c r="BU19" i="4"/>
  <c r="BS19" i="4"/>
  <c r="BR19" i="4"/>
  <c r="BN19" i="4"/>
  <c r="BM19" i="4"/>
  <c r="BK19" i="4"/>
  <c r="BJ19" i="4"/>
  <c r="M19" i="3"/>
  <c r="DI19" i="1"/>
  <c r="DH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E18" i="5"/>
  <c r="AB18" i="4" s="1"/>
  <c r="D18" i="5"/>
  <c r="AL18" i="1" s="1"/>
  <c r="CH18" i="4"/>
  <c r="CG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N18" i="4"/>
  <c r="BM18" i="4"/>
  <c r="BK18" i="4"/>
  <c r="BJ18" i="4"/>
  <c r="M18" i="3"/>
  <c r="DD18" i="1"/>
  <c r="DI18" i="1"/>
  <c r="DH18" i="1"/>
  <c r="DF18" i="1"/>
  <c r="DE18" i="1"/>
  <c r="BZ18" i="1"/>
  <c r="DA18" i="1"/>
  <c r="CZ18" i="1"/>
  <c r="CY18" i="1"/>
  <c r="CX18" i="1"/>
  <c r="CV18" i="1"/>
  <c r="BP18" i="1"/>
  <c r="CT18" i="1"/>
  <c r="CS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E17" i="5"/>
  <c r="BC17" i="1" s="1"/>
  <c r="D17" i="5"/>
  <c r="K17" i="4" s="1"/>
  <c r="CH17" i="4"/>
  <c r="CG17" i="4"/>
  <c r="CE17" i="4"/>
  <c r="CD17" i="4"/>
  <c r="CC17" i="4"/>
  <c r="CA17" i="4"/>
  <c r="BZ17" i="4"/>
  <c r="BY17" i="4"/>
  <c r="BX17" i="4"/>
  <c r="BW17" i="4"/>
  <c r="BU17" i="4"/>
  <c r="BS17" i="4"/>
  <c r="BR17" i="4"/>
  <c r="BN17" i="4"/>
  <c r="BM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CV17" i="1"/>
  <c r="BP17" i="1"/>
  <c r="CT17" i="1"/>
  <c r="CS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E16" i="5"/>
  <c r="BC16" i="1" s="1"/>
  <c r="D16" i="5"/>
  <c r="K16" i="4" s="1"/>
  <c r="CH16" i="4"/>
  <c r="CG16" i="4"/>
  <c r="CE16" i="4"/>
  <c r="CD16" i="4"/>
  <c r="CC16" i="4"/>
  <c r="CA16" i="4"/>
  <c r="BZ16" i="4"/>
  <c r="BY16" i="4"/>
  <c r="BX16" i="4"/>
  <c r="BW16" i="4"/>
  <c r="BU16" i="4"/>
  <c r="BS16" i="4"/>
  <c r="BR16" i="4"/>
  <c r="BN16" i="4"/>
  <c r="BM16" i="4"/>
  <c r="BK16" i="4"/>
  <c r="BJ16" i="4"/>
  <c r="M16" i="3"/>
  <c r="DI16" i="1"/>
  <c r="DH16" i="1"/>
  <c r="DF16" i="1"/>
  <c r="DE16" i="1"/>
  <c r="DD16" i="1"/>
  <c r="BZ16" i="1"/>
  <c r="DA16" i="1"/>
  <c r="CZ16" i="1"/>
  <c r="BU16" i="1"/>
  <c r="CX16" i="1"/>
  <c r="CV16" i="1"/>
  <c r="CU16" i="1"/>
  <c r="CT16" i="1"/>
  <c r="CS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E15" i="5"/>
  <c r="BC15" i="1" s="1"/>
  <c r="D15" i="5"/>
  <c r="K15" i="4" s="1"/>
  <c r="CH15" i="4"/>
  <c r="CG15" i="4"/>
  <c r="CE15" i="4"/>
  <c r="CD15" i="4"/>
  <c r="CC15" i="4"/>
  <c r="CA15" i="4"/>
  <c r="BZ15" i="4"/>
  <c r="BY15" i="4"/>
  <c r="BX15" i="4"/>
  <c r="BW15" i="4"/>
  <c r="BU15" i="4"/>
  <c r="BS15" i="4"/>
  <c r="BR15" i="4"/>
  <c r="BN15" i="4"/>
  <c r="BM15" i="4"/>
  <c r="BK15" i="4"/>
  <c r="BJ15" i="4"/>
  <c r="M15" i="3"/>
  <c r="DI15" i="1"/>
  <c r="DH15" i="1"/>
  <c r="DF15" i="1"/>
  <c r="DE15" i="1"/>
  <c r="DD15" i="1"/>
  <c r="BZ15" i="1"/>
  <c r="DA15" i="1"/>
  <c r="CZ15" i="1"/>
  <c r="CY15" i="1"/>
  <c r="CX15" i="1"/>
  <c r="CV15" i="1"/>
  <c r="BP15" i="1"/>
  <c r="CT15" i="1"/>
  <c r="CS15" i="1"/>
  <c r="CO15" i="1"/>
  <c r="CN15" i="1"/>
  <c r="BH15" i="1"/>
  <c r="CL15" i="1"/>
  <c r="CK15" i="1"/>
  <c r="AX15" i="1"/>
  <c r="AS15" i="1"/>
  <c r="CU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BN14" i="1" s="1"/>
  <c r="E14" i="5"/>
  <c r="AB14" i="4" s="1"/>
  <c r="D14" i="5"/>
  <c r="K14" i="4" s="1"/>
  <c r="CH14" i="4"/>
  <c r="CG14" i="4"/>
  <c r="CE14" i="4"/>
  <c r="CD14" i="4"/>
  <c r="CC14" i="4"/>
  <c r="CA14" i="4"/>
  <c r="BZ14" i="4"/>
  <c r="BY14" i="4"/>
  <c r="BX14" i="4"/>
  <c r="BW14" i="4"/>
  <c r="BU14" i="4"/>
  <c r="BT14" i="4"/>
  <c r="BS14" i="4"/>
  <c r="BR14" i="4"/>
  <c r="BN14" i="4"/>
  <c r="BM14" i="4"/>
  <c r="BL14" i="4"/>
  <c r="BK14" i="4"/>
  <c r="BJ14" i="4"/>
  <c r="M14" i="3"/>
  <c r="DI14" i="1"/>
  <c r="DH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BD13" i="4" s="1"/>
  <c r="G13" i="5"/>
  <c r="E13" i="5"/>
  <c r="AB13" i="4" s="1"/>
  <c r="D13" i="5"/>
  <c r="AL13" i="1" s="1"/>
  <c r="CH13" i="4"/>
  <c r="CG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N13" i="4"/>
  <c r="BM13" i="4"/>
  <c r="BL13" i="4"/>
  <c r="BK13" i="4"/>
  <c r="BJ13" i="4"/>
  <c r="M13" i="3"/>
  <c r="DI13" i="1"/>
  <c r="DH13" i="1"/>
  <c r="DF13" i="1"/>
  <c r="DE13" i="1"/>
  <c r="DD13" i="1"/>
  <c r="BZ13" i="1"/>
  <c r="DA13" i="1"/>
  <c r="CZ13" i="1"/>
  <c r="CY13" i="1"/>
  <c r="CX13" i="1"/>
  <c r="CV13" i="1"/>
  <c r="BP13" i="1"/>
  <c r="CT13" i="1"/>
  <c r="CS13" i="1"/>
  <c r="CO13" i="1"/>
  <c r="CN13" i="1"/>
  <c r="BH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BD12" i="4" s="1"/>
  <c r="G12" i="5"/>
  <c r="E12" i="5"/>
  <c r="BC12" i="1" s="1"/>
  <c r="D12" i="5"/>
  <c r="K12" i="4" s="1"/>
  <c r="CH12" i="4"/>
  <c r="CG12" i="4"/>
  <c r="CE12" i="4"/>
  <c r="CD12" i="4"/>
  <c r="CC12" i="4"/>
  <c r="CA12" i="4"/>
  <c r="BZ12" i="4"/>
  <c r="BY12" i="4"/>
  <c r="BX12" i="4"/>
  <c r="BW12" i="4"/>
  <c r="BU12" i="4"/>
  <c r="BS12" i="4"/>
  <c r="BR12" i="4"/>
  <c r="BN12" i="4"/>
  <c r="BM12" i="4"/>
  <c r="BK12" i="4"/>
  <c r="BJ12" i="4"/>
  <c r="M12" i="3"/>
  <c r="DI12" i="1"/>
  <c r="DH12" i="1"/>
  <c r="DF12" i="1"/>
  <c r="DE12" i="1"/>
  <c r="DD12" i="1"/>
  <c r="BZ12" i="1"/>
  <c r="DA12" i="1"/>
  <c r="CZ12" i="1"/>
  <c r="CY12" i="1"/>
  <c r="CX12" i="1"/>
  <c r="CV12" i="1"/>
  <c r="BP12" i="1"/>
  <c r="CT12" i="1"/>
  <c r="CS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E11" i="5"/>
  <c r="AB11" i="4" s="1"/>
  <c r="D11" i="5"/>
  <c r="AL11" i="1" s="1"/>
  <c r="CH11" i="4"/>
  <c r="CG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M11" i="3"/>
  <c r="DI11" i="1"/>
  <c r="DH11" i="1"/>
  <c r="DF11" i="1"/>
  <c r="DE11" i="1"/>
  <c r="DD11" i="1"/>
  <c r="BZ11" i="1"/>
  <c r="DA11" i="1"/>
  <c r="CZ11" i="1"/>
  <c r="CY11" i="1"/>
  <c r="CX11" i="1"/>
  <c r="CV11" i="1"/>
  <c r="CU11" i="1"/>
  <c r="CT11" i="1"/>
  <c r="CS11" i="1"/>
  <c r="CO11" i="1"/>
  <c r="CN11" i="1"/>
  <c r="CM11" i="1"/>
  <c r="CL11" i="1"/>
  <c r="CK11" i="1"/>
  <c r="BC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AM10" i="4" s="1"/>
  <c r="E10" i="5"/>
  <c r="AB10" i="4" s="1"/>
  <c r="D10" i="5"/>
  <c r="AL10" i="1" s="1"/>
  <c r="CH10" i="4"/>
  <c r="CG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E9" i="5"/>
  <c r="AB9" i="4" s="1"/>
  <c r="D9" i="5"/>
  <c r="AL9" i="1" s="1"/>
  <c r="CH9" i="4"/>
  <c r="CG9" i="4"/>
  <c r="CE9" i="4"/>
  <c r="CD9" i="4"/>
  <c r="CC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E8" i="5"/>
  <c r="AB8" i="4" s="1"/>
  <c r="D8" i="5"/>
  <c r="K8" i="4" s="1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J30" i="3" l="1"/>
  <c r="J7" i="2"/>
  <c r="J31" i="3"/>
  <c r="J33" i="3"/>
  <c r="CW8" i="2"/>
  <c r="DB10" i="2"/>
  <c r="DB11" i="2"/>
  <c r="BI33" i="4"/>
  <c r="BV33" i="4"/>
  <c r="BW33" i="4"/>
  <c r="BJ33" i="4"/>
  <c r="D33" i="3"/>
  <c r="AM11" i="2"/>
  <c r="AE11" i="2"/>
  <c r="BF11" i="2" s="1"/>
  <c r="CK11" i="2"/>
  <c r="CO11" i="2"/>
  <c r="CX11" i="2"/>
  <c r="N11" i="2"/>
  <c r="M11" i="2" s="1"/>
  <c r="BH11" i="2"/>
  <c r="BU11" i="2"/>
  <c r="CW11" i="2" s="1"/>
  <c r="CR11" i="2"/>
  <c r="BI32" i="4"/>
  <c r="BV32" i="4"/>
  <c r="BW32" i="4"/>
  <c r="BJ32" i="4"/>
  <c r="D32" i="3"/>
  <c r="AM10" i="2"/>
  <c r="AE10" i="2"/>
  <c r="CK10" i="2"/>
  <c r="CO10" i="2"/>
  <c r="CX10" i="2"/>
  <c r="N10" i="2"/>
  <c r="M10" i="2" s="1"/>
  <c r="BH10" i="2"/>
  <c r="BU10" i="2"/>
  <c r="CW10" i="2" s="1"/>
  <c r="CR10" i="2"/>
  <c r="S9" i="2"/>
  <c r="S7" i="2" s="1"/>
  <c r="BI31" i="4"/>
  <c r="BJ31" i="4"/>
  <c r="BW31" i="4"/>
  <c r="D31" i="3"/>
  <c r="AM9" i="2"/>
  <c r="AE9" i="2"/>
  <c r="BF9" i="2" s="1"/>
  <c r="CK9" i="2"/>
  <c r="CO9" i="2"/>
  <c r="CX9" i="2"/>
  <c r="N9" i="2"/>
  <c r="M9" i="2" s="1"/>
  <c r="BH9" i="2"/>
  <c r="BU9" i="2"/>
  <c r="CW9" i="2" s="1"/>
  <c r="CR9" i="2"/>
  <c r="BV30" i="4"/>
  <c r="BI30" i="4"/>
  <c r="BJ30" i="4"/>
  <c r="BW30" i="4"/>
  <c r="AM8" i="2"/>
  <c r="CJ8" i="2"/>
  <c r="BG8" i="2"/>
  <c r="AE8" i="2"/>
  <c r="CK8" i="2"/>
  <c r="CO8" i="2"/>
  <c r="CX8" i="2"/>
  <c r="N8" i="2"/>
  <c r="M8" i="2" s="1"/>
  <c r="BZ8" i="2"/>
  <c r="DB8" i="2" s="1"/>
  <c r="CM8" i="2"/>
  <c r="CR8" i="2"/>
  <c r="CZ8" i="2"/>
  <c r="BD29" i="4"/>
  <c r="I29" i="5"/>
  <c r="AB29" i="4"/>
  <c r="CF29" i="4" s="1"/>
  <c r="BN29" i="1"/>
  <c r="CP29" i="1" s="1"/>
  <c r="DG29" i="1"/>
  <c r="F29" i="5"/>
  <c r="K29" i="4"/>
  <c r="AM29" i="4"/>
  <c r="BQ29" i="4"/>
  <c r="BI29" i="4"/>
  <c r="CA29" i="4"/>
  <c r="BL29" i="4"/>
  <c r="BT29" i="4"/>
  <c r="BV29" i="4"/>
  <c r="D29" i="3"/>
  <c r="CJ29" i="1"/>
  <c r="BG29" i="1"/>
  <c r="CI29" i="1" s="1"/>
  <c r="DB29" i="1"/>
  <c r="AM29" i="1"/>
  <c r="BF29" i="1" s="1"/>
  <c r="D29" i="1"/>
  <c r="CR29" i="1"/>
  <c r="CM29" i="1"/>
  <c r="CU29" i="1"/>
  <c r="DC29" i="1"/>
  <c r="BU29" i="1"/>
  <c r="CW29" i="1" s="1"/>
  <c r="CE28" i="1"/>
  <c r="I28" i="5"/>
  <c r="CF28" i="4"/>
  <c r="BC28" i="1"/>
  <c r="DG28" i="1" s="1"/>
  <c r="F28" i="5"/>
  <c r="AL28" i="1"/>
  <c r="BO28" i="4"/>
  <c r="BN28" i="1"/>
  <c r="BQ28" i="4"/>
  <c r="BI28" i="4"/>
  <c r="BL28" i="4"/>
  <c r="BT28" i="4"/>
  <c r="CB28" i="4"/>
  <c r="BV28" i="4"/>
  <c r="DB28" i="1"/>
  <c r="AM28" i="1"/>
  <c r="BF28" i="1" s="1"/>
  <c r="CR28" i="1"/>
  <c r="D28" i="1"/>
  <c r="CJ28" i="1"/>
  <c r="BG28" i="1"/>
  <c r="CI28" i="1" s="1"/>
  <c r="CM28" i="1"/>
  <c r="CU28" i="1"/>
  <c r="BU28" i="1"/>
  <c r="CW28" i="1" s="1"/>
  <c r="BD27" i="4"/>
  <c r="CF27" i="4" s="1"/>
  <c r="I27" i="5"/>
  <c r="BC27" i="1"/>
  <c r="DG27" i="1" s="1"/>
  <c r="AL27" i="1"/>
  <c r="F27" i="5"/>
  <c r="BO27" i="4"/>
  <c r="BN27" i="1"/>
  <c r="BQ27" i="4"/>
  <c r="BP27" i="4"/>
  <c r="BI27" i="4"/>
  <c r="BL27" i="4"/>
  <c r="BT27" i="4"/>
  <c r="BV27" i="4"/>
  <c r="CB27" i="4"/>
  <c r="D27" i="3"/>
  <c r="AM27" i="1"/>
  <c r="BF27" i="1" s="1"/>
  <c r="CR27" i="1"/>
  <c r="D27" i="1"/>
  <c r="CJ27" i="1"/>
  <c r="BG27" i="1"/>
  <c r="CI27" i="1" s="1"/>
  <c r="DB27" i="1"/>
  <c r="CM27" i="1"/>
  <c r="CU27" i="1"/>
  <c r="BU27" i="1"/>
  <c r="CW27" i="1" s="1"/>
  <c r="BD26" i="4"/>
  <c r="I26" i="5"/>
  <c r="AB26" i="4"/>
  <c r="CF26" i="4" s="1"/>
  <c r="BN26" i="1"/>
  <c r="AM26" i="4"/>
  <c r="BO26" i="4" s="1"/>
  <c r="F26" i="5"/>
  <c r="AL26" i="1"/>
  <c r="DG26" i="1"/>
  <c r="BI26" i="4"/>
  <c r="BQ26" i="4"/>
  <c r="BP26" i="4"/>
  <c r="BL26" i="4"/>
  <c r="BT26" i="4"/>
  <c r="BV26" i="4"/>
  <c r="CB26" i="4"/>
  <c r="D26" i="3"/>
  <c r="D26" i="1"/>
  <c r="DB26" i="1"/>
  <c r="AM26" i="1"/>
  <c r="BF26" i="1" s="1"/>
  <c r="CR26" i="1"/>
  <c r="DC26" i="1"/>
  <c r="BH26" i="1"/>
  <c r="BU26" i="1"/>
  <c r="CW26" i="1" s="1"/>
  <c r="CU26" i="1"/>
  <c r="BD25" i="4"/>
  <c r="I25" i="5"/>
  <c r="AB25" i="4"/>
  <c r="AM25" i="4"/>
  <c r="BO25" i="4" s="1"/>
  <c r="BN25" i="1"/>
  <c r="AL25" i="1"/>
  <c r="F25" i="5"/>
  <c r="DG25" i="1"/>
  <c r="BI25" i="4"/>
  <c r="BQ25" i="4"/>
  <c r="BV25" i="4"/>
  <c r="BL25" i="4"/>
  <c r="BT25" i="4"/>
  <c r="CB25" i="4"/>
  <c r="D25" i="3"/>
  <c r="DB25" i="1"/>
  <c r="AM25" i="1"/>
  <c r="BF25" i="1" s="1"/>
  <c r="CR25" i="1"/>
  <c r="CJ25" i="1"/>
  <c r="BG25" i="1"/>
  <c r="CI25" i="1" s="1"/>
  <c r="D25" i="1"/>
  <c r="CM25" i="1"/>
  <c r="CU25" i="1"/>
  <c r="BU25" i="1"/>
  <c r="CW25" i="1" s="1"/>
  <c r="CE24" i="1"/>
  <c r="I24" i="5"/>
  <c r="BC24" i="1"/>
  <c r="F24" i="5"/>
  <c r="CF24" i="4"/>
  <c r="BN24" i="1"/>
  <c r="AL24" i="1"/>
  <c r="AM24" i="4"/>
  <c r="BO24" i="4" s="1"/>
  <c r="BQ24" i="4"/>
  <c r="BI24" i="4"/>
  <c r="CA24" i="4"/>
  <c r="BL24" i="4"/>
  <c r="BT24" i="4"/>
  <c r="CB24" i="4"/>
  <c r="BV24" i="4"/>
  <c r="D24" i="3"/>
  <c r="CJ24" i="1"/>
  <c r="BG24" i="1"/>
  <c r="CI24" i="1" s="1"/>
  <c r="DB24" i="1"/>
  <c r="AM24" i="1"/>
  <c r="BF24" i="1" s="1"/>
  <c r="D24" i="1"/>
  <c r="CM24" i="1"/>
  <c r="DC24" i="1"/>
  <c r="BP24" i="1"/>
  <c r="BU24" i="1"/>
  <c r="CW24" i="1" s="1"/>
  <c r="BD23" i="4"/>
  <c r="CF23" i="4"/>
  <c r="I23" i="5"/>
  <c r="BC23" i="1"/>
  <c r="DG23" i="1" s="1"/>
  <c r="AM23" i="4"/>
  <c r="F23" i="5"/>
  <c r="K23" i="4"/>
  <c r="BO23" i="4" s="1"/>
  <c r="BN23" i="1"/>
  <c r="CP23" i="1" s="1"/>
  <c r="CB23" i="4"/>
  <c r="BV23" i="4"/>
  <c r="D23" i="3"/>
  <c r="CJ23" i="1"/>
  <c r="BG23" i="1"/>
  <c r="CI23" i="1" s="1"/>
  <c r="DB23" i="1"/>
  <c r="AM23" i="1"/>
  <c r="BF23" i="1" s="1"/>
  <c r="CR23" i="1"/>
  <c r="CM23" i="1"/>
  <c r="CU23" i="1"/>
  <c r="E23" i="1"/>
  <c r="BU23" i="1"/>
  <c r="CW23" i="1" s="1"/>
  <c r="DC23" i="1"/>
  <c r="AM22" i="4"/>
  <c r="BO22" i="4" s="1"/>
  <c r="CE22" i="1"/>
  <c r="I22" i="5"/>
  <c r="AL22" i="1"/>
  <c r="CP22" i="1" s="1"/>
  <c r="CF22" i="4"/>
  <c r="BC22" i="1"/>
  <c r="DG22" i="1" s="1"/>
  <c r="F22" i="5"/>
  <c r="CA22" i="4"/>
  <c r="BV22" i="4"/>
  <c r="BP22" i="4"/>
  <c r="BX22" i="4"/>
  <c r="CB22" i="4"/>
  <c r="D22" i="3"/>
  <c r="AM22" i="1"/>
  <c r="BF22" i="1" s="1"/>
  <c r="CR22" i="1"/>
  <c r="CJ22" i="1"/>
  <c r="M22" i="1"/>
  <c r="DB22" i="1"/>
  <c r="DD22" i="1"/>
  <c r="D22" i="1"/>
  <c r="BG22" i="1"/>
  <c r="CI22" i="1" s="1"/>
  <c r="BU22" i="1"/>
  <c r="CW22" i="1" s="1"/>
  <c r="BD21" i="4"/>
  <c r="CF21" i="4" s="1"/>
  <c r="I21" i="5"/>
  <c r="BC21" i="1"/>
  <c r="DG21" i="1" s="1"/>
  <c r="BN21" i="1"/>
  <c r="AM21" i="4"/>
  <c r="BO21" i="4" s="1"/>
  <c r="F21" i="5"/>
  <c r="AL21" i="1"/>
  <c r="BI21" i="4"/>
  <c r="BQ21" i="4"/>
  <c r="BP21" i="4"/>
  <c r="BL21" i="4"/>
  <c r="BT21" i="4"/>
  <c r="BV21" i="4"/>
  <c r="CB21" i="4"/>
  <c r="D21" i="3"/>
  <c r="BG21" i="1"/>
  <c r="CI21" i="1" s="1"/>
  <c r="CJ21" i="1"/>
  <c r="DB21" i="1"/>
  <c r="AM21" i="1"/>
  <c r="BF21" i="1" s="1"/>
  <c r="CR21" i="1"/>
  <c r="CM21" i="1"/>
  <c r="CU21" i="1"/>
  <c r="E21" i="1"/>
  <c r="BU21" i="1"/>
  <c r="CW21" i="1" s="1"/>
  <c r="DC21" i="1"/>
  <c r="CE20" i="1"/>
  <c r="I20" i="5"/>
  <c r="BC20" i="1"/>
  <c r="F20" i="5"/>
  <c r="CF20" i="4"/>
  <c r="AM20" i="4"/>
  <c r="K20" i="4"/>
  <c r="BN20" i="1"/>
  <c r="CP20" i="1" s="1"/>
  <c r="BI20" i="4"/>
  <c r="CB20" i="4"/>
  <c r="BV20" i="4"/>
  <c r="BL20" i="4"/>
  <c r="D20" i="3"/>
  <c r="CJ20" i="1"/>
  <c r="BG20" i="1"/>
  <c r="CI20" i="1" s="1"/>
  <c r="DB20" i="1"/>
  <c r="AM20" i="1"/>
  <c r="BF20" i="1" s="1"/>
  <c r="CR20" i="1"/>
  <c r="CM20" i="1"/>
  <c r="CU20" i="1"/>
  <c r="E20" i="1"/>
  <c r="BU20" i="1"/>
  <c r="CW20" i="1" s="1"/>
  <c r="DC20" i="1"/>
  <c r="BD19" i="4"/>
  <c r="I19" i="5"/>
  <c r="AB19" i="4"/>
  <c r="CF19" i="4" s="1"/>
  <c r="DG19" i="1"/>
  <c r="AM19" i="4"/>
  <c r="BN19" i="1"/>
  <c r="AL19" i="1"/>
  <c r="F19" i="5"/>
  <c r="BO19" i="4"/>
  <c r="BI19" i="4"/>
  <c r="BQ19" i="4"/>
  <c r="BP19" i="4"/>
  <c r="BL19" i="4"/>
  <c r="BT19" i="4"/>
  <c r="BV19" i="4"/>
  <c r="CB19" i="4"/>
  <c r="CR19" i="1"/>
  <c r="CJ19" i="1"/>
  <c r="BG19" i="1"/>
  <c r="CI19" i="1" s="1"/>
  <c r="DB19" i="1"/>
  <c r="AM19" i="1"/>
  <c r="BF19" i="1" s="1"/>
  <c r="CM19" i="1"/>
  <c r="CU19" i="1"/>
  <c r="DC19" i="1"/>
  <c r="E19" i="1"/>
  <c r="BU19" i="1"/>
  <c r="CW19" i="1" s="1"/>
  <c r="BD18" i="4"/>
  <c r="I18" i="5"/>
  <c r="BC18" i="1"/>
  <c r="DG18" i="1" s="1"/>
  <c r="F18" i="5"/>
  <c r="CF18" i="4"/>
  <c r="AM18" i="4"/>
  <c r="K18" i="4"/>
  <c r="BN18" i="1"/>
  <c r="CP18" i="1" s="1"/>
  <c r="BI18" i="4"/>
  <c r="BL18" i="4"/>
  <c r="BV18" i="4"/>
  <c r="CB18" i="4"/>
  <c r="D18" i="3"/>
  <c r="CJ18" i="1"/>
  <c r="BG18" i="1"/>
  <c r="CI18" i="1" s="1"/>
  <c r="DB18" i="1"/>
  <c r="AM18" i="1"/>
  <c r="BF18" i="1" s="1"/>
  <c r="CR18" i="1"/>
  <c r="CM18" i="1"/>
  <c r="CU18" i="1"/>
  <c r="E18" i="1"/>
  <c r="BU18" i="1"/>
  <c r="CW18" i="1" s="1"/>
  <c r="DC18" i="1"/>
  <c r="BD17" i="4"/>
  <c r="I17" i="5"/>
  <c r="AB17" i="4"/>
  <c r="DG17" i="1"/>
  <c r="AM17" i="4"/>
  <c r="BN17" i="1"/>
  <c r="F17" i="5"/>
  <c r="AL17" i="1"/>
  <c r="BO17" i="4"/>
  <c r="BI17" i="4"/>
  <c r="BQ17" i="4"/>
  <c r="BL17" i="4"/>
  <c r="BT17" i="4"/>
  <c r="BV17" i="4"/>
  <c r="CB17" i="4"/>
  <c r="D17" i="3"/>
  <c r="CR17" i="1"/>
  <c r="CJ17" i="1"/>
  <c r="BG17" i="1"/>
  <c r="CI17" i="1" s="1"/>
  <c r="DB17" i="1"/>
  <c r="AM17" i="1"/>
  <c r="BF17" i="1" s="1"/>
  <c r="CM17" i="1"/>
  <c r="CU17" i="1"/>
  <c r="DC17" i="1"/>
  <c r="E17" i="1"/>
  <c r="BU17" i="1"/>
  <c r="CW17" i="1" s="1"/>
  <c r="BD16" i="4"/>
  <c r="I16" i="5"/>
  <c r="AB16" i="4"/>
  <c r="AM16" i="4"/>
  <c r="BO16" i="4" s="1"/>
  <c r="BN16" i="1"/>
  <c r="AL16" i="1"/>
  <c r="F16" i="5"/>
  <c r="DG16" i="1"/>
  <c r="BQ16" i="4"/>
  <c r="BP16" i="4"/>
  <c r="BI16" i="4"/>
  <c r="BL16" i="4"/>
  <c r="BT16" i="4"/>
  <c r="BV16" i="4"/>
  <c r="CB16" i="4"/>
  <c r="D16" i="3"/>
  <c r="DB16" i="1"/>
  <c r="AM16" i="1"/>
  <c r="BF16" i="1" s="1"/>
  <c r="CW16" i="1"/>
  <c r="D16" i="1"/>
  <c r="CY16" i="1"/>
  <c r="DC16" i="1"/>
  <c r="BH16" i="1"/>
  <c r="BP16" i="1"/>
  <c r="BD15" i="4"/>
  <c r="I15" i="5"/>
  <c r="AB15" i="4"/>
  <c r="AM15" i="4"/>
  <c r="BO15" i="4" s="1"/>
  <c r="BN15" i="1"/>
  <c r="AL15" i="1"/>
  <c r="F15" i="5"/>
  <c r="DG15" i="1"/>
  <c r="BI15" i="4"/>
  <c r="BQ15" i="4"/>
  <c r="BP15" i="4"/>
  <c r="BL15" i="4"/>
  <c r="BT15" i="4"/>
  <c r="BV15" i="4"/>
  <c r="CB15" i="4"/>
  <c r="D15" i="3"/>
  <c r="D15" i="1"/>
  <c r="CJ15" i="1"/>
  <c r="BG15" i="1"/>
  <c r="CI15" i="1" s="1"/>
  <c r="DB15" i="1"/>
  <c r="CM15" i="1"/>
  <c r="DC15" i="1"/>
  <c r="AN15" i="1"/>
  <c r="AM15" i="1" s="1"/>
  <c r="BF15" i="1" s="1"/>
  <c r="BU15" i="1"/>
  <c r="CW15" i="1" s="1"/>
  <c r="AL14" i="1"/>
  <c r="AM14" i="4"/>
  <c r="CP14" i="1"/>
  <c r="BD14" i="4"/>
  <c r="CF14" i="4" s="1"/>
  <c r="I14" i="5"/>
  <c r="BO14" i="4"/>
  <c r="BC14" i="1"/>
  <c r="DG14" i="1" s="1"/>
  <c r="F14" i="5"/>
  <c r="CB14" i="4"/>
  <c r="BV14" i="4"/>
  <c r="D14" i="1"/>
  <c r="DB14" i="1"/>
  <c r="AM14" i="1"/>
  <c r="BF14" i="1" s="1"/>
  <c r="CJ14" i="1"/>
  <c r="BG14" i="1"/>
  <c r="CI14" i="1" s="1"/>
  <c r="DC14" i="1"/>
  <c r="BP14" i="1"/>
  <c r="BU14" i="1"/>
  <c r="CW14" i="1" s="1"/>
  <c r="CM14" i="1"/>
  <c r="CE13" i="1"/>
  <c r="I13" i="5"/>
  <c r="AM13" i="4"/>
  <c r="BC13" i="1"/>
  <c r="CF13" i="4"/>
  <c r="K13" i="4"/>
  <c r="F13" i="5"/>
  <c r="BN13" i="1"/>
  <c r="CP13" i="1" s="1"/>
  <c r="CB13" i="4"/>
  <c r="BV13" i="4"/>
  <c r="D13" i="3"/>
  <c r="CR13" i="1"/>
  <c r="BG13" i="1"/>
  <c r="CI13" i="1" s="1"/>
  <c r="CJ13" i="1"/>
  <c r="DB13" i="1"/>
  <c r="AM13" i="1"/>
  <c r="BF13" i="1" s="1"/>
  <c r="CM13" i="1"/>
  <c r="CU13" i="1"/>
  <c r="DC13" i="1"/>
  <c r="E13" i="1"/>
  <c r="BU13" i="1"/>
  <c r="CW13" i="1" s="1"/>
  <c r="AB12" i="4"/>
  <c r="AB7" i="4" s="1"/>
  <c r="I12" i="5"/>
  <c r="CE12" i="1"/>
  <c r="DG12" i="1" s="1"/>
  <c r="CF12" i="4"/>
  <c r="AM12" i="4"/>
  <c r="BN12" i="1"/>
  <c r="F12" i="5"/>
  <c r="AL12" i="1"/>
  <c r="BO12" i="4"/>
  <c r="BI12" i="4"/>
  <c r="BQ12" i="4"/>
  <c r="BP12" i="4"/>
  <c r="BL12" i="4"/>
  <c r="BT12" i="4"/>
  <c r="BV12" i="4"/>
  <c r="CB12" i="4"/>
  <c r="D12" i="3"/>
  <c r="DB12" i="1"/>
  <c r="AM12" i="1"/>
  <c r="BF12" i="1" s="1"/>
  <c r="D12" i="1"/>
  <c r="CJ12" i="1"/>
  <c r="BG12" i="1"/>
  <c r="CI12" i="1" s="1"/>
  <c r="CR12" i="1"/>
  <c r="CM12" i="1"/>
  <c r="CU12" i="1"/>
  <c r="DC12" i="1"/>
  <c r="BU12" i="1"/>
  <c r="CW12" i="1" s="1"/>
  <c r="CE11" i="1"/>
  <c r="DG11" i="1" s="1"/>
  <c r="I11" i="5"/>
  <c r="AM11" i="4"/>
  <c r="CF11" i="4"/>
  <c r="K11" i="4"/>
  <c r="K7" i="4" s="1"/>
  <c r="F11" i="5"/>
  <c r="BN11" i="1"/>
  <c r="CP11" i="1" s="1"/>
  <c r="CB11" i="4"/>
  <c r="BV11" i="4"/>
  <c r="D11" i="3"/>
  <c r="AM11" i="1"/>
  <c r="BF11" i="1" s="1"/>
  <c r="DB11" i="1"/>
  <c r="DC11" i="1"/>
  <c r="E11" i="1"/>
  <c r="BH11" i="1"/>
  <c r="BP11" i="1"/>
  <c r="BU11" i="1"/>
  <c r="CW11" i="1" s="1"/>
  <c r="BN10" i="1"/>
  <c r="K10" i="4"/>
  <c r="BO10" i="4" s="1"/>
  <c r="BD10" i="4"/>
  <c r="CF10" i="4" s="1"/>
  <c r="I10" i="5"/>
  <c r="BC10" i="1"/>
  <c r="DG10" i="1" s="1"/>
  <c r="F10" i="5"/>
  <c r="CP10" i="1"/>
  <c r="CB10" i="4"/>
  <c r="BV10" i="4"/>
  <c r="D10" i="3"/>
  <c r="DB10" i="1"/>
  <c r="AM10" i="1"/>
  <c r="BF10" i="1" s="1"/>
  <c r="CJ10" i="1"/>
  <c r="BG10" i="1"/>
  <c r="CI10" i="1" s="1"/>
  <c r="CM10" i="1"/>
  <c r="DC10" i="1"/>
  <c r="E10" i="1"/>
  <c r="BP10" i="1"/>
  <c r="BU10" i="1"/>
  <c r="CW10" i="1" s="1"/>
  <c r="CE9" i="1"/>
  <c r="BN9" i="1"/>
  <c r="CP9" i="1" s="1"/>
  <c r="K9" i="4"/>
  <c r="I9" i="5"/>
  <c r="CF9" i="4"/>
  <c r="BC9" i="1"/>
  <c r="F9" i="5"/>
  <c r="BO9" i="4"/>
  <c r="CA9" i="4"/>
  <c r="BV9" i="4"/>
  <c r="CB9" i="4"/>
  <c r="DB9" i="1"/>
  <c r="AM9" i="1"/>
  <c r="BF9" i="1" s="1"/>
  <c r="D9" i="1"/>
  <c r="BH9" i="1"/>
  <c r="BP9" i="1"/>
  <c r="BU9" i="1"/>
  <c r="CW9" i="1" s="1"/>
  <c r="CE8" i="1"/>
  <c r="I8" i="5"/>
  <c r="BC8" i="1"/>
  <c r="CF8" i="4"/>
  <c r="F8" i="5"/>
  <c r="AL8" i="1"/>
  <c r="AM8" i="4"/>
  <c r="BN8" i="1"/>
  <c r="BN7" i="1" s="1"/>
  <c r="CB8" i="4"/>
  <c r="BV8" i="4"/>
  <c r="D8" i="3"/>
  <c r="AM8" i="1"/>
  <c r="BF8" i="1" s="1"/>
  <c r="DB8" i="1"/>
  <c r="E8" i="1"/>
  <c r="BH8" i="1"/>
  <c r="BP8" i="1"/>
  <c r="BU8" i="1"/>
  <c r="CW8" i="1" s="1"/>
  <c r="DC8" i="1"/>
  <c r="J7" i="3" l="1"/>
  <c r="DG8" i="1"/>
  <c r="BC7" i="1"/>
  <c r="AL7" i="1"/>
  <c r="CP17" i="1"/>
  <c r="BD7" i="4"/>
  <c r="CP21" i="1"/>
  <c r="BO8" i="4"/>
  <c r="AM7" i="4"/>
  <c r="CE7" i="1"/>
  <c r="CF16" i="4"/>
  <c r="CF17" i="4"/>
  <c r="DG20" i="1"/>
  <c r="CF25" i="4"/>
  <c r="BF10" i="2"/>
  <c r="BF8" i="2"/>
  <c r="DG13" i="1"/>
  <c r="CP19" i="1"/>
  <c r="BQ33" i="4"/>
  <c r="BP33" i="4"/>
  <c r="CI33" i="4"/>
  <c r="BH33" i="4"/>
  <c r="BO11" i="2"/>
  <c r="CJ11" i="2"/>
  <c r="BG11" i="2"/>
  <c r="CI11" i="2" s="1"/>
  <c r="BQ32" i="4"/>
  <c r="BP32" i="4"/>
  <c r="CI32" i="4"/>
  <c r="BH32" i="4"/>
  <c r="BO10" i="2"/>
  <c r="CJ10" i="2"/>
  <c r="BG10" i="2"/>
  <c r="CI10" i="2" s="1"/>
  <c r="CI31" i="4"/>
  <c r="BH31" i="4"/>
  <c r="BQ31" i="4"/>
  <c r="BP31" i="4"/>
  <c r="BO9" i="2"/>
  <c r="CJ9" i="2"/>
  <c r="BG9" i="2"/>
  <c r="CI9" i="2" s="1"/>
  <c r="BQ30" i="4"/>
  <c r="BP30" i="4"/>
  <c r="CI30" i="4"/>
  <c r="BH30" i="4"/>
  <c r="D30" i="3"/>
  <c r="CI8" i="2"/>
  <c r="BO8" i="2"/>
  <c r="BO29" i="4"/>
  <c r="BP29" i="4"/>
  <c r="BH29" i="4"/>
  <c r="BO29" i="1"/>
  <c r="CP28" i="1"/>
  <c r="CI28" i="4"/>
  <c r="BH28" i="4"/>
  <c r="BP28" i="4"/>
  <c r="D28" i="3"/>
  <c r="BO28" i="1"/>
  <c r="CP27" i="1"/>
  <c r="CI27" i="4"/>
  <c r="BH27" i="4"/>
  <c r="BO27" i="1"/>
  <c r="CP26" i="1"/>
  <c r="CI26" i="4"/>
  <c r="BH26" i="4"/>
  <c r="BO26" i="1"/>
  <c r="BG26" i="1"/>
  <c r="CI26" i="1" s="1"/>
  <c r="CJ26" i="1"/>
  <c r="CP25" i="1"/>
  <c r="BP25" i="4"/>
  <c r="CI25" i="4"/>
  <c r="BH25" i="4"/>
  <c r="BO25" i="1"/>
  <c r="DG24" i="1"/>
  <c r="CP24" i="1"/>
  <c r="BP24" i="4"/>
  <c r="BH24" i="4"/>
  <c r="BO24" i="1"/>
  <c r="CR24" i="1"/>
  <c r="BI23" i="4"/>
  <c r="BQ23" i="4"/>
  <c r="BP23" i="4"/>
  <c r="D23" i="1"/>
  <c r="BO23" i="1"/>
  <c r="CI22" i="4"/>
  <c r="BH22" i="4"/>
  <c r="BO22" i="1"/>
  <c r="CI21" i="4"/>
  <c r="BH21" i="4"/>
  <c r="D21" i="1"/>
  <c r="BO21" i="1"/>
  <c r="BO20" i="4"/>
  <c r="BQ20" i="4"/>
  <c r="BP20" i="4"/>
  <c r="CI20" i="4"/>
  <c r="BH20" i="4"/>
  <c r="D20" i="1"/>
  <c r="BO20" i="1"/>
  <c r="CI19" i="4"/>
  <c r="BH19" i="4"/>
  <c r="D19" i="3"/>
  <c r="D19" i="1"/>
  <c r="BO19" i="1"/>
  <c r="BO18" i="4"/>
  <c r="BQ18" i="4"/>
  <c r="BP18" i="4"/>
  <c r="CI18" i="4"/>
  <c r="BH18" i="4"/>
  <c r="BO18" i="1"/>
  <c r="D18" i="1"/>
  <c r="BP17" i="4"/>
  <c r="BH17" i="4"/>
  <c r="D17" i="1"/>
  <c r="BO17" i="1"/>
  <c r="CP16" i="1"/>
  <c r="CI16" i="4"/>
  <c r="BH16" i="4"/>
  <c r="CR16" i="1"/>
  <c r="BO16" i="1"/>
  <c r="BG16" i="1"/>
  <c r="CI16" i="1" s="1"/>
  <c r="CJ16" i="1"/>
  <c r="CF15" i="4"/>
  <c r="CF7" i="4" s="1"/>
  <c r="CP15" i="1"/>
  <c r="CI15" i="4"/>
  <c r="BH15" i="4"/>
  <c r="BO15" i="1"/>
  <c r="CR15" i="1"/>
  <c r="BI14" i="4"/>
  <c r="BP14" i="4"/>
  <c r="BQ14" i="4"/>
  <c r="D14" i="3"/>
  <c r="CR14" i="1"/>
  <c r="BO14" i="1"/>
  <c r="BO13" i="4"/>
  <c r="BQ13" i="4"/>
  <c r="BP13" i="4"/>
  <c r="BI13" i="4"/>
  <c r="D13" i="1"/>
  <c r="BO13" i="1"/>
  <c r="CP12" i="1"/>
  <c r="CI12" i="4"/>
  <c r="BH12" i="4"/>
  <c r="BO12" i="1"/>
  <c r="BO11" i="4"/>
  <c r="BP11" i="4"/>
  <c r="BQ11" i="4"/>
  <c r="BI11" i="4"/>
  <c r="CJ11" i="1"/>
  <c r="BG11" i="1"/>
  <c r="CI11" i="1" s="1"/>
  <c r="D11" i="1"/>
  <c r="CR11" i="1"/>
  <c r="BO11" i="1"/>
  <c r="BI10" i="4"/>
  <c r="BQ10" i="4"/>
  <c r="BP10" i="4"/>
  <c r="BO10" i="1"/>
  <c r="CR10" i="1"/>
  <c r="D10" i="1"/>
  <c r="DG9" i="1"/>
  <c r="BI9" i="4"/>
  <c r="BP9" i="4"/>
  <c r="BQ9" i="4"/>
  <c r="D9" i="3"/>
  <c r="CJ9" i="1"/>
  <c r="BG9" i="1"/>
  <c r="CI9" i="1" s="1"/>
  <c r="CR9" i="1"/>
  <c r="BO9" i="1"/>
  <c r="CP8" i="1"/>
  <c r="BQ8" i="4"/>
  <c r="BP8" i="4"/>
  <c r="BI8" i="4"/>
  <c r="BO8" i="1"/>
  <c r="CR8" i="1"/>
  <c r="D8" i="1"/>
  <c r="BG8" i="1"/>
  <c r="CI8" i="1" s="1"/>
  <c r="CJ8" i="1"/>
  <c r="BO7" i="4" l="1"/>
  <c r="DG7" i="1"/>
  <c r="CP7" i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29" i="4"/>
  <c r="CH29" i="1"/>
  <c r="DJ29" i="1" s="1"/>
  <c r="CQ29" i="1"/>
  <c r="CH28" i="1"/>
  <c r="DJ28" i="1" s="1"/>
  <c r="CQ28" i="1"/>
  <c r="CH27" i="1"/>
  <c r="DJ27" i="1" s="1"/>
  <c r="CQ27" i="1"/>
  <c r="CH26" i="1"/>
  <c r="DJ26" i="1" s="1"/>
  <c r="CQ26" i="1"/>
  <c r="CH25" i="1"/>
  <c r="DJ25" i="1" s="1"/>
  <c r="CQ25" i="1"/>
  <c r="CI24" i="4"/>
  <c r="CH24" i="1"/>
  <c r="DJ24" i="1" s="1"/>
  <c r="CQ24" i="1"/>
  <c r="CI23" i="4"/>
  <c r="BH23" i="4"/>
  <c r="CH23" i="1"/>
  <c r="DJ23" i="1" s="1"/>
  <c r="CQ23" i="1"/>
  <c r="CH22" i="1"/>
  <c r="DJ22" i="1" s="1"/>
  <c r="CQ22" i="1"/>
  <c r="CH21" i="1"/>
  <c r="DJ21" i="1" s="1"/>
  <c r="CQ21" i="1"/>
  <c r="CH20" i="1"/>
  <c r="DJ20" i="1" s="1"/>
  <c r="CQ20" i="1"/>
  <c r="CH19" i="1"/>
  <c r="DJ19" i="1" s="1"/>
  <c r="CQ19" i="1"/>
  <c r="CH18" i="1"/>
  <c r="DJ18" i="1" s="1"/>
  <c r="CQ18" i="1"/>
  <c r="CI17" i="4"/>
  <c r="CH17" i="1"/>
  <c r="DJ17" i="1" s="1"/>
  <c r="CQ17" i="1"/>
  <c r="CH16" i="1"/>
  <c r="DJ16" i="1" s="1"/>
  <c r="CQ16" i="1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<sst xmlns="http://schemas.openxmlformats.org/spreadsheetml/2006/main" count="2035" uniqueCount="331">
  <si>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</si>
  <si>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</si>
  <si>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</si>
  <si>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</si>
  <si>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</si>
  <si>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</si>
  <si>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</si>
  <si>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</si>
  <si>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</si>
  <si>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</si>
  <si>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</si>
  <si>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</si>
  <si>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</si>
  <si>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</si>
  <si>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</si>
  <si>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</si>
  <si>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</si>
  <si>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</si>
  <si>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</si>
  <si>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</si>
  <si>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</si>
  <si>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</si>
  <si>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</si>
  <si>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</si>
  <si>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</si>
  <si>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</si>
  <si>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</si>
  <si>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</si>
  <si>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</si>
  <si>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</si>
  <si>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</si>
  <si>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</si>
  <si>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</si>
  <si>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</si>
  <si>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</si>
  <si>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</si>
  <si>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</si>
  <si>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</si>
  <si>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</si>
  <si>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</si>
  <si>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</si>
  <si>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</si>
  <si>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</si>
  <si>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</si>
  <si>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</si>
  <si>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</si>
  <si>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</si>
  <si>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</si>
  <si>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</si>
  <si>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</si>
  <si>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</si>
  <si>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</si>
  <si>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</si>
  <si>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</si>
  <si>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</si>
  <si>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</si>
  <si>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</si>
  <si>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</si>
  <si>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</si>
  <si>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</si>
  <si>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</si>
  <si>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</si>
  <si>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</si>
  <si>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</si>
  <si>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</si>
  <si>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</si>
  <si>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</si>
  <si>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</si>
  <si>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</si>
  <si>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</si>
  <si>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</si>
  <si>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</si>
  <si>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</si>
  <si>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</si>
  <si>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</si>
  <si>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</si>
  <si>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</si>
  <si>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</si>
  <si>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</si>
  <si>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</si>
  <si>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</si>
  <si>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</si>
  <si>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</si>
  <si>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</si>
  <si>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</si>
  <si>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</si>
  <si>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</si>
  <si>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</si>
  <si>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</si>
  <si>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</si>
  <si>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</si>
  <si>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</si>
  <si>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</si>
  <si>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</si>
  <si>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</si>
  <si>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</si>
  <si>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</si>
  <si>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</si>
  <si>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</si>
  <si>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</si>
  <si>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</si>
  <si>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</si>
  <si>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</si>
  <si>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</si>
  <si>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</si>
  <si>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</si>
  <si>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</si>
  <si>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</si>
  <si>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</si>
  <si>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</si>
  <si>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</si>
  <si>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</si>
  <si>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</si>
  <si>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</si>
  <si>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</si>
  <si>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</si>
  <si>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</si>
  <si>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</si>
  <si>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</si>
  <si>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</si>
  <si>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</si>
  <si>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</si>
  <si>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</si>
  <si>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</si>
  <si>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</si>
  <si>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</si>
  <si>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</si>
  <si>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</si>
  <si>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</si>
  <si>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</si>
  <si>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</si>
  <si>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</si>
  <si>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</si>
  <si>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</si>
  <si>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</si>
  <si>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</si>
  <si>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</si>
  <si>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</si>
  <si>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</si>
  <si>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</si>
  <si>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</si>
  <si>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</si>
  <si>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</si>
  <si>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</si>
  <si>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</si>
  <si>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</si>
  <si>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</si>
  <si>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</si>
  <si>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</si>
  <si>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</si>
  <si>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</si>
  <si>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</si>
  <si>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</si>
  <si>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</si>
  <si>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</si>
  <si>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</si>
  <si>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</si>
  <si>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</si>
  <si>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</si>
  <si>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</si>
  <si>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</si>
  <si>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</si>
  <si>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</si>
  <si>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</si>
  <si>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</si>
  <si>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</si>
  <si>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</si>
  <si>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</si>
  <si>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</si>
  <si>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</si>
  <si>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</si>
  <si>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</si>
  <si>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</si>
  <si>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</si>
  <si>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</si>
  <si>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</si>
  <si>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</si>
  <si>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</si>
  <si>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</si>
  <si>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</si>
  <si>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</si>
  <si>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</si>
  <si>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</si>
  <si>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</si>
  <si>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</si>
  <si>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</si>
  <si>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</si>
  <si>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</si>
  <si>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</si>
  <si>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</si>
  <si>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</si>
  <si>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</si>
  <si>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</si>
  <si>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</si>
  <si>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</si>
  <si>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</si>
  <si>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</si>
  <si>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</si>
  <si>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</si>
  <si>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</si>
  <si>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広島県</t>
    <phoneticPr fontId="3"/>
  </si>
  <si>
    <t>34100</t>
  </si>
  <si>
    <t>34100</t>
    <phoneticPr fontId="3"/>
  </si>
  <si>
    <t>広島市</t>
  </si>
  <si>
    <t>広島市</t>
    <phoneticPr fontId="3"/>
  </si>
  <si>
    <t/>
  </si>
  <si>
    <t>広島県</t>
    <phoneticPr fontId="3"/>
  </si>
  <si>
    <t>34100</t>
    <phoneticPr fontId="3"/>
  </si>
  <si>
    <t>広島市</t>
    <phoneticPr fontId="3"/>
  </si>
  <si>
    <t>34839</t>
  </si>
  <si>
    <t>安芸地区衛生施設管理組合</t>
  </si>
  <si>
    <t>34202</t>
    <phoneticPr fontId="3"/>
  </si>
  <si>
    <t>呉市</t>
    <phoneticPr fontId="3"/>
  </si>
  <si>
    <t>34202</t>
    <phoneticPr fontId="3"/>
  </si>
  <si>
    <t>呉市</t>
    <phoneticPr fontId="3"/>
  </si>
  <si>
    <t>34203</t>
  </si>
  <si>
    <t>34203</t>
    <phoneticPr fontId="3"/>
  </si>
  <si>
    <t>竹原市</t>
  </si>
  <si>
    <t>竹原市</t>
    <phoneticPr fontId="3"/>
  </si>
  <si>
    <t>34918</t>
  </si>
  <si>
    <t>広島中央環境衛生組合</t>
  </si>
  <si>
    <t>34203</t>
    <phoneticPr fontId="3"/>
  </si>
  <si>
    <t>竹原市</t>
    <phoneticPr fontId="3"/>
  </si>
  <si>
    <t>34204</t>
    <phoneticPr fontId="3"/>
  </si>
  <si>
    <t>三原市</t>
    <phoneticPr fontId="3"/>
  </si>
  <si>
    <t>34204</t>
    <phoneticPr fontId="3"/>
  </si>
  <si>
    <t>三原市</t>
    <phoneticPr fontId="3"/>
  </si>
  <si>
    <t>34205</t>
    <phoneticPr fontId="3"/>
  </si>
  <si>
    <t>尾道市</t>
    <phoneticPr fontId="3"/>
  </si>
  <si>
    <t>34205</t>
    <phoneticPr fontId="3"/>
  </si>
  <si>
    <t>尾道市</t>
    <phoneticPr fontId="3"/>
  </si>
  <si>
    <t>34207</t>
    <phoneticPr fontId="3"/>
  </si>
  <si>
    <t>福山市</t>
    <phoneticPr fontId="3"/>
  </si>
  <si>
    <t>34207</t>
    <phoneticPr fontId="3"/>
  </si>
  <si>
    <t>福山市</t>
    <phoneticPr fontId="3"/>
  </si>
  <si>
    <t>34208</t>
    <phoneticPr fontId="3"/>
  </si>
  <si>
    <t>府中市</t>
    <phoneticPr fontId="3"/>
  </si>
  <si>
    <t>34208</t>
    <phoneticPr fontId="3"/>
  </si>
  <si>
    <t>府中市</t>
    <phoneticPr fontId="3"/>
  </si>
  <si>
    <t>34209</t>
    <phoneticPr fontId="3"/>
  </si>
  <si>
    <t>三次市</t>
    <phoneticPr fontId="3"/>
  </si>
  <si>
    <t>34209</t>
    <phoneticPr fontId="3"/>
  </si>
  <si>
    <t>三次市</t>
    <phoneticPr fontId="3"/>
  </si>
  <si>
    <t>34210</t>
    <phoneticPr fontId="3"/>
  </si>
  <si>
    <t>庄原市</t>
    <phoneticPr fontId="3"/>
  </si>
  <si>
    <t>34210</t>
    <phoneticPr fontId="3"/>
  </si>
  <si>
    <t>庄原市</t>
    <phoneticPr fontId="3"/>
  </si>
  <si>
    <t>34212</t>
  </si>
  <si>
    <t>34212</t>
    <phoneticPr fontId="3"/>
  </si>
  <si>
    <t>東広島市</t>
  </si>
  <si>
    <t>東広島市</t>
    <phoneticPr fontId="3"/>
  </si>
  <si>
    <t>34212</t>
    <phoneticPr fontId="3"/>
  </si>
  <si>
    <t>東広島市</t>
    <phoneticPr fontId="3"/>
  </si>
  <si>
    <t>34213</t>
    <phoneticPr fontId="3"/>
  </si>
  <si>
    <t>廿日市市</t>
    <phoneticPr fontId="3"/>
  </si>
  <si>
    <t>34213</t>
    <phoneticPr fontId="3"/>
  </si>
  <si>
    <t>廿日市市</t>
    <phoneticPr fontId="3"/>
  </si>
  <si>
    <t>34214</t>
    <phoneticPr fontId="3"/>
  </si>
  <si>
    <t>安芸高田市</t>
    <phoneticPr fontId="3"/>
  </si>
  <si>
    <t>34214</t>
    <phoneticPr fontId="3"/>
  </si>
  <si>
    <t>安芸高田市</t>
    <phoneticPr fontId="3"/>
  </si>
  <si>
    <t>34215</t>
    <phoneticPr fontId="3"/>
  </si>
  <si>
    <t>江田島市</t>
    <phoneticPr fontId="3"/>
  </si>
  <si>
    <t>江田島市</t>
    <phoneticPr fontId="3"/>
  </si>
  <si>
    <t>34215</t>
    <phoneticPr fontId="3"/>
  </si>
  <si>
    <t>江田島市</t>
    <phoneticPr fontId="3"/>
  </si>
  <si>
    <t>34302</t>
  </si>
  <si>
    <t>34302</t>
    <phoneticPr fontId="3"/>
  </si>
  <si>
    <t>府中町</t>
  </si>
  <si>
    <t>府中町</t>
    <phoneticPr fontId="3"/>
  </si>
  <si>
    <t>34302</t>
    <phoneticPr fontId="3"/>
  </si>
  <si>
    <t>府中町</t>
    <phoneticPr fontId="3"/>
  </si>
  <si>
    <t>34304</t>
  </si>
  <si>
    <t>34304</t>
    <phoneticPr fontId="3"/>
  </si>
  <si>
    <t>海田町</t>
  </si>
  <si>
    <t>海田町</t>
    <phoneticPr fontId="3"/>
  </si>
  <si>
    <t>海田町</t>
    <phoneticPr fontId="3"/>
  </si>
  <si>
    <t>34304</t>
    <phoneticPr fontId="3"/>
  </si>
  <si>
    <t>海田町</t>
    <phoneticPr fontId="3"/>
  </si>
  <si>
    <t>34307</t>
  </si>
  <si>
    <t>34307</t>
    <phoneticPr fontId="3"/>
  </si>
  <si>
    <t>熊野町</t>
  </si>
  <si>
    <t>熊野町</t>
    <phoneticPr fontId="3"/>
  </si>
  <si>
    <t>34307</t>
    <phoneticPr fontId="3"/>
  </si>
  <si>
    <t>熊野町</t>
    <phoneticPr fontId="3"/>
  </si>
  <si>
    <t>34309</t>
  </si>
  <si>
    <t>34309</t>
    <phoneticPr fontId="3"/>
  </si>
  <si>
    <t>坂町</t>
  </si>
  <si>
    <t>坂町</t>
    <phoneticPr fontId="3"/>
  </si>
  <si>
    <t>34309</t>
    <phoneticPr fontId="3"/>
  </si>
  <si>
    <t>坂町</t>
    <phoneticPr fontId="3"/>
  </si>
  <si>
    <t>34368</t>
    <phoneticPr fontId="3"/>
  </si>
  <si>
    <t>安芸太田町</t>
    <phoneticPr fontId="3"/>
  </si>
  <si>
    <t>34368</t>
    <phoneticPr fontId="3"/>
  </si>
  <si>
    <t>安芸太田町</t>
    <phoneticPr fontId="3"/>
  </si>
  <si>
    <t>34369</t>
    <phoneticPr fontId="3"/>
  </si>
  <si>
    <t>北広島町</t>
    <phoneticPr fontId="3"/>
  </si>
  <si>
    <t>34369</t>
    <phoneticPr fontId="3"/>
  </si>
  <si>
    <t>北広島町</t>
    <phoneticPr fontId="3"/>
  </si>
  <si>
    <t>34431</t>
    <phoneticPr fontId="3"/>
  </si>
  <si>
    <t>大崎上島町</t>
    <phoneticPr fontId="3"/>
  </si>
  <si>
    <t>34431</t>
    <phoneticPr fontId="3"/>
  </si>
  <si>
    <t>大崎上島町</t>
    <phoneticPr fontId="3"/>
  </si>
  <si>
    <t>34462</t>
    <phoneticPr fontId="3"/>
  </si>
  <si>
    <t>世羅町</t>
    <phoneticPr fontId="3"/>
  </si>
  <si>
    <t>34462</t>
    <phoneticPr fontId="3"/>
  </si>
  <si>
    <t>世羅町</t>
    <phoneticPr fontId="3"/>
  </si>
  <si>
    <t>34545</t>
    <phoneticPr fontId="3"/>
  </si>
  <si>
    <t>神石高原町</t>
    <phoneticPr fontId="3"/>
  </si>
  <si>
    <t>34545</t>
    <phoneticPr fontId="3"/>
  </si>
  <si>
    <t>神石高原町</t>
    <phoneticPr fontId="3"/>
  </si>
  <si>
    <t>広島県</t>
    <phoneticPr fontId="3"/>
  </si>
  <si>
    <t>34839</t>
    <phoneticPr fontId="3"/>
  </si>
  <si>
    <t>安芸地区衛生施設管理組合</t>
    <phoneticPr fontId="3"/>
  </si>
  <si>
    <t>広島県</t>
    <phoneticPr fontId="3"/>
  </si>
  <si>
    <t>34839</t>
    <phoneticPr fontId="3"/>
  </si>
  <si>
    <t>安芸地区衛生施設管理組合</t>
    <phoneticPr fontId="3"/>
  </si>
  <si>
    <t>34876</t>
    <phoneticPr fontId="3"/>
  </si>
  <si>
    <t>三原広域市町村圏事務組合</t>
    <phoneticPr fontId="3"/>
  </si>
  <si>
    <t>34876</t>
    <phoneticPr fontId="3"/>
  </si>
  <si>
    <t>三原広域市町村圏事務組合</t>
    <phoneticPr fontId="3"/>
  </si>
  <si>
    <t>34908</t>
    <phoneticPr fontId="3"/>
  </si>
  <si>
    <t>芸北広域環境施設組合</t>
    <phoneticPr fontId="3"/>
  </si>
  <si>
    <t>34908</t>
    <phoneticPr fontId="3"/>
  </si>
  <si>
    <t>芸北広域環境施設組合</t>
    <phoneticPr fontId="3"/>
  </si>
  <si>
    <t>34918</t>
    <phoneticPr fontId="3"/>
  </si>
  <si>
    <t>広島中央環境衛生組合</t>
    <phoneticPr fontId="3"/>
  </si>
  <si>
    <t>34918</t>
    <phoneticPr fontId="3"/>
  </si>
  <si>
    <t>広島中央環境衛生組合</t>
    <phoneticPr fontId="3"/>
  </si>
  <si>
    <t>34000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</si>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</sst>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5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311</v>
      </c>
      <c r="B7" s="92" t="s">
        <v>329</v>
      </c>
      <c r="C7" s="78" t="s">
        <v>192</v>
      </c>
      <c r="D7" s="79">
        <f>SUM($D$8:$D$29)</f>
        <v>6975051</v>
      </c>
      <c r="E7" s="79">
        <f>SUM($E$8:$E$29)</f>
        <v>6023072</v>
      </c>
      <c r="F7" s="79">
        <f>SUM($F$8:$F$29)</f>
        <v>3546988</v>
      </c>
      <c r="G7" s="79">
        <f>SUM($G$8:$G$29)</f>
        <v>0</v>
      </c>
      <c r="H7" s="79">
        <f>SUM($H$8:$H$29)</f>
        <v>2458333</v>
      </c>
      <c r="I7" s="79">
        <f>SUM($I$8:$I$29)</f>
        <v>0</v>
      </c>
      <c r="J7" s="93" t="s">
        <v>193</v>
      </c>
      <c r="K7" s="79">
        <f>SUM($K$8:$K$29)</f>
        <v>17751</v>
      </c>
      <c r="L7" s="79">
        <f>SUM($L$8:$L$29)</f>
        <v>951979</v>
      </c>
      <c r="M7" s="79">
        <f>SUM($M$8:$M$29)</f>
        <v>7194</v>
      </c>
      <c r="N7" s="79">
        <f>SUM($N$8:$N$29)</f>
        <v>3316</v>
      </c>
      <c r="O7" s="79">
        <f>SUM($O$8:$O$29)</f>
        <v>2867</v>
      </c>
      <c r="P7" s="79">
        <f>SUM($P$8:$P$29)</f>
        <v>0</v>
      </c>
      <c r="Q7" s="79">
        <f>SUM($Q$8:$Q$29)</f>
        <v>367</v>
      </c>
      <c r="R7" s="79">
        <f>SUM($R$8:$R$29)</f>
        <v>0</v>
      </c>
      <c r="S7" s="93" t="s">
        <v>193</v>
      </c>
      <c r="T7" s="79">
        <f>SUM($T$8:$T$29)</f>
        <v>82</v>
      </c>
      <c r="U7" s="79">
        <f>SUM($U$8:$U$29)</f>
        <v>3878</v>
      </c>
      <c r="V7" s="79">
        <f>SUM($V$8:$V$29)</f>
        <v>6982245</v>
      </c>
      <c r="W7" s="79">
        <f>SUM($W$8:$W$29)</f>
        <v>6026388</v>
      </c>
      <c r="X7" s="79">
        <f>SUM($X$8:$X$29)</f>
        <v>3549855</v>
      </c>
      <c r="Y7" s="79">
        <f>SUM($Y$8:$Y$29)</f>
        <v>0</v>
      </c>
      <c r="Z7" s="79">
        <f>SUM($Z$8:$Z$29)</f>
        <v>2458700</v>
      </c>
      <c r="AA7" s="79">
        <f>SUM($AA$8:$AA$29)</f>
        <v>0</v>
      </c>
      <c r="AB7" s="93" t="s">
        <v>330</v>
      </c>
      <c r="AC7" s="79">
        <f>SUM($AC$8:$AC$29)</f>
        <v>17833</v>
      </c>
      <c r="AD7" s="79">
        <f>SUM($AD$8:$AD$29)</f>
        <v>955857</v>
      </c>
      <c r="AE7" s="79">
        <f>SUM($AE$8:$AE$29)</f>
        <v>109274</v>
      </c>
      <c r="AF7" s="79">
        <f>SUM($AF$8:$AF$29)</f>
        <v>109274</v>
      </c>
      <c r="AG7" s="79">
        <f>SUM($AG$8:$AG$29)</f>
        <v>0</v>
      </c>
      <c r="AH7" s="79">
        <f>SUM($AH$8:$AH$29)</f>
        <v>7287</v>
      </c>
      <c r="AI7" s="79">
        <f>SUM($AI$8:$AI$29)</f>
        <v>0</v>
      </c>
      <c r="AJ7" s="79">
        <f>SUM($AJ$8:$AJ$29)</f>
        <v>101987</v>
      </c>
      <c r="AK7" s="79">
        <f>SUM($AK$8:$AK$29)</f>
        <v>0</v>
      </c>
      <c r="AL7" s="79">
        <f>SUM($AL$8:$AL$29)</f>
        <v>0</v>
      </c>
      <c r="AM7" s="79">
        <f>SUM($AM$8:$AM$29)</f>
        <v>5677331</v>
      </c>
      <c r="AN7" s="79">
        <f>SUM($AN$8:$AN$29)</f>
        <v>16301</v>
      </c>
      <c r="AO7" s="79">
        <f>SUM($AO$8:$AO$29)</f>
        <v>11124</v>
      </c>
      <c r="AP7" s="79">
        <f>SUM($AP$8:$AP$29)</f>
        <v>397</v>
      </c>
      <c r="AQ7" s="79">
        <f>SUM($AQ$8:$AQ$29)</f>
        <v>3961</v>
      </c>
      <c r="AR7" s="79">
        <f>SUM($AR$8:$AR$29)</f>
        <v>819</v>
      </c>
      <c r="AS7" s="79">
        <f>SUM($AS$8:$AS$29)</f>
        <v>266318</v>
      </c>
      <c r="AT7" s="79">
        <f>SUM($AT$8:$AT$29)</f>
        <v>84648</v>
      </c>
      <c r="AU7" s="79">
        <f>SUM($AU$8:$AU$29)</f>
        <v>179712</v>
      </c>
      <c r="AV7" s="79">
        <f>SUM($AV$8:$AV$29)</f>
        <v>1958</v>
      </c>
      <c r="AW7" s="79">
        <f>SUM($AW$8:$AW$29)</f>
        <v>0</v>
      </c>
      <c r="AX7" s="79">
        <f>SUM($AX$8:$AX$29)</f>
        <v>5394712</v>
      </c>
      <c r="AY7" s="79">
        <f>SUM($AY$8:$AY$29)</f>
        <v>1820948</v>
      </c>
      <c r="AZ7" s="79">
        <f>SUM($AZ$8:$AZ$29)</f>
        <v>2410290</v>
      </c>
      <c r="BA7" s="79">
        <f>SUM($BA$8:$BA$29)</f>
        <v>194901</v>
      </c>
      <c r="BB7" s="79">
        <f>SUM($BB$8:$BB$29)</f>
        <v>968573</v>
      </c>
      <c r="BC7" s="79">
        <f>SUM($BC$8:$BC$29)</f>
        <v>4751</v>
      </c>
      <c r="BD7" s="79">
        <f>SUM($BD$8:$BD$29)</f>
        <v>0</v>
      </c>
      <c r="BE7" s="79">
        <f>SUM($BE$8:$BE$29)</f>
        <v>1183695</v>
      </c>
      <c r="BF7" s="79">
        <f>SUM($BF$8:$BF$29)</f>
        <v>6970300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6756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1441</v>
      </c>
      <c r="BV7" s="79">
        <f>SUM($BV$8:$BV$29)</f>
        <v>1441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5315</v>
      </c>
      <c r="CA7" s="79">
        <f>SUM($CA$8:$CA$29)</f>
        <v>4804</v>
      </c>
      <c r="CB7" s="79">
        <f>SUM($CB$8:$CB$29)</f>
        <v>511</v>
      </c>
      <c r="CC7" s="79">
        <f>SUM($CC$8:$CC$29)</f>
        <v>0</v>
      </c>
      <c r="CD7" s="79">
        <f>SUM($CD$8:$CD$29)</f>
        <v>0</v>
      </c>
      <c r="CE7" s="79">
        <f>SUM($CE$8:$CE$29)</f>
        <v>438</v>
      </c>
      <c r="CF7" s="79">
        <f>SUM($CF$8:$CF$29)</f>
        <v>0</v>
      </c>
      <c r="CG7" s="79">
        <f>SUM($CG$8:$CG$29)</f>
        <v>0</v>
      </c>
      <c r="CH7" s="79">
        <f>SUM($CH$8:$CH$29)</f>
        <v>6756</v>
      </c>
      <c r="CI7" s="79">
        <f>SUM($CI$8:$CI$29)</f>
        <v>109274</v>
      </c>
      <c r="CJ7" s="79">
        <f>SUM($CJ$8:$CJ$29)</f>
        <v>109274</v>
      </c>
      <c r="CK7" s="79">
        <f>SUM($CK$8:$CK$29)</f>
        <v>0</v>
      </c>
      <c r="CL7" s="79">
        <f>SUM($CL$8:$CL$29)</f>
        <v>7287</v>
      </c>
      <c r="CM7" s="79">
        <f>SUM($CM$8:$CM$29)</f>
        <v>0</v>
      </c>
      <c r="CN7" s="79">
        <f>SUM($CN$8:$CN$29)</f>
        <v>101987</v>
      </c>
      <c r="CO7" s="79">
        <f>SUM($CO$8:$CO$29)</f>
        <v>0</v>
      </c>
      <c r="CP7" s="79">
        <f>SUM($CP$8:$CP$29)</f>
        <v>0</v>
      </c>
      <c r="CQ7" s="79">
        <f>SUM($CQ$8:$CQ$29)</f>
        <v>5684087</v>
      </c>
      <c r="CR7" s="79">
        <f>SUM($CR$8:$CR$29)</f>
        <v>16301</v>
      </c>
      <c r="CS7" s="79">
        <f>SUM($CS$8:$CS$29)</f>
        <v>11124</v>
      </c>
      <c r="CT7" s="79">
        <f>SUM($CT$8:$CT$29)</f>
        <v>397</v>
      </c>
      <c r="CU7" s="79">
        <f>SUM($CU$8:$CU$29)</f>
        <v>3961</v>
      </c>
      <c r="CV7" s="79">
        <f>SUM($CV$8:$CV$29)</f>
        <v>819</v>
      </c>
      <c r="CW7" s="79">
        <f>SUM($CW$8:$CW$29)</f>
        <v>267759</v>
      </c>
      <c r="CX7" s="79">
        <f>SUM($CX$8:$CX$29)</f>
        <v>86089</v>
      </c>
      <c r="CY7" s="79">
        <f>SUM($CY$8:$CY$29)</f>
        <v>179712</v>
      </c>
      <c r="CZ7" s="79">
        <f>SUM($CZ$8:$CZ$29)</f>
        <v>1958</v>
      </c>
      <c r="DA7" s="79">
        <f>SUM($DA$8:$DA$29)</f>
        <v>0</v>
      </c>
      <c r="DB7" s="79">
        <f>SUM($DB$8:$DB$29)</f>
        <v>5400027</v>
      </c>
      <c r="DC7" s="79">
        <f>SUM($DC$8:$DC$29)</f>
        <v>1825752</v>
      </c>
      <c r="DD7" s="79">
        <f>SUM($DD$8:$DD$29)</f>
        <v>2410801</v>
      </c>
      <c r="DE7" s="79">
        <f>SUM($DE$8:$DE$29)</f>
        <v>194901</v>
      </c>
      <c r="DF7" s="79">
        <f>SUM($DF$8:$DF$29)</f>
        <v>968573</v>
      </c>
      <c r="DG7" s="79">
        <f>SUM($DG$8:$DG$29)</f>
        <v>5189</v>
      </c>
      <c r="DH7" s="79">
        <f>SUM($DH$8:$DH$29)</f>
        <v>0</v>
      </c>
      <c r="DI7" s="79">
        <f>SUM($DI$8:$DI$29)</f>
        <v>1183695</v>
      </c>
      <c r="DJ7" s="79">
        <f>SUM($DJ$8:$DJ$29)</f>
        <v>6977056</v>
      </c>
    </row>
    <row r="8" spans="1:114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1076177</v>
      </c>
      <c r="E8" s="84">
        <f>SUM(F8:I8)+K8</f>
        <v>537421</v>
      </c>
      <c r="F8" s="84">
        <v>537421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538756</v>
      </c>
      <c r="M8" s="84">
        <f>SUM(N8,+U8)</f>
        <v>2539</v>
      </c>
      <c r="N8" s="84">
        <f>SUM(O8:R8)+T8</f>
        <v>1183</v>
      </c>
      <c r="O8" s="84">
        <v>1183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1356</v>
      </c>
      <c r="V8" s="84">
        <v>1078716</v>
      </c>
      <c r="W8" s="84">
        <v>538604</v>
      </c>
      <c r="X8" s="84">
        <v>538604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540112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1076177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23927</v>
      </c>
      <c r="AT8" s="84">
        <v>21185</v>
      </c>
      <c r="AU8" s="84">
        <v>2742</v>
      </c>
      <c r="AV8" s="84">
        <v>0</v>
      </c>
      <c r="AW8" s="84">
        <v>0</v>
      </c>
      <c r="AX8" s="84">
        <f>SUM(AY8:BB8)</f>
        <v>1052250</v>
      </c>
      <c r="AY8" s="84">
        <v>646273</v>
      </c>
      <c r="AZ8" s="84">
        <v>375944</v>
      </c>
      <c r="BA8" s="84">
        <v>810</v>
      </c>
      <c r="BB8" s="84">
        <v>29223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1076177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2366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2366</v>
      </c>
      <c r="CA8" s="84">
        <v>2366</v>
      </c>
      <c r="CB8" s="84">
        <v>0</v>
      </c>
      <c r="CC8" s="84">
        <v>0</v>
      </c>
      <c r="CD8" s="84">
        <v>0</v>
      </c>
      <c r="CE8" s="84">
        <f>組合分担金内訳!H8</f>
        <v>173</v>
      </c>
      <c r="CF8" s="84">
        <v>0</v>
      </c>
      <c r="CG8" s="84">
        <v>0</v>
      </c>
      <c r="CH8" s="84">
        <f>SUM(BG8,+BO8,+CG8)</f>
        <v>2366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1078543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23927</v>
      </c>
      <c r="CX8" s="84">
        <f t="shared" ref="CX8:CX29" si="15">SUM(AT8,+BV8)</f>
        <v>21185</v>
      </c>
      <c r="CY8" s="84">
        <f t="shared" ref="CY8:CY29" si="16">SUM(AU8,+BW8)</f>
        <v>2742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1054616</v>
      </c>
      <c r="DC8" s="84">
        <f t="shared" ref="DC8:DC29" si="20">SUM(AY8,+CA8)</f>
        <v>648639</v>
      </c>
      <c r="DD8" s="84">
        <f t="shared" ref="DD8:DD29" si="21">SUM(AZ8,+CB8)</f>
        <v>375944</v>
      </c>
      <c r="DE8" s="84">
        <f t="shared" ref="DE8:DE29" si="22">SUM(BA8,+CC8)</f>
        <v>810</v>
      </c>
      <c r="DF8" s="84">
        <f t="shared" ref="DF8:DF29" si="23">SUM(BB8,+CD8)</f>
        <v>29223</v>
      </c>
      <c r="DG8" s="84">
        <f t="shared" ref="DG8:DG29" si="24">SUM(BC8,+CE8)</f>
        <v>173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1078543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1280106</v>
      </c>
      <c r="E9" s="84">
        <f>SUM(F9:I9)+K9</f>
        <v>1245872</v>
      </c>
      <c r="F9" s="84">
        <v>375048</v>
      </c>
      <c r="G9" s="84">
        <v>0</v>
      </c>
      <c r="H9" s="84">
        <v>861933</v>
      </c>
      <c r="I9" s="84">
        <v>0</v>
      </c>
      <c r="J9" s="94" t="s">
        <v>193</v>
      </c>
      <c r="K9" s="84">
        <v>8891</v>
      </c>
      <c r="L9" s="84">
        <v>34234</v>
      </c>
      <c r="M9" s="84">
        <f>SUM(N9,+U9)</f>
        <v>511</v>
      </c>
      <c r="N9" s="84">
        <f>SUM(O9:R9)+T9</f>
        <v>511</v>
      </c>
      <c r="O9" s="84">
        <v>144</v>
      </c>
      <c r="P9" s="84">
        <v>0</v>
      </c>
      <c r="Q9" s="84">
        <v>367</v>
      </c>
      <c r="R9" s="84">
        <v>0</v>
      </c>
      <c r="S9" s="94" t="s">
        <v>193</v>
      </c>
      <c r="T9" s="84">
        <v>0</v>
      </c>
      <c r="U9" s="84">
        <v>0</v>
      </c>
      <c r="V9" s="84">
        <v>1280617</v>
      </c>
      <c r="W9" s="84">
        <v>1246383</v>
      </c>
      <c r="X9" s="84">
        <v>375192</v>
      </c>
      <c r="Y9" s="84">
        <v>0</v>
      </c>
      <c r="Z9" s="84">
        <v>862300</v>
      </c>
      <c r="AA9" s="84">
        <v>0</v>
      </c>
      <c r="AB9" s="94" t="s">
        <v>193</v>
      </c>
      <c r="AC9" s="84">
        <v>8891</v>
      </c>
      <c r="AD9" s="84">
        <v>34234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896525</v>
      </c>
      <c r="AN9" s="84">
        <f>SUM(AO9:AR9)</f>
        <v>2963</v>
      </c>
      <c r="AO9" s="84">
        <v>2566</v>
      </c>
      <c r="AP9" s="84">
        <v>397</v>
      </c>
      <c r="AQ9" s="84">
        <v>0</v>
      </c>
      <c r="AR9" s="84">
        <v>0</v>
      </c>
      <c r="AS9" s="84">
        <f>SUM(AT9:AV9)</f>
        <v>1033</v>
      </c>
      <c r="AT9" s="84">
        <v>1033</v>
      </c>
      <c r="AU9" s="84">
        <v>0</v>
      </c>
      <c r="AV9" s="84">
        <v>0</v>
      </c>
      <c r="AW9" s="84">
        <v>0</v>
      </c>
      <c r="AX9" s="84">
        <f>SUM(AY9:BB9)</f>
        <v>892529</v>
      </c>
      <c r="AY9" s="84">
        <v>9825</v>
      </c>
      <c r="AZ9" s="84">
        <v>627787</v>
      </c>
      <c r="BA9" s="84">
        <v>0</v>
      </c>
      <c r="BB9" s="84">
        <v>254917</v>
      </c>
      <c r="BC9" s="84">
        <f>組合分担金内訳!E9</f>
        <v>0</v>
      </c>
      <c r="BD9" s="84">
        <v>0</v>
      </c>
      <c r="BE9" s="84">
        <v>383581</v>
      </c>
      <c r="BF9" s="84">
        <f>SUM(AE9,+AM9,+BE9)</f>
        <v>1280106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511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511</v>
      </c>
      <c r="CA9" s="84">
        <v>0</v>
      </c>
      <c r="CB9" s="84">
        <v>511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511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897036</v>
      </c>
      <c r="CR9" s="84">
        <f t="shared" si="9"/>
        <v>2963</v>
      </c>
      <c r="CS9" s="84">
        <f t="shared" si="10"/>
        <v>2566</v>
      </c>
      <c r="CT9" s="84">
        <f t="shared" si="11"/>
        <v>397</v>
      </c>
      <c r="CU9" s="84">
        <f t="shared" si="12"/>
        <v>0</v>
      </c>
      <c r="CV9" s="84">
        <f t="shared" si="13"/>
        <v>0</v>
      </c>
      <c r="CW9" s="84">
        <f t="shared" si="14"/>
        <v>1033</v>
      </c>
      <c r="CX9" s="84">
        <f t="shared" si="15"/>
        <v>1033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893040</v>
      </c>
      <c r="DC9" s="84">
        <f t="shared" si="20"/>
        <v>9825</v>
      </c>
      <c r="DD9" s="84">
        <f t="shared" si="21"/>
        <v>628298</v>
      </c>
      <c r="DE9" s="84">
        <f t="shared" si="22"/>
        <v>0</v>
      </c>
      <c r="DF9" s="84">
        <f t="shared" si="23"/>
        <v>254917</v>
      </c>
      <c r="DG9" s="84">
        <f t="shared" si="24"/>
        <v>0</v>
      </c>
      <c r="DH9" s="84">
        <f t="shared" si="25"/>
        <v>0</v>
      </c>
      <c r="DI9" s="84">
        <f t="shared" si="26"/>
        <v>383581</v>
      </c>
      <c r="DJ9" s="84">
        <f t="shared" si="27"/>
        <v>1280617</v>
      </c>
    </row>
    <row r="10" spans="1:114" s="8" customFormat="1" ht="12" customHeight="1">
      <c r="A10" s="80" t="s">
        <v>200</v>
      </c>
      <c r="B10" s="83" t="s">
        <v>216</v>
      </c>
      <c r="C10" s="80" t="s">
        <v>218</v>
      </c>
      <c r="D10" s="84">
        <f>SUM(E10,+L10)</f>
        <v>234559</v>
      </c>
      <c r="E10" s="84">
        <f>SUM(F10:I10)+K10</f>
        <v>227788</v>
      </c>
      <c r="F10" s="84">
        <v>116788</v>
      </c>
      <c r="G10" s="84">
        <v>0</v>
      </c>
      <c r="H10" s="84">
        <v>111000</v>
      </c>
      <c r="I10" s="84">
        <v>0</v>
      </c>
      <c r="J10" s="94" t="s">
        <v>193</v>
      </c>
      <c r="K10" s="84">
        <v>0</v>
      </c>
      <c r="L10" s="84">
        <v>6771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234559</v>
      </c>
      <c r="W10" s="84">
        <v>227788</v>
      </c>
      <c r="X10" s="84">
        <v>116788</v>
      </c>
      <c r="Y10" s="84">
        <v>0</v>
      </c>
      <c r="Z10" s="84">
        <v>111000</v>
      </c>
      <c r="AA10" s="84">
        <v>0</v>
      </c>
      <c r="AB10" s="94" t="s">
        <v>193</v>
      </c>
      <c r="AC10" s="84">
        <v>0</v>
      </c>
      <c r="AD10" s="84">
        <v>6771</v>
      </c>
      <c r="AE10" s="84">
        <f>SUM(AF10,+AK10)</f>
        <v>100029</v>
      </c>
      <c r="AF10" s="84">
        <f>SUM(AG10:AJ10)</f>
        <v>100029</v>
      </c>
      <c r="AG10" s="84">
        <v>0</v>
      </c>
      <c r="AH10" s="84">
        <v>0</v>
      </c>
      <c r="AI10" s="84">
        <v>0</v>
      </c>
      <c r="AJ10" s="84">
        <v>100029</v>
      </c>
      <c r="AK10" s="84">
        <v>0</v>
      </c>
      <c r="AL10" s="84">
        <f>組合分担金内訳!D10</f>
        <v>0</v>
      </c>
      <c r="AM10" s="84">
        <f>SUM(AN10,AS10,AW10,AX10,BD10)</f>
        <v>124427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1115</v>
      </c>
      <c r="AT10" s="84">
        <v>0</v>
      </c>
      <c r="AU10" s="84">
        <v>0</v>
      </c>
      <c r="AV10" s="84">
        <v>1115</v>
      </c>
      <c r="AW10" s="84">
        <v>0</v>
      </c>
      <c r="AX10" s="84">
        <f>SUM(AY10:BB10)</f>
        <v>123312</v>
      </c>
      <c r="AY10" s="84">
        <v>54798</v>
      </c>
      <c r="AZ10" s="84">
        <v>0</v>
      </c>
      <c r="BA10" s="84">
        <v>2202</v>
      </c>
      <c r="BB10" s="84">
        <v>66312</v>
      </c>
      <c r="BC10" s="84">
        <f>組合分担金内訳!E10</f>
        <v>982</v>
      </c>
      <c r="BD10" s="84">
        <v>0</v>
      </c>
      <c r="BE10" s="84">
        <v>9121</v>
      </c>
      <c r="BF10" s="84">
        <f>SUM(AE10,+AM10,+BE10)</f>
        <v>233577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100029</v>
      </c>
      <c r="CJ10" s="84">
        <f t="shared" si="1"/>
        <v>100029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100029</v>
      </c>
      <c r="CO10" s="84">
        <f t="shared" si="6"/>
        <v>0</v>
      </c>
      <c r="CP10" s="84">
        <f t="shared" si="7"/>
        <v>0</v>
      </c>
      <c r="CQ10" s="84">
        <f t="shared" si="8"/>
        <v>124427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1115</v>
      </c>
      <c r="CX10" s="84">
        <f t="shared" si="15"/>
        <v>0</v>
      </c>
      <c r="CY10" s="84">
        <f t="shared" si="16"/>
        <v>0</v>
      </c>
      <c r="CZ10" s="84">
        <f t="shared" si="17"/>
        <v>1115</v>
      </c>
      <c r="DA10" s="84">
        <f t="shared" si="18"/>
        <v>0</v>
      </c>
      <c r="DB10" s="84">
        <f t="shared" si="19"/>
        <v>123312</v>
      </c>
      <c r="DC10" s="84">
        <f t="shared" si="20"/>
        <v>54798</v>
      </c>
      <c r="DD10" s="84">
        <f t="shared" si="21"/>
        <v>0</v>
      </c>
      <c r="DE10" s="84">
        <f t="shared" si="22"/>
        <v>2202</v>
      </c>
      <c r="DF10" s="84">
        <f t="shared" si="23"/>
        <v>66312</v>
      </c>
      <c r="DG10" s="84">
        <f t="shared" si="24"/>
        <v>982</v>
      </c>
      <c r="DH10" s="84">
        <f t="shared" si="25"/>
        <v>0</v>
      </c>
      <c r="DI10" s="84">
        <f t="shared" si="26"/>
        <v>9121</v>
      </c>
      <c r="DJ10" s="84">
        <f t="shared" si="27"/>
        <v>233577</v>
      </c>
    </row>
    <row r="11" spans="1:114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1155302</v>
      </c>
      <c r="E11" s="84">
        <f>SUM(F11:I11)+K11</f>
        <v>1381452</v>
      </c>
      <c r="F11" s="84">
        <v>735500</v>
      </c>
      <c r="G11" s="84">
        <v>0</v>
      </c>
      <c r="H11" s="84">
        <v>640400</v>
      </c>
      <c r="I11" s="84">
        <v>0</v>
      </c>
      <c r="J11" s="94" t="s">
        <v>193</v>
      </c>
      <c r="K11" s="84">
        <v>5552</v>
      </c>
      <c r="L11" s="84">
        <v>-226150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1155302</v>
      </c>
      <c r="W11" s="84">
        <v>1381452</v>
      </c>
      <c r="X11" s="84">
        <v>735500</v>
      </c>
      <c r="Y11" s="84">
        <v>0</v>
      </c>
      <c r="Z11" s="84">
        <v>640400</v>
      </c>
      <c r="AA11" s="84">
        <v>0</v>
      </c>
      <c r="AB11" s="94" t="s">
        <v>193</v>
      </c>
      <c r="AC11" s="84">
        <v>5552</v>
      </c>
      <c r="AD11" s="84">
        <v>-226150</v>
      </c>
      <c r="AE11" s="84">
        <f>SUM(AF11,+AK11)</f>
        <v>6963</v>
      </c>
      <c r="AF11" s="84">
        <f>SUM(AG11:AJ11)</f>
        <v>6963</v>
      </c>
      <c r="AG11" s="84">
        <v>0</v>
      </c>
      <c r="AH11" s="84">
        <v>6963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462015</v>
      </c>
      <c r="AN11" s="84">
        <f>SUM(AO11:AR11)</f>
        <v>4400</v>
      </c>
      <c r="AO11" s="84">
        <v>2428</v>
      </c>
      <c r="AP11" s="84">
        <v>0</v>
      </c>
      <c r="AQ11" s="84">
        <v>1972</v>
      </c>
      <c r="AR11" s="84">
        <v>0</v>
      </c>
      <c r="AS11" s="84">
        <f>SUM(AT11:AV11)</f>
        <v>26530</v>
      </c>
      <c r="AT11" s="84">
        <v>132</v>
      </c>
      <c r="AU11" s="84">
        <v>26398</v>
      </c>
      <c r="AV11" s="84">
        <v>0</v>
      </c>
      <c r="AW11" s="84">
        <v>0</v>
      </c>
      <c r="AX11" s="84">
        <f>SUM(AY11:BB11)</f>
        <v>431085</v>
      </c>
      <c r="AY11" s="84">
        <v>199863</v>
      </c>
      <c r="AZ11" s="84">
        <v>200862</v>
      </c>
      <c r="BA11" s="84">
        <v>4473</v>
      </c>
      <c r="BB11" s="84">
        <v>25887</v>
      </c>
      <c r="BC11" s="84">
        <f>組合分担金内訳!E11</f>
        <v>0</v>
      </c>
      <c r="BD11" s="84">
        <v>0</v>
      </c>
      <c r="BE11" s="84">
        <v>686324</v>
      </c>
      <c r="BF11" s="84">
        <f>SUM(AE11,+AM11,+BE11)</f>
        <v>1155302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6963</v>
      </c>
      <c r="CJ11" s="84">
        <f t="shared" si="1"/>
        <v>6963</v>
      </c>
      <c r="CK11" s="84">
        <f t="shared" si="2"/>
        <v>0</v>
      </c>
      <c r="CL11" s="84">
        <f t="shared" si="3"/>
        <v>6963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462015</v>
      </c>
      <c r="CR11" s="84">
        <f t="shared" si="9"/>
        <v>4400</v>
      </c>
      <c r="CS11" s="84">
        <f t="shared" si="10"/>
        <v>2428</v>
      </c>
      <c r="CT11" s="84">
        <f t="shared" si="11"/>
        <v>0</v>
      </c>
      <c r="CU11" s="84">
        <f t="shared" si="12"/>
        <v>1972</v>
      </c>
      <c r="CV11" s="84">
        <f t="shared" si="13"/>
        <v>0</v>
      </c>
      <c r="CW11" s="84">
        <f t="shared" si="14"/>
        <v>26530</v>
      </c>
      <c r="CX11" s="84">
        <f t="shared" si="15"/>
        <v>132</v>
      </c>
      <c r="CY11" s="84">
        <f t="shared" si="16"/>
        <v>26398</v>
      </c>
      <c r="CZ11" s="84">
        <f t="shared" si="17"/>
        <v>0</v>
      </c>
      <c r="DA11" s="84">
        <f t="shared" si="18"/>
        <v>0</v>
      </c>
      <c r="DB11" s="84">
        <f t="shared" si="19"/>
        <v>431085</v>
      </c>
      <c r="DC11" s="84">
        <f t="shared" si="20"/>
        <v>199863</v>
      </c>
      <c r="DD11" s="84">
        <f t="shared" si="21"/>
        <v>200862</v>
      </c>
      <c r="DE11" s="84">
        <f t="shared" si="22"/>
        <v>4473</v>
      </c>
      <c r="DF11" s="84">
        <f t="shared" si="23"/>
        <v>25887</v>
      </c>
      <c r="DG11" s="84">
        <f t="shared" si="24"/>
        <v>0</v>
      </c>
      <c r="DH11" s="84">
        <f t="shared" si="25"/>
        <v>0</v>
      </c>
      <c r="DI11" s="84">
        <f t="shared" si="26"/>
        <v>686324</v>
      </c>
      <c r="DJ11" s="84">
        <f t="shared" si="27"/>
        <v>1155302</v>
      </c>
    </row>
    <row r="12" spans="1:114" s="8" customFormat="1" ht="12" customHeight="1">
      <c r="A12" s="80" t="s">
        <v>200</v>
      </c>
      <c r="B12" s="83" t="s">
        <v>227</v>
      </c>
      <c r="C12" s="80" t="s">
        <v>228</v>
      </c>
      <c r="D12" s="84">
        <f>SUM(E12,+L12)</f>
        <v>382701</v>
      </c>
      <c r="E12" s="84">
        <f>SUM(F12:I12)+K12</f>
        <v>191350</v>
      </c>
      <c r="F12" s="84">
        <v>191350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191351</v>
      </c>
      <c r="M12" s="84">
        <f>SUM(N12,+U12)</f>
        <v>1365</v>
      </c>
      <c r="N12" s="84">
        <f>SUM(O12:R12)+T12</f>
        <v>682</v>
      </c>
      <c r="O12" s="84">
        <v>682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683</v>
      </c>
      <c r="V12" s="84">
        <v>384066</v>
      </c>
      <c r="W12" s="84">
        <v>192032</v>
      </c>
      <c r="X12" s="84">
        <v>192032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192034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382701</v>
      </c>
      <c r="AN12" s="84">
        <f>SUM(AO12:AR12)</f>
        <v>7396</v>
      </c>
      <c r="AO12" s="84">
        <v>5407</v>
      </c>
      <c r="AP12" s="84">
        <v>0</v>
      </c>
      <c r="AQ12" s="84">
        <v>1989</v>
      </c>
      <c r="AR12" s="84">
        <v>0</v>
      </c>
      <c r="AS12" s="84">
        <f>SUM(AT12:AV12)</f>
        <v>7220</v>
      </c>
      <c r="AT12" s="84">
        <v>0</v>
      </c>
      <c r="AU12" s="84">
        <v>7220</v>
      </c>
      <c r="AV12" s="84">
        <v>0</v>
      </c>
      <c r="AW12" s="84">
        <v>0</v>
      </c>
      <c r="AX12" s="84">
        <f>SUM(AY12:BB12)</f>
        <v>368085</v>
      </c>
      <c r="AY12" s="84">
        <v>0</v>
      </c>
      <c r="AZ12" s="84">
        <v>32752</v>
      </c>
      <c r="BA12" s="84">
        <v>860</v>
      </c>
      <c r="BB12" s="84">
        <v>334473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382701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1365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1365</v>
      </c>
      <c r="BV12" s="84">
        <v>1365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1365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384066</v>
      </c>
      <c r="CR12" s="84">
        <f t="shared" si="9"/>
        <v>7396</v>
      </c>
      <c r="CS12" s="84">
        <f t="shared" si="10"/>
        <v>5407</v>
      </c>
      <c r="CT12" s="84">
        <f t="shared" si="11"/>
        <v>0</v>
      </c>
      <c r="CU12" s="84">
        <f t="shared" si="12"/>
        <v>1989</v>
      </c>
      <c r="CV12" s="84">
        <f t="shared" si="13"/>
        <v>0</v>
      </c>
      <c r="CW12" s="84">
        <f t="shared" si="14"/>
        <v>8585</v>
      </c>
      <c r="CX12" s="84">
        <f t="shared" si="15"/>
        <v>1365</v>
      </c>
      <c r="CY12" s="84">
        <f t="shared" si="16"/>
        <v>7220</v>
      </c>
      <c r="CZ12" s="84">
        <f t="shared" si="17"/>
        <v>0</v>
      </c>
      <c r="DA12" s="84">
        <f t="shared" si="18"/>
        <v>0</v>
      </c>
      <c r="DB12" s="84">
        <f t="shared" si="19"/>
        <v>368085</v>
      </c>
      <c r="DC12" s="84">
        <f t="shared" si="20"/>
        <v>0</v>
      </c>
      <c r="DD12" s="84">
        <f t="shared" si="21"/>
        <v>32752</v>
      </c>
      <c r="DE12" s="84">
        <f t="shared" si="22"/>
        <v>860</v>
      </c>
      <c r="DF12" s="84">
        <f t="shared" si="23"/>
        <v>334473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384066</v>
      </c>
    </row>
    <row r="13" spans="1:114" s="8" customFormat="1" ht="12" customHeight="1">
      <c r="A13" s="80" t="s">
        <v>200</v>
      </c>
      <c r="B13" s="83" t="s">
        <v>231</v>
      </c>
      <c r="C13" s="80" t="s">
        <v>232</v>
      </c>
      <c r="D13" s="84">
        <f>SUM(E13,+L13)</f>
        <v>260581</v>
      </c>
      <c r="E13" s="84">
        <f>SUM(F13:I13)+K13</f>
        <v>194960</v>
      </c>
      <c r="F13" s="84">
        <v>194960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65621</v>
      </c>
      <c r="M13" s="84">
        <f>SUM(N13,+U13)</f>
        <v>2438</v>
      </c>
      <c r="N13" s="84">
        <f>SUM(O13:R13)+T13</f>
        <v>820</v>
      </c>
      <c r="O13" s="84">
        <v>820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1618</v>
      </c>
      <c r="V13" s="84">
        <v>263019</v>
      </c>
      <c r="W13" s="84">
        <v>195780</v>
      </c>
      <c r="X13" s="84">
        <v>195780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67239</v>
      </c>
      <c r="AE13" s="84">
        <f>SUM(AF13,+AK13)</f>
        <v>324</v>
      </c>
      <c r="AF13" s="84">
        <f>SUM(AG13:AJ13)</f>
        <v>324</v>
      </c>
      <c r="AG13" s="84">
        <v>0</v>
      </c>
      <c r="AH13" s="84">
        <v>324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260257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260257</v>
      </c>
      <c r="AY13" s="84">
        <v>4089</v>
      </c>
      <c r="AZ13" s="84">
        <v>70000</v>
      </c>
      <c r="BA13" s="84">
        <v>88457</v>
      </c>
      <c r="BB13" s="84">
        <v>97711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260581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2438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2438</v>
      </c>
      <c r="CA13" s="84">
        <v>2438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2438</v>
      </c>
      <c r="CI13" s="84">
        <f t="shared" si="0"/>
        <v>324</v>
      </c>
      <c r="CJ13" s="84">
        <f t="shared" si="1"/>
        <v>324</v>
      </c>
      <c r="CK13" s="84">
        <f t="shared" si="2"/>
        <v>0</v>
      </c>
      <c r="CL13" s="84">
        <f t="shared" si="3"/>
        <v>324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262695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262695</v>
      </c>
      <c r="DC13" s="84">
        <f t="shared" si="20"/>
        <v>6527</v>
      </c>
      <c r="DD13" s="84">
        <f t="shared" si="21"/>
        <v>70000</v>
      </c>
      <c r="DE13" s="84">
        <f t="shared" si="22"/>
        <v>88457</v>
      </c>
      <c r="DF13" s="84">
        <f t="shared" si="23"/>
        <v>97711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263019</v>
      </c>
    </row>
    <row r="14" spans="1:114" s="8" customFormat="1" ht="12" customHeight="1">
      <c r="A14" s="80" t="s">
        <v>200</v>
      </c>
      <c r="B14" s="83" t="s">
        <v>235</v>
      </c>
      <c r="C14" s="80" t="s">
        <v>236</v>
      </c>
      <c r="D14" s="84">
        <f>SUM(E14,+L14)</f>
        <v>44027</v>
      </c>
      <c r="E14" s="84">
        <f>SUM(F14:I14)+K14</f>
        <v>22013</v>
      </c>
      <c r="F14" s="84">
        <v>22013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22014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44027</v>
      </c>
      <c r="W14" s="84">
        <v>22013</v>
      </c>
      <c r="X14" s="84">
        <v>22013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22014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44027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44027</v>
      </c>
      <c r="AY14" s="84">
        <v>34336</v>
      </c>
      <c r="AZ14" s="84">
        <v>9691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44027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44027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44027</v>
      </c>
      <c r="DC14" s="84">
        <f t="shared" si="20"/>
        <v>34336</v>
      </c>
      <c r="DD14" s="84">
        <f t="shared" si="21"/>
        <v>9691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44027</v>
      </c>
    </row>
    <row r="15" spans="1:114" s="8" customFormat="1" ht="12" customHeight="1">
      <c r="A15" s="80" t="s">
        <v>200</v>
      </c>
      <c r="B15" s="83" t="s">
        <v>239</v>
      </c>
      <c r="C15" s="80" t="s">
        <v>240</v>
      </c>
      <c r="D15" s="84">
        <f>SUM(E15,+L15)</f>
        <v>29800</v>
      </c>
      <c r="E15" s="84">
        <f>SUM(F15:I15)+K15</f>
        <v>14823</v>
      </c>
      <c r="F15" s="84">
        <v>14565</v>
      </c>
      <c r="G15" s="84">
        <v>0</v>
      </c>
      <c r="H15" s="84">
        <v>0</v>
      </c>
      <c r="I15" s="84">
        <v>0</v>
      </c>
      <c r="J15" s="94" t="s">
        <v>193</v>
      </c>
      <c r="K15" s="84">
        <v>258</v>
      </c>
      <c r="L15" s="84">
        <v>14977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29800</v>
      </c>
      <c r="W15" s="84">
        <v>14823</v>
      </c>
      <c r="X15" s="84">
        <v>14565</v>
      </c>
      <c r="Y15" s="84">
        <v>0</v>
      </c>
      <c r="Z15" s="84">
        <v>0</v>
      </c>
      <c r="AA15" s="84">
        <v>0</v>
      </c>
      <c r="AB15" s="94" t="s">
        <v>193</v>
      </c>
      <c r="AC15" s="84">
        <v>258</v>
      </c>
      <c r="AD15" s="84">
        <v>14977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29800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2966</v>
      </c>
      <c r="AT15" s="84">
        <v>0</v>
      </c>
      <c r="AU15" s="84">
        <v>2966</v>
      </c>
      <c r="AV15" s="84">
        <v>0</v>
      </c>
      <c r="AW15" s="84">
        <v>0</v>
      </c>
      <c r="AX15" s="84">
        <f>SUM(AY15:BB15)</f>
        <v>26834</v>
      </c>
      <c r="AY15" s="84">
        <v>13051</v>
      </c>
      <c r="AZ15" s="84">
        <v>13686</v>
      </c>
      <c r="BA15" s="84">
        <v>97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29800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29800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2966</v>
      </c>
      <c r="CX15" s="84">
        <f t="shared" si="15"/>
        <v>0</v>
      </c>
      <c r="CY15" s="84">
        <f t="shared" si="16"/>
        <v>2966</v>
      </c>
      <c r="CZ15" s="84">
        <f t="shared" si="17"/>
        <v>0</v>
      </c>
      <c r="DA15" s="84">
        <f t="shared" si="18"/>
        <v>0</v>
      </c>
      <c r="DB15" s="84">
        <f t="shared" si="19"/>
        <v>26834</v>
      </c>
      <c r="DC15" s="84">
        <f t="shared" si="20"/>
        <v>13051</v>
      </c>
      <c r="DD15" s="84">
        <f t="shared" si="21"/>
        <v>13686</v>
      </c>
      <c r="DE15" s="84">
        <f t="shared" si="22"/>
        <v>97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29800</v>
      </c>
    </row>
    <row r="16" spans="1:114" s="8" customFormat="1" ht="12" customHeight="1">
      <c r="A16" s="80" t="s">
        <v>200</v>
      </c>
      <c r="B16" s="83" t="s">
        <v>243</v>
      </c>
      <c r="C16" s="80" t="s">
        <v>244</v>
      </c>
      <c r="D16" s="84">
        <f>SUM(E16,+L16)</f>
        <v>28900</v>
      </c>
      <c r="E16" s="84">
        <f>SUM(F16:I16)+K16</f>
        <v>22930</v>
      </c>
      <c r="F16" s="84">
        <v>14370</v>
      </c>
      <c r="G16" s="84">
        <v>0</v>
      </c>
      <c r="H16" s="84">
        <v>8400</v>
      </c>
      <c r="I16" s="84">
        <v>0</v>
      </c>
      <c r="J16" s="94" t="s">
        <v>193</v>
      </c>
      <c r="K16" s="84">
        <v>160</v>
      </c>
      <c r="L16" s="84">
        <v>5970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28900</v>
      </c>
      <c r="W16" s="84">
        <v>22930</v>
      </c>
      <c r="X16" s="84">
        <v>14370</v>
      </c>
      <c r="Y16" s="84">
        <v>0</v>
      </c>
      <c r="Z16" s="84">
        <v>8400</v>
      </c>
      <c r="AA16" s="84">
        <v>0</v>
      </c>
      <c r="AB16" s="94" t="s">
        <v>193</v>
      </c>
      <c r="AC16" s="84">
        <v>160</v>
      </c>
      <c r="AD16" s="84">
        <v>5970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28900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568</v>
      </c>
      <c r="AT16" s="84">
        <v>0</v>
      </c>
      <c r="AU16" s="84">
        <v>568</v>
      </c>
      <c r="AV16" s="84">
        <v>0</v>
      </c>
      <c r="AW16" s="84">
        <v>0</v>
      </c>
      <c r="AX16" s="84">
        <f>SUM(AY16:BB16)</f>
        <v>28332</v>
      </c>
      <c r="AY16" s="84">
        <v>5822</v>
      </c>
      <c r="AZ16" s="84">
        <v>21970</v>
      </c>
      <c r="BA16" s="84">
        <v>0</v>
      </c>
      <c r="BB16" s="84">
        <v>540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28900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28900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568</v>
      </c>
      <c r="CX16" s="84">
        <f t="shared" si="15"/>
        <v>0</v>
      </c>
      <c r="CY16" s="84">
        <f t="shared" si="16"/>
        <v>568</v>
      </c>
      <c r="CZ16" s="84">
        <f t="shared" si="17"/>
        <v>0</v>
      </c>
      <c r="DA16" s="84">
        <f t="shared" si="18"/>
        <v>0</v>
      </c>
      <c r="DB16" s="84">
        <f t="shared" si="19"/>
        <v>28332</v>
      </c>
      <c r="DC16" s="84">
        <f t="shared" si="20"/>
        <v>5822</v>
      </c>
      <c r="DD16" s="84">
        <f t="shared" si="21"/>
        <v>21970</v>
      </c>
      <c r="DE16" s="84">
        <f t="shared" si="22"/>
        <v>0</v>
      </c>
      <c r="DF16" s="84">
        <f t="shared" si="23"/>
        <v>540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28900</v>
      </c>
    </row>
    <row r="17" spans="1:114" s="8" customFormat="1" ht="12" customHeight="1">
      <c r="A17" s="80" t="s">
        <v>200</v>
      </c>
      <c r="B17" s="83" t="s">
        <v>248</v>
      </c>
      <c r="C17" s="80" t="s">
        <v>250</v>
      </c>
      <c r="D17" s="84">
        <f>SUM(E17,+L17)</f>
        <v>517837</v>
      </c>
      <c r="E17" s="84">
        <f>SUM(F17:I17)+K17</f>
        <v>407914</v>
      </c>
      <c r="F17" s="84">
        <v>407914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109923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517837</v>
      </c>
      <c r="W17" s="84">
        <v>407914</v>
      </c>
      <c r="X17" s="84">
        <v>407914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109923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515372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137677</v>
      </c>
      <c r="AT17" s="84">
        <v>0</v>
      </c>
      <c r="AU17" s="84">
        <v>137677</v>
      </c>
      <c r="AV17" s="84">
        <v>0</v>
      </c>
      <c r="AW17" s="84">
        <v>0</v>
      </c>
      <c r="AX17" s="84">
        <f>SUM(AY17:BB17)</f>
        <v>377695</v>
      </c>
      <c r="AY17" s="84">
        <v>65619</v>
      </c>
      <c r="AZ17" s="84">
        <v>306077</v>
      </c>
      <c r="BA17" s="84">
        <v>0</v>
      </c>
      <c r="BB17" s="84">
        <v>5999</v>
      </c>
      <c r="BC17" s="84">
        <f>組合分担金内訳!E17</f>
        <v>2365</v>
      </c>
      <c r="BD17" s="84">
        <v>0</v>
      </c>
      <c r="BE17" s="84">
        <v>100</v>
      </c>
      <c r="BF17" s="84">
        <f>SUM(AE17,+AM17,+BE17)</f>
        <v>515472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515372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137677</v>
      </c>
      <c r="CX17" s="84">
        <f t="shared" si="15"/>
        <v>0</v>
      </c>
      <c r="CY17" s="84">
        <f t="shared" si="16"/>
        <v>137677</v>
      </c>
      <c r="CZ17" s="84">
        <f t="shared" si="17"/>
        <v>0</v>
      </c>
      <c r="DA17" s="84">
        <f t="shared" si="18"/>
        <v>0</v>
      </c>
      <c r="DB17" s="84">
        <f t="shared" si="19"/>
        <v>377695</v>
      </c>
      <c r="DC17" s="84">
        <f t="shared" si="20"/>
        <v>65619</v>
      </c>
      <c r="DD17" s="84">
        <f t="shared" si="21"/>
        <v>306077</v>
      </c>
      <c r="DE17" s="84">
        <f t="shared" si="22"/>
        <v>0</v>
      </c>
      <c r="DF17" s="84">
        <f t="shared" si="23"/>
        <v>5999</v>
      </c>
      <c r="DG17" s="84">
        <f t="shared" si="24"/>
        <v>2365</v>
      </c>
      <c r="DH17" s="84">
        <f t="shared" si="25"/>
        <v>0</v>
      </c>
      <c r="DI17" s="84">
        <f t="shared" si="26"/>
        <v>100</v>
      </c>
      <c r="DJ17" s="84">
        <f t="shared" si="27"/>
        <v>515472</v>
      </c>
    </row>
    <row r="18" spans="1:114" s="8" customFormat="1" ht="12" customHeight="1">
      <c r="A18" s="80" t="s">
        <v>200</v>
      </c>
      <c r="B18" s="83" t="s">
        <v>253</v>
      </c>
      <c r="C18" s="80" t="s">
        <v>254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257</v>
      </c>
      <c r="C19" s="80" t="s">
        <v>258</v>
      </c>
      <c r="D19" s="84">
        <f>SUM(E19,+L19)</f>
        <v>15426</v>
      </c>
      <c r="E19" s="84">
        <f>SUM(F19:I19)+K19</f>
        <v>7708</v>
      </c>
      <c r="F19" s="84">
        <v>7706</v>
      </c>
      <c r="G19" s="84">
        <v>0</v>
      </c>
      <c r="H19" s="84">
        <v>0</v>
      </c>
      <c r="I19" s="84">
        <v>0</v>
      </c>
      <c r="J19" s="94" t="s">
        <v>193</v>
      </c>
      <c r="K19" s="84">
        <v>2</v>
      </c>
      <c r="L19" s="84">
        <v>7718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15426</v>
      </c>
      <c r="W19" s="84">
        <v>7708</v>
      </c>
      <c r="X19" s="84">
        <v>7706</v>
      </c>
      <c r="Y19" s="84">
        <v>0</v>
      </c>
      <c r="Z19" s="84">
        <v>0</v>
      </c>
      <c r="AA19" s="84">
        <v>0</v>
      </c>
      <c r="AB19" s="94" t="s">
        <v>193</v>
      </c>
      <c r="AC19" s="84">
        <v>2</v>
      </c>
      <c r="AD19" s="84">
        <v>7718</v>
      </c>
      <c r="AE19" s="84">
        <f>SUM(AF19,+AK19)</f>
        <v>1566</v>
      </c>
      <c r="AF19" s="84">
        <f>SUM(AG19:AJ19)</f>
        <v>1566</v>
      </c>
      <c r="AG19" s="84">
        <v>0</v>
      </c>
      <c r="AH19" s="84">
        <v>0</v>
      </c>
      <c r="AI19" s="84">
        <v>0</v>
      </c>
      <c r="AJ19" s="84">
        <v>1566</v>
      </c>
      <c r="AK19" s="84">
        <v>0</v>
      </c>
      <c r="AL19" s="84">
        <f>組合分担金内訳!D19</f>
        <v>0</v>
      </c>
      <c r="AM19" s="84">
        <f>SUM(AN19,AS19,AW19,AX19,BD19)</f>
        <v>9931</v>
      </c>
      <c r="AN19" s="84">
        <f>SUM(AO19:AR19)</f>
        <v>723</v>
      </c>
      <c r="AO19" s="84">
        <v>723</v>
      </c>
      <c r="AP19" s="84">
        <v>0</v>
      </c>
      <c r="AQ19" s="84">
        <v>0</v>
      </c>
      <c r="AR19" s="84">
        <v>0</v>
      </c>
      <c r="AS19" s="84">
        <f>SUM(AT19:AV19)</f>
        <v>843</v>
      </c>
      <c r="AT19" s="84">
        <v>0</v>
      </c>
      <c r="AU19" s="84">
        <v>0</v>
      </c>
      <c r="AV19" s="84">
        <v>843</v>
      </c>
      <c r="AW19" s="84">
        <v>0</v>
      </c>
      <c r="AX19" s="84">
        <f>SUM(AY19:BB19)</f>
        <v>8365</v>
      </c>
      <c r="AY19" s="84">
        <v>8297</v>
      </c>
      <c r="AZ19" s="84">
        <v>0</v>
      </c>
      <c r="BA19" s="84">
        <v>68</v>
      </c>
      <c r="BB19" s="84">
        <v>0</v>
      </c>
      <c r="BC19" s="84">
        <f>組合分担金内訳!E19</f>
        <v>0</v>
      </c>
      <c r="BD19" s="84">
        <v>0</v>
      </c>
      <c r="BE19" s="84">
        <v>3929</v>
      </c>
      <c r="BF19" s="84">
        <f>SUM(AE19,+AM19,+BE19)</f>
        <v>15426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1566</v>
      </c>
      <c r="CJ19" s="84">
        <f t="shared" si="1"/>
        <v>1566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1566</v>
      </c>
      <c r="CO19" s="84">
        <f t="shared" si="6"/>
        <v>0</v>
      </c>
      <c r="CP19" s="84">
        <f t="shared" si="7"/>
        <v>0</v>
      </c>
      <c r="CQ19" s="84">
        <f t="shared" si="8"/>
        <v>9931</v>
      </c>
      <c r="CR19" s="84">
        <f t="shared" si="9"/>
        <v>723</v>
      </c>
      <c r="CS19" s="84">
        <f t="shared" si="10"/>
        <v>723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843</v>
      </c>
      <c r="CX19" s="84">
        <f t="shared" si="15"/>
        <v>0</v>
      </c>
      <c r="CY19" s="84">
        <f t="shared" si="16"/>
        <v>0</v>
      </c>
      <c r="CZ19" s="84">
        <f t="shared" si="17"/>
        <v>843</v>
      </c>
      <c r="DA19" s="84">
        <f t="shared" si="18"/>
        <v>0</v>
      </c>
      <c r="DB19" s="84">
        <f t="shared" si="19"/>
        <v>8365</v>
      </c>
      <c r="DC19" s="84">
        <f t="shared" si="20"/>
        <v>8297</v>
      </c>
      <c r="DD19" s="84">
        <f t="shared" si="21"/>
        <v>0</v>
      </c>
      <c r="DE19" s="84">
        <f t="shared" si="22"/>
        <v>68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3929</v>
      </c>
      <c r="DJ19" s="84">
        <f t="shared" si="27"/>
        <v>15426</v>
      </c>
    </row>
    <row r="20" spans="1:114" s="8" customFormat="1" ht="12" customHeight="1">
      <c r="A20" s="80" t="s">
        <v>200</v>
      </c>
      <c r="B20" s="83" t="s">
        <v>261</v>
      </c>
      <c r="C20" s="80" t="s">
        <v>262</v>
      </c>
      <c r="D20" s="84">
        <f>SUM(E20,+L20)</f>
        <v>42382</v>
      </c>
      <c r="E20" s="84">
        <f>SUM(F20:I20)+K20</f>
        <v>21191</v>
      </c>
      <c r="F20" s="84">
        <v>21191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21191</v>
      </c>
      <c r="M20" s="84">
        <f>SUM(N20,+U20)</f>
        <v>76</v>
      </c>
      <c r="N20" s="84">
        <f>SUM(O20:R20)+T20</f>
        <v>38</v>
      </c>
      <c r="O20" s="84">
        <v>38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38</v>
      </c>
      <c r="V20" s="84">
        <v>42458</v>
      </c>
      <c r="W20" s="84">
        <v>21229</v>
      </c>
      <c r="X20" s="84">
        <v>21229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21229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42382</v>
      </c>
      <c r="AN20" s="84">
        <f>SUM(AO20:AR20)</f>
        <v>819</v>
      </c>
      <c r="AO20" s="84">
        <v>0</v>
      </c>
      <c r="AP20" s="84">
        <v>0</v>
      </c>
      <c r="AQ20" s="84">
        <v>0</v>
      </c>
      <c r="AR20" s="84">
        <v>819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41563</v>
      </c>
      <c r="AY20" s="84">
        <v>14817</v>
      </c>
      <c r="AZ20" s="84">
        <v>0</v>
      </c>
      <c r="BA20" s="84">
        <v>0</v>
      </c>
      <c r="BB20" s="84">
        <v>26746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42382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76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76</v>
      </c>
      <c r="BV20" s="84">
        <v>76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76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42458</v>
      </c>
      <c r="CR20" s="84">
        <f t="shared" si="9"/>
        <v>819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819</v>
      </c>
      <c r="CW20" s="84">
        <f t="shared" si="14"/>
        <v>76</v>
      </c>
      <c r="CX20" s="84">
        <f t="shared" si="15"/>
        <v>76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41563</v>
      </c>
      <c r="DC20" s="84">
        <f t="shared" si="20"/>
        <v>14817</v>
      </c>
      <c r="DD20" s="84">
        <f t="shared" si="21"/>
        <v>0</v>
      </c>
      <c r="DE20" s="84">
        <f t="shared" si="22"/>
        <v>0</v>
      </c>
      <c r="DF20" s="84">
        <f t="shared" si="23"/>
        <v>26746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42458</v>
      </c>
    </row>
    <row r="21" spans="1:114" s="8" customFormat="1" ht="12" customHeight="1">
      <c r="A21" s="80" t="s">
        <v>200</v>
      </c>
      <c r="B21" s="83" t="s">
        <v>267</v>
      </c>
      <c r="C21" s="80" t="s">
        <v>269</v>
      </c>
      <c r="D21" s="84">
        <f>SUM(E21,+L21)</f>
        <v>186063</v>
      </c>
      <c r="E21" s="84">
        <f>SUM(F21:I21)+K21</f>
        <v>162342</v>
      </c>
      <c r="F21" s="84">
        <v>93019</v>
      </c>
      <c r="G21" s="84">
        <v>0</v>
      </c>
      <c r="H21" s="84">
        <v>69300</v>
      </c>
      <c r="I21" s="84">
        <v>0</v>
      </c>
      <c r="J21" s="94" t="s">
        <v>193</v>
      </c>
      <c r="K21" s="84">
        <v>23</v>
      </c>
      <c r="L21" s="84">
        <v>23721</v>
      </c>
      <c r="M21" s="84">
        <f>SUM(N21,+U21)</f>
        <v>82</v>
      </c>
      <c r="N21" s="84">
        <f>SUM(O21:R21)+T21</f>
        <v>82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82</v>
      </c>
      <c r="U21" s="84">
        <v>0</v>
      </c>
      <c r="V21" s="84">
        <v>186145</v>
      </c>
      <c r="W21" s="84">
        <v>162424</v>
      </c>
      <c r="X21" s="84">
        <v>93019</v>
      </c>
      <c r="Y21" s="84">
        <v>0</v>
      </c>
      <c r="Z21" s="84">
        <v>69300</v>
      </c>
      <c r="AA21" s="84">
        <v>0</v>
      </c>
      <c r="AB21" s="94" t="s">
        <v>193</v>
      </c>
      <c r="AC21" s="84">
        <v>105</v>
      </c>
      <c r="AD21" s="84">
        <v>23721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186040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186040</v>
      </c>
      <c r="AY21" s="84">
        <v>81704</v>
      </c>
      <c r="AZ21" s="84">
        <v>13630</v>
      </c>
      <c r="BA21" s="84">
        <v>68053</v>
      </c>
      <c r="BB21" s="84">
        <v>22653</v>
      </c>
      <c r="BC21" s="84">
        <f>組合分担金内訳!E21</f>
        <v>23</v>
      </c>
      <c r="BD21" s="84">
        <v>0</v>
      </c>
      <c r="BE21" s="84">
        <v>0</v>
      </c>
      <c r="BF21" s="84">
        <f>SUM(AE21,+AM21,+BE21)</f>
        <v>186040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82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186040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186040</v>
      </c>
      <c r="DC21" s="84">
        <f t="shared" si="20"/>
        <v>81704</v>
      </c>
      <c r="DD21" s="84">
        <f t="shared" si="21"/>
        <v>13630</v>
      </c>
      <c r="DE21" s="84">
        <f t="shared" si="22"/>
        <v>68053</v>
      </c>
      <c r="DF21" s="84">
        <f t="shared" si="23"/>
        <v>22653</v>
      </c>
      <c r="DG21" s="84">
        <f t="shared" si="24"/>
        <v>105</v>
      </c>
      <c r="DH21" s="84">
        <f t="shared" si="25"/>
        <v>0</v>
      </c>
      <c r="DI21" s="84">
        <f t="shared" si="26"/>
        <v>0</v>
      </c>
      <c r="DJ21" s="84">
        <f t="shared" si="27"/>
        <v>186040</v>
      </c>
    </row>
    <row r="22" spans="1:114" s="8" customFormat="1" ht="12" customHeight="1">
      <c r="A22" s="80" t="s">
        <v>200</v>
      </c>
      <c r="B22" s="83" t="s">
        <v>273</v>
      </c>
      <c r="C22" s="80" t="s">
        <v>275</v>
      </c>
      <c r="D22" s="84">
        <f>SUM(E22,+L22)</f>
        <v>239384</v>
      </c>
      <c r="E22" s="84">
        <f>SUM(F22:I22)+K22</f>
        <v>94676</v>
      </c>
      <c r="F22" s="84">
        <v>54513</v>
      </c>
      <c r="G22" s="84">
        <v>0</v>
      </c>
      <c r="H22" s="84">
        <v>40000</v>
      </c>
      <c r="I22" s="84">
        <v>0</v>
      </c>
      <c r="J22" s="94" t="s">
        <v>193</v>
      </c>
      <c r="K22" s="84">
        <v>163</v>
      </c>
      <c r="L22" s="84">
        <v>144708</v>
      </c>
      <c r="M22" s="84">
        <f>SUM(N22,+U22)</f>
        <v>57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57</v>
      </c>
      <c r="V22" s="84">
        <v>239441</v>
      </c>
      <c r="W22" s="84">
        <v>94676</v>
      </c>
      <c r="X22" s="84">
        <v>54513</v>
      </c>
      <c r="Y22" s="84">
        <v>0</v>
      </c>
      <c r="Z22" s="84">
        <v>40000</v>
      </c>
      <c r="AA22" s="84">
        <v>0</v>
      </c>
      <c r="AB22" s="94" t="s">
        <v>193</v>
      </c>
      <c r="AC22" s="84">
        <v>163</v>
      </c>
      <c r="AD22" s="84">
        <v>144765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238126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238126</v>
      </c>
      <c r="AY22" s="84">
        <v>122602</v>
      </c>
      <c r="AZ22" s="84">
        <v>55976</v>
      </c>
      <c r="BA22" s="84">
        <v>5030</v>
      </c>
      <c r="BB22" s="84">
        <v>54518</v>
      </c>
      <c r="BC22" s="84">
        <f>組合分担金内訳!E22</f>
        <v>302</v>
      </c>
      <c r="BD22" s="84">
        <v>0</v>
      </c>
      <c r="BE22" s="84">
        <v>956</v>
      </c>
      <c r="BF22" s="84">
        <f>SUM(AE22,+AM22,+BE22)</f>
        <v>239082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57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238126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238126</v>
      </c>
      <c r="DC22" s="84">
        <f t="shared" si="20"/>
        <v>122602</v>
      </c>
      <c r="DD22" s="84">
        <f t="shared" si="21"/>
        <v>55976</v>
      </c>
      <c r="DE22" s="84">
        <f t="shared" si="22"/>
        <v>5030</v>
      </c>
      <c r="DF22" s="84">
        <f t="shared" si="23"/>
        <v>54518</v>
      </c>
      <c r="DG22" s="84">
        <f t="shared" si="24"/>
        <v>359</v>
      </c>
      <c r="DH22" s="84">
        <f t="shared" si="25"/>
        <v>0</v>
      </c>
      <c r="DI22" s="84">
        <f t="shared" si="26"/>
        <v>956</v>
      </c>
      <c r="DJ22" s="84">
        <f t="shared" si="27"/>
        <v>239082</v>
      </c>
    </row>
    <row r="23" spans="1:114" s="8" customFormat="1" ht="12" customHeight="1">
      <c r="A23" s="80" t="s">
        <v>200</v>
      </c>
      <c r="B23" s="83" t="s">
        <v>280</v>
      </c>
      <c r="C23" s="80" t="s">
        <v>282</v>
      </c>
      <c r="D23" s="84">
        <f>SUM(E23,+L23)</f>
        <v>84188</v>
      </c>
      <c r="E23" s="84">
        <f>SUM(F23:I23)+K23</f>
        <v>117200</v>
      </c>
      <c r="F23" s="84">
        <v>65000</v>
      </c>
      <c r="G23" s="84">
        <v>0</v>
      </c>
      <c r="H23" s="84">
        <v>52200</v>
      </c>
      <c r="I23" s="84">
        <v>0</v>
      </c>
      <c r="J23" s="94" t="s">
        <v>193</v>
      </c>
      <c r="K23" s="84">
        <v>0</v>
      </c>
      <c r="L23" s="84">
        <v>-33012</v>
      </c>
      <c r="M23" s="84">
        <f>SUM(N23,+U23)</f>
        <v>97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97</v>
      </c>
      <c r="V23" s="84">
        <v>84285</v>
      </c>
      <c r="W23" s="84">
        <v>117200</v>
      </c>
      <c r="X23" s="84">
        <v>65000</v>
      </c>
      <c r="Y23" s="84">
        <v>0</v>
      </c>
      <c r="Z23" s="84">
        <v>52200</v>
      </c>
      <c r="AA23" s="84">
        <v>0</v>
      </c>
      <c r="AB23" s="94" t="s">
        <v>193</v>
      </c>
      <c r="AC23" s="84">
        <v>0</v>
      </c>
      <c r="AD23" s="84">
        <v>-32915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582</v>
      </c>
      <c r="BD23" s="84">
        <v>0</v>
      </c>
      <c r="BE23" s="84">
        <v>83606</v>
      </c>
      <c r="BF23" s="84">
        <f>SUM(AE23,+AM23,+BE23)</f>
        <v>83606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97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679</v>
      </c>
      <c r="DH23" s="84">
        <f t="shared" si="25"/>
        <v>0</v>
      </c>
      <c r="DI23" s="84">
        <f t="shared" si="26"/>
        <v>83606</v>
      </c>
      <c r="DJ23" s="84">
        <f t="shared" si="27"/>
        <v>83606</v>
      </c>
    </row>
    <row r="24" spans="1:114" s="8" customFormat="1" ht="12" customHeight="1">
      <c r="A24" s="80" t="s">
        <v>200</v>
      </c>
      <c r="B24" s="83" t="s">
        <v>286</v>
      </c>
      <c r="C24" s="80" t="s">
        <v>288</v>
      </c>
      <c r="D24" s="84">
        <f>SUM(E24,+L24)</f>
        <v>1353482</v>
      </c>
      <c r="E24" s="84">
        <f>SUM(F24:I24)+K24</f>
        <v>1352943</v>
      </c>
      <c r="F24" s="84">
        <v>675141</v>
      </c>
      <c r="G24" s="84">
        <v>0</v>
      </c>
      <c r="H24" s="84">
        <v>675100</v>
      </c>
      <c r="I24" s="84">
        <v>0</v>
      </c>
      <c r="J24" s="94" t="s">
        <v>193</v>
      </c>
      <c r="K24" s="84">
        <v>2702</v>
      </c>
      <c r="L24" s="84">
        <v>539</v>
      </c>
      <c r="M24" s="84">
        <f>SUM(N24,+U24)</f>
        <v>29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29</v>
      </c>
      <c r="V24" s="84">
        <v>1353511</v>
      </c>
      <c r="W24" s="84">
        <v>1352943</v>
      </c>
      <c r="X24" s="84">
        <v>675141</v>
      </c>
      <c r="Y24" s="84">
        <v>0</v>
      </c>
      <c r="Z24" s="84">
        <v>675100</v>
      </c>
      <c r="AA24" s="84">
        <v>0</v>
      </c>
      <c r="AB24" s="94" t="s">
        <v>193</v>
      </c>
      <c r="AC24" s="84">
        <v>2702</v>
      </c>
      <c r="AD24" s="84">
        <v>568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1349639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64439</v>
      </c>
      <c r="AT24" s="84">
        <v>62298</v>
      </c>
      <c r="AU24" s="84">
        <v>2141</v>
      </c>
      <c r="AV24" s="84">
        <v>0</v>
      </c>
      <c r="AW24" s="84">
        <v>0</v>
      </c>
      <c r="AX24" s="84">
        <f>SUM(AY24:BB24)</f>
        <v>1285200</v>
      </c>
      <c r="AY24" s="84">
        <v>535387</v>
      </c>
      <c r="AZ24" s="84">
        <v>675368</v>
      </c>
      <c r="BA24" s="84">
        <v>24851</v>
      </c>
      <c r="BB24" s="84">
        <v>49594</v>
      </c>
      <c r="BC24" s="84">
        <f>組合分担金内訳!E24</f>
        <v>497</v>
      </c>
      <c r="BD24" s="84">
        <v>0</v>
      </c>
      <c r="BE24" s="84">
        <v>3346</v>
      </c>
      <c r="BF24" s="84">
        <f>SUM(AE24,+AM24,+BE24)</f>
        <v>1352985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29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1349639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64439</v>
      </c>
      <c r="CX24" s="84">
        <f t="shared" si="15"/>
        <v>62298</v>
      </c>
      <c r="CY24" s="84">
        <f t="shared" si="16"/>
        <v>2141</v>
      </c>
      <c r="CZ24" s="84">
        <f t="shared" si="17"/>
        <v>0</v>
      </c>
      <c r="DA24" s="84">
        <f t="shared" si="18"/>
        <v>0</v>
      </c>
      <c r="DB24" s="84">
        <f t="shared" si="19"/>
        <v>1285200</v>
      </c>
      <c r="DC24" s="84">
        <f t="shared" si="20"/>
        <v>535387</v>
      </c>
      <c r="DD24" s="84">
        <f t="shared" si="21"/>
        <v>675368</v>
      </c>
      <c r="DE24" s="84">
        <f t="shared" si="22"/>
        <v>24851</v>
      </c>
      <c r="DF24" s="84">
        <f t="shared" si="23"/>
        <v>49594</v>
      </c>
      <c r="DG24" s="84">
        <f t="shared" si="24"/>
        <v>526</v>
      </c>
      <c r="DH24" s="84">
        <f t="shared" si="25"/>
        <v>0</v>
      </c>
      <c r="DI24" s="84">
        <f t="shared" si="26"/>
        <v>3346</v>
      </c>
      <c r="DJ24" s="84">
        <f t="shared" si="27"/>
        <v>1352985</v>
      </c>
    </row>
    <row r="25" spans="1:114" s="8" customFormat="1" ht="12" customHeight="1">
      <c r="A25" s="80" t="s">
        <v>200</v>
      </c>
      <c r="B25" s="83" t="s">
        <v>291</v>
      </c>
      <c r="C25" s="80" t="s">
        <v>292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295</v>
      </c>
      <c r="C26" s="80" t="s">
        <v>296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299</v>
      </c>
      <c r="C27" s="80" t="s">
        <v>300</v>
      </c>
      <c r="D27" s="84">
        <f>SUM(E27,+L27)</f>
        <v>29969</v>
      </c>
      <c r="E27" s="84">
        <f>SUM(F27:I27)+K27</f>
        <v>13406</v>
      </c>
      <c r="F27" s="84">
        <v>13406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16563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29969</v>
      </c>
      <c r="W27" s="84">
        <v>13406</v>
      </c>
      <c r="X27" s="84">
        <v>13406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16563</v>
      </c>
      <c r="AE27" s="84">
        <f>SUM(AF27,+AK27)</f>
        <v>392</v>
      </c>
      <c r="AF27" s="84">
        <f>SUM(AG27:AJ27)</f>
        <v>392</v>
      </c>
      <c r="AG27" s="84">
        <v>0</v>
      </c>
      <c r="AH27" s="84">
        <v>0</v>
      </c>
      <c r="AI27" s="84">
        <v>0</v>
      </c>
      <c r="AJ27" s="84">
        <v>392</v>
      </c>
      <c r="AK27" s="84">
        <v>0</v>
      </c>
      <c r="AL27" s="84">
        <f>組合分担金内訳!D27</f>
        <v>0</v>
      </c>
      <c r="AM27" s="84">
        <f>SUM(AN27,AS27,AW27,AX27,BD27)</f>
        <v>22130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22130</v>
      </c>
      <c r="AY27" s="84">
        <v>22130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7447</v>
      </c>
      <c r="BF27" s="84">
        <f>SUM(AE27,+AM27,+BE27)</f>
        <v>29969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392</v>
      </c>
      <c r="CJ27" s="84">
        <f t="shared" si="1"/>
        <v>392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392</v>
      </c>
      <c r="CO27" s="84">
        <f t="shared" si="6"/>
        <v>0</v>
      </c>
      <c r="CP27" s="84">
        <f t="shared" si="7"/>
        <v>0</v>
      </c>
      <c r="CQ27" s="84">
        <f t="shared" si="8"/>
        <v>22130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22130</v>
      </c>
      <c r="DC27" s="84">
        <f t="shared" si="20"/>
        <v>22130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7447</v>
      </c>
      <c r="DJ27" s="84">
        <f t="shared" si="27"/>
        <v>29969</v>
      </c>
    </row>
    <row r="28" spans="1:114" s="8" customFormat="1" ht="12" customHeight="1">
      <c r="A28" s="80" t="s">
        <v>200</v>
      </c>
      <c r="B28" s="83" t="s">
        <v>303</v>
      </c>
      <c r="C28" s="80" t="s">
        <v>304</v>
      </c>
      <c r="D28" s="84">
        <f>SUM(E28,+L28)</f>
        <v>14167</v>
      </c>
      <c r="E28" s="84">
        <f>SUM(F28:I28)+K28</f>
        <v>7083</v>
      </c>
      <c r="F28" s="84">
        <v>7083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7084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14167</v>
      </c>
      <c r="W28" s="84">
        <v>7083</v>
      </c>
      <c r="X28" s="84">
        <v>7083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7084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8882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8882</v>
      </c>
      <c r="AY28" s="84">
        <v>2335</v>
      </c>
      <c r="AZ28" s="84">
        <v>6547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5285</v>
      </c>
      <c r="BF28" s="84">
        <f>SUM(AE28,+AM28,+BE28)</f>
        <v>14167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8882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8882</v>
      </c>
      <c r="DC28" s="84">
        <f t="shared" si="20"/>
        <v>2335</v>
      </c>
      <c r="DD28" s="84">
        <f t="shared" si="21"/>
        <v>6547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5285</v>
      </c>
      <c r="DJ28" s="84">
        <f t="shared" si="27"/>
        <v>14167</v>
      </c>
    </row>
    <row r="29" spans="1:114" s="8" customFormat="1" ht="12" customHeight="1">
      <c r="A29" s="80" t="s">
        <v>200</v>
      </c>
      <c r="B29" s="83" t="s">
        <v>307</v>
      </c>
      <c r="C29" s="80" t="s">
        <v>308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205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205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205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205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4:DJ995">
    <cfRule type="expression" dxfId="354" priority="30" stopIfTrue="1">
      <formula>$A34&lt;&gt;""</formula>
    </cfRule>
  </conditionalFormatting>
  <conditionalFormatting sqref="A7:DJ7">
    <cfRule type="expression" dxfId="353" priority="1" stopIfTrue="1">
      <formula>$A7&lt;&gt;""</formula>
    </cfRule>
  </conditionalFormatting>
  <conditionalFormatting sqref="A8:DJ8">
    <cfRule type="expression" dxfId="352" priority="28" stopIfTrue="1">
      <formula>$A8&lt;&gt;""</formula>
    </cfRule>
  </conditionalFormatting>
  <conditionalFormatting sqref="A9:DJ9">
    <cfRule type="expression" dxfId="351" priority="27" stopIfTrue="1">
      <formula>$A9&lt;&gt;""</formula>
    </cfRule>
  </conditionalFormatting>
  <conditionalFormatting sqref="A10:DJ10">
    <cfRule type="expression" dxfId="350" priority="26" stopIfTrue="1">
      <formula>$A10&lt;&gt;""</formula>
    </cfRule>
  </conditionalFormatting>
  <conditionalFormatting sqref="A11:DJ11">
    <cfRule type="expression" dxfId="349" priority="25" stopIfTrue="1">
      <formula>$A11&lt;&gt;""</formula>
    </cfRule>
  </conditionalFormatting>
  <conditionalFormatting sqref="A12:DJ12">
    <cfRule type="expression" dxfId="348" priority="24" stopIfTrue="1">
      <formula>$A12&lt;&gt;""</formula>
    </cfRule>
  </conditionalFormatting>
  <conditionalFormatting sqref="A13:DJ13">
    <cfRule type="expression" dxfId="347" priority="23" stopIfTrue="1">
      <formula>$A13&lt;&gt;""</formula>
    </cfRule>
  </conditionalFormatting>
  <conditionalFormatting sqref="A14:DJ14">
    <cfRule type="expression" dxfId="346" priority="22" stopIfTrue="1">
      <formula>$A14&lt;&gt;""</formula>
    </cfRule>
  </conditionalFormatting>
  <conditionalFormatting sqref="A15:DJ15">
    <cfRule type="expression" dxfId="345" priority="21" stopIfTrue="1">
      <formula>$A15&lt;&gt;""</formula>
    </cfRule>
  </conditionalFormatting>
  <conditionalFormatting sqref="A16:DJ16">
    <cfRule type="expression" dxfId="344" priority="20" stopIfTrue="1">
      <formula>$A16&lt;&gt;""</formula>
    </cfRule>
  </conditionalFormatting>
  <conditionalFormatting sqref="A17:DJ17">
    <cfRule type="expression" dxfId="343" priority="19" stopIfTrue="1">
      <formula>$A17&lt;&gt;""</formula>
    </cfRule>
  </conditionalFormatting>
  <conditionalFormatting sqref="A18:DJ18">
    <cfRule type="expression" dxfId="342" priority="18" stopIfTrue="1">
      <formula>$A18&lt;&gt;""</formula>
    </cfRule>
  </conditionalFormatting>
  <conditionalFormatting sqref="A19:DJ19">
    <cfRule type="expression" dxfId="341" priority="17" stopIfTrue="1">
      <formula>$A19&lt;&gt;""</formula>
    </cfRule>
  </conditionalFormatting>
  <conditionalFormatting sqref="A20:DJ20">
    <cfRule type="expression" dxfId="340" priority="16" stopIfTrue="1">
      <formula>$A20&lt;&gt;""</formula>
    </cfRule>
  </conditionalFormatting>
  <conditionalFormatting sqref="A21:DJ21">
    <cfRule type="expression" dxfId="339" priority="15" stopIfTrue="1">
      <formula>$A21&lt;&gt;""</formula>
    </cfRule>
  </conditionalFormatting>
  <conditionalFormatting sqref="A22:DJ22">
    <cfRule type="expression" dxfId="338" priority="14" stopIfTrue="1">
      <formula>$A22&lt;&gt;""</formula>
    </cfRule>
  </conditionalFormatting>
  <conditionalFormatting sqref="A23:DJ23">
    <cfRule type="expression" dxfId="337" priority="13" stopIfTrue="1">
      <formula>$A23&lt;&gt;""</formula>
    </cfRule>
  </conditionalFormatting>
  <conditionalFormatting sqref="A24:DJ24">
    <cfRule type="expression" dxfId="336" priority="12" stopIfTrue="1">
      <formula>$A24&lt;&gt;""</formula>
    </cfRule>
  </conditionalFormatting>
  <conditionalFormatting sqref="A25:DJ25">
    <cfRule type="expression" dxfId="335" priority="11" stopIfTrue="1">
      <formula>$A25&lt;&gt;""</formula>
    </cfRule>
  </conditionalFormatting>
  <conditionalFormatting sqref="A26:DJ26">
    <cfRule type="expression" dxfId="334" priority="10" stopIfTrue="1">
      <formula>$A26&lt;&gt;""</formula>
    </cfRule>
  </conditionalFormatting>
  <conditionalFormatting sqref="A27:DJ27">
    <cfRule type="expression" dxfId="333" priority="9" stopIfTrue="1">
      <formula>$A27&lt;&gt;""</formula>
    </cfRule>
  </conditionalFormatting>
  <conditionalFormatting sqref="A28:DJ28">
    <cfRule type="expression" dxfId="332" priority="8" stopIfTrue="1">
      <formula>$A28&lt;&gt;""</formula>
    </cfRule>
  </conditionalFormatting>
  <conditionalFormatting sqref="A29:DJ29">
    <cfRule type="expression" dxfId="331" priority="7" stopIfTrue="1">
      <formula>$A29&lt;&gt;""</formula>
    </cfRule>
  </conditionalFormatting>
  <conditionalFormatting sqref="A30:DJ30">
    <cfRule type="expression" dxfId="329" priority="5" stopIfTrue="1">
      <formula>$A30&lt;&gt;""</formula>
    </cfRule>
  </conditionalFormatting>
  <conditionalFormatting sqref="A31:DJ31">
    <cfRule type="expression" dxfId="328" priority="4" stopIfTrue="1">
      <formula>$A31&lt;&gt;""</formula>
    </cfRule>
  </conditionalFormatting>
  <conditionalFormatting sqref="A32:DJ32">
    <cfRule type="expression" dxfId="327" priority="3" stopIfTrue="1">
      <formula>$A32&lt;&gt;""</formula>
    </cfRule>
  </conditionalFormatting>
  <conditionalFormatting sqref="A33:DJ33">
    <cfRule type="expression" dxfId="326" priority="2" stopIfTrue="1">
      <formula>$A33&lt;&gt;""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311</v>
      </c>
      <c r="B7" s="92" t="s">
        <v>329</v>
      </c>
      <c r="C7" s="78" t="s">
        <v>192</v>
      </c>
      <c r="D7" s="79">
        <f>SUM($D$8:$D$11)</f>
        <v>4750</v>
      </c>
      <c r="E7" s="79">
        <f>SUM($E$8:$E$11)</f>
        <v>4750</v>
      </c>
      <c r="F7" s="79">
        <f>SUM($F$8:$F$11)</f>
        <v>4750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4751</v>
      </c>
      <c r="K7" s="79">
        <f>SUM($K$8:$K$11)</f>
        <v>0</v>
      </c>
      <c r="L7" s="79">
        <f>SUM($L$8:$L$11)</f>
        <v>0</v>
      </c>
      <c r="M7" s="79">
        <f>SUM($M$8:$M$11)</f>
        <v>436</v>
      </c>
      <c r="N7" s="79">
        <f>SUM($N$8:$N$11)</f>
        <v>436</v>
      </c>
      <c r="O7" s="79">
        <f>SUM($O$8:$O$11)</f>
        <v>436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438</v>
      </c>
      <c r="T7" s="79">
        <f>SUM($T$8:$T$11)</f>
        <v>0</v>
      </c>
      <c r="U7" s="79">
        <f>SUM($U$8:$U$11)</f>
        <v>0</v>
      </c>
      <c r="V7" s="79">
        <f>SUM($V$8:$V$11)</f>
        <v>5186</v>
      </c>
      <c r="W7" s="79">
        <f>SUM($W$8:$W$11)</f>
        <v>5186</v>
      </c>
      <c r="X7" s="79">
        <f>SUM($X$8:$X$11)</f>
        <v>5186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3570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193</v>
      </c>
      <c r="AM7" s="79">
        <f>SUM($AM$8:$AM$11)</f>
        <v>9501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867</v>
      </c>
      <c r="AT7" s="79">
        <f>SUM($AT$8:$AT$11)</f>
        <v>0</v>
      </c>
      <c r="AU7" s="79">
        <f>SUM($AU$8:$AU$11)</f>
        <v>867</v>
      </c>
      <c r="AV7" s="79">
        <f>SUM($AV$8:$AV$11)</f>
        <v>0</v>
      </c>
      <c r="AW7" s="79">
        <f>SUM($AW$8:$AW$11)</f>
        <v>0</v>
      </c>
      <c r="AX7" s="79">
        <f>SUM($AX$8:$AX$11)</f>
        <v>8634</v>
      </c>
      <c r="AY7" s="79">
        <f>SUM($AY$8:$AY$11)</f>
        <v>0</v>
      </c>
      <c r="AZ7" s="79">
        <f>SUM($AZ$8:$AZ$11)</f>
        <v>8634</v>
      </c>
      <c r="BA7" s="79">
        <f>SUM($BA$8:$BA$11)</f>
        <v>0</v>
      </c>
      <c r="BB7" s="79">
        <f>SUM($BB$8:$BB$11)</f>
        <v>0</v>
      </c>
      <c r="BC7" s="93" t="s">
        <v>193</v>
      </c>
      <c r="BD7" s="79">
        <f>SUM($BD$8:$BD$11)</f>
        <v>0</v>
      </c>
      <c r="BE7" s="79">
        <f>SUM($BE$8:$BE$11)</f>
        <v>0</v>
      </c>
      <c r="BF7" s="79">
        <f>SUM($BF$8:$BF$11)</f>
        <v>9501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193</v>
      </c>
      <c r="BO7" s="79">
        <f>SUM($BO$8:$BO$11)</f>
        <v>874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31</v>
      </c>
      <c r="BV7" s="79">
        <f>SUM($BV$8:$BV$11)</f>
        <v>0</v>
      </c>
      <c r="BW7" s="79">
        <f>SUM($BW$8:$BW$11)</f>
        <v>31</v>
      </c>
      <c r="BX7" s="79">
        <f>SUM($BX$8:$BX$11)</f>
        <v>0</v>
      </c>
      <c r="BY7" s="79">
        <f>SUM($BY$8:$BY$11)</f>
        <v>0</v>
      </c>
      <c r="BZ7" s="79">
        <f>SUM($BZ$8:$BZ$11)</f>
        <v>843</v>
      </c>
      <c r="CA7" s="79">
        <f>SUM($CA$8:$CA$11)</f>
        <v>809</v>
      </c>
      <c r="CB7" s="79">
        <f>SUM($CB$8:$CB$11)</f>
        <v>34</v>
      </c>
      <c r="CC7" s="79">
        <f>SUM($CC$8:$CC$11)</f>
        <v>0</v>
      </c>
      <c r="CD7" s="79">
        <f>SUM($CD$8:$CD$11)</f>
        <v>0</v>
      </c>
      <c r="CE7" s="93" t="s">
        <v>193</v>
      </c>
      <c r="CF7" s="79">
        <f>SUM($CF$8:$CF$11)</f>
        <v>0</v>
      </c>
      <c r="CG7" s="79">
        <f>SUM($CG$8:$CG$11)</f>
        <v>0</v>
      </c>
      <c r="CH7" s="79">
        <f>SUM($CH$8:$CH$11)</f>
        <v>874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193</v>
      </c>
      <c r="CQ7" s="79">
        <f>SUM($CQ$8:$CQ$11)</f>
        <v>10375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898</v>
      </c>
      <c r="CX7" s="79">
        <f>SUM($CX$8:$CX$11)</f>
        <v>0</v>
      </c>
      <c r="CY7" s="79">
        <f>SUM($CY$8:$CY$11)</f>
        <v>898</v>
      </c>
      <c r="CZ7" s="79">
        <f>SUM($CZ$8:$CZ$11)</f>
        <v>0</v>
      </c>
      <c r="DA7" s="79">
        <f>SUM($DA$8:$DA$11)</f>
        <v>0</v>
      </c>
      <c r="DB7" s="79">
        <f>SUM($DB$8:$DB$11)</f>
        <v>9477</v>
      </c>
      <c r="DC7" s="79">
        <f>SUM($DC$8:$DC$11)</f>
        <v>809</v>
      </c>
      <c r="DD7" s="79">
        <f>SUM($DD$8:$DD$11)</f>
        <v>8668</v>
      </c>
      <c r="DE7" s="79">
        <f>SUM($DE$8:$DE$11)</f>
        <v>0</v>
      </c>
      <c r="DF7" s="79">
        <f>SUM($DF$8:$DF$11)</f>
        <v>0</v>
      </c>
      <c r="DG7" s="93" t="s">
        <v>193</v>
      </c>
      <c r="DH7" s="79">
        <f>SUM($DH$8:$DH$11)</f>
        <v>0</v>
      </c>
      <c r="DI7" s="79">
        <f>SUM($DI$8:$DI$11)</f>
        <v>0</v>
      </c>
      <c r="DJ7" s="79">
        <f>SUM($DJ$8:$DJ$11)</f>
        <v>10375</v>
      </c>
    </row>
    <row r="8" spans="1:114" s="8" customFormat="1" ht="12" customHeight="1">
      <c r="A8" s="80" t="s">
        <v>200</v>
      </c>
      <c r="B8" s="83" t="s">
        <v>312</v>
      </c>
      <c r="C8" s="80" t="s">
        <v>313</v>
      </c>
      <c r="D8" s="84">
        <f>SUM(E8,+L8)</f>
        <v>1404</v>
      </c>
      <c r="E8" s="84">
        <f>SUM(F8:I8)+K8</f>
        <v>1404</v>
      </c>
      <c r="F8" s="84">
        <v>1404</v>
      </c>
      <c r="G8" s="84">
        <v>0</v>
      </c>
      <c r="H8" s="84">
        <v>0</v>
      </c>
      <c r="I8" s="84">
        <v>0</v>
      </c>
      <c r="J8" s="84">
        <f>市町村分担金内訳!D8</f>
        <v>1404</v>
      </c>
      <c r="K8" s="84">
        <v>0</v>
      </c>
      <c r="L8" s="84">
        <v>0</v>
      </c>
      <c r="M8" s="84">
        <f>SUM(N8,+U8)</f>
        <v>436</v>
      </c>
      <c r="N8" s="84">
        <f>SUM(O8:R8)+T8</f>
        <v>436</v>
      </c>
      <c r="O8" s="84">
        <v>436</v>
      </c>
      <c r="P8" s="84">
        <v>0</v>
      </c>
      <c r="Q8" s="84">
        <v>0</v>
      </c>
      <c r="R8" s="84">
        <v>0</v>
      </c>
      <c r="S8" s="84">
        <f>市町村分担金内訳!E8</f>
        <v>438</v>
      </c>
      <c r="T8" s="84">
        <v>0</v>
      </c>
      <c r="U8" s="84">
        <v>0</v>
      </c>
      <c r="V8" s="84">
        <v>1840</v>
      </c>
      <c r="W8" s="84">
        <v>1840</v>
      </c>
      <c r="X8" s="84">
        <v>1840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2808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867</v>
      </c>
      <c r="AT8" s="84">
        <v>0</v>
      </c>
      <c r="AU8" s="84">
        <v>867</v>
      </c>
      <c r="AV8" s="84">
        <v>0</v>
      </c>
      <c r="AW8" s="84">
        <v>0</v>
      </c>
      <c r="AX8" s="84">
        <f>SUM(AY8:BB8)</f>
        <v>1941</v>
      </c>
      <c r="AY8" s="84">
        <v>0</v>
      </c>
      <c r="AZ8" s="84">
        <v>1941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2808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874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31</v>
      </c>
      <c r="BV8" s="84">
        <v>0</v>
      </c>
      <c r="BW8" s="84">
        <v>31</v>
      </c>
      <c r="BX8" s="84">
        <v>0</v>
      </c>
      <c r="BY8" s="84">
        <v>0</v>
      </c>
      <c r="BZ8" s="84">
        <f>SUM(CA8:CD8)</f>
        <v>843</v>
      </c>
      <c r="CA8" s="84">
        <v>809</v>
      </c>
      <c r="CB8" s="84">
        <v>34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874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193</v>
      </c>
      <c r="CQ8" s="84">
        <f t="shared" ref="CQ8:CQ11" si="7">SUM(AM8,+BO8)</f>
        <v>3682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898</v>
      </c>
      <c r="CX8" s="84">
        <f t="shared" ref="CX8:CX11" si="14">SUM(AT8,+BV8)</f>
        <v>0</v>
      </c>
      <c r="CY8" s="84">
        <f t="shared" ref="CY8:CY11" si="15">SUM(AU8,+BW8)</f>
        <v>898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2784</v>
      </c>
      <c r="DC8" s="84">
        <f t="shared" ref="DC8:DC11" si="19">SUM(AY8,+CA8)</f>
        <v>809</v>
      </c>
      <c r="DD8" s="84">
        <f t="shared" ref="DD8:DD11" si="20">SUM(AZ8,+CB8)</f>
        <v>1975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193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3682</v>
      </c>
    </row>
    <row r="9" spans="1:114" s="8" customFormat="1" ht="12" customHeight="1">
      <c r="A9" s="80" t="s">
        <v>200</v>
      </c>
      <c r="B9" s="83" t="s">
        <v>317</v>
      </c>
      <c r="C9" s="80" t="s">
        <v>318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321</v>
      </c>
      <c r="C10" s="80" t="s">
        <v>322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325</v>
      </c>
      <c r="C11" s="80" t="s">
        <v>326</v>
      </c>
      <c r="D11" s="84">
        <f>SUM(E11,+L11)</f>
        <v>3346</v>
      </c>
      <c r="E11" s="84">
        <f>SUM(F11:I11)+K11</f>
        <v>3346</v>
      </c>
      <c r="F11" s="84">
        <v>3346</v>
      </c>
      <c r="G11" s="84">
        <v>0</v>
      </c>
      <c r="H11" s="84">
        <v>0</v>
      </c>
      <c r="I11" s="84">
        <v>0</v>
      </c>
      <c r="J11" s="84">
        <f>市町村分担金内訳!D11</f>
        <v>3347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3346</v>
      </c>
      <c r="W11" s="84">
        <v>3346</v>
      </c>
      <c r="X11" s="84">
        <v>3346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6693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6693</v>
      </c>
      <c r="AY11" s="84">
        <v>0</v>
      </c>
      <c r="AZ11" s="84">
        <v>6693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6693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6693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6693</v>
      </c>
      <c r="DC11" s="84">
        <f t="shared" si="19"/>
        <v>0</v>
      </c>
      <c r="DD11" s="84">
        <f t="shared" si="20"/>
        <v>6693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6693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73">
    <cfRule type="expression" dxfId="324" priority="30" stopIfTrue="1">
      <formula>$A12&lt;&gt;""</formula>
    </cfRule>
  </conditionalFormatting>
  <conditionalFormatting sqref="A11:DJ11">
    <cfRule type="expression" dxfId="323" priority="2" stopIfTrue="1">
      <formula>$A11&lt;&gt;""</formula>
    </cfRule>
  </conditionalFormatting>
  <conditionalFormatting sqref="A7:DJ7">
    <cfRule type="expression" dxfId="300" priority="1" stopIfTrue="1">
      <formula>$A7&lt;&gt;""</formula>
    </cfRule>
  </conditionalFormatting>
  <conditionalFormatting sqref="A8:DJ8">
    <cfRule type="expression" dxfId="299" priority="5" stopIfTrue="1">
      <formula>$A8&lt;&gt;""</formula>
    </cfRule>
  </conditionalFormatting>
  <conditionalFormatting sqref="A9:DJ9">
    <cfRule type="expression" dxfId="298" priority="4" stopIfTrue="1">
      <formula>$A9&lt;&gt;""</formula>
    </cfRule>
  </conditionalFormatting>
  <conditionalFormatting sqref="A10:DJ10">
    <cfRule type="expression" dxfId="297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311</v>
      </c>
      <c r="B7" s="92" t="s">
        <v>329</v>
      </c>
      <c r="C7" s="78" t="s">
        <v>192</v>
      </c>
      <c r="D7" s="79">
        <f>SUM($D$8:$D$33)</f>
        <v>6979801</v>
      </c>
      <c r="E7" s="79">
        <f>SUM($E$8:$E$33)</f>
        <v>6027822</v>
      </c>
      <c r="F7" s="79">
        <f>SUM($F$8:$F$33)</f>
        <v>3551738</v>
      </c>
      <c r="G7" s="79">
        <f>SUM($G$8:$G$33)</f>
        <v>0</v>
      </c>
      <c r="H7" s="79">
        <f>SUM($H$8:$H$33)</f>
        <v>2458333</v>
      </c>
      <c r="I7" s="79">
        <f>SUM($I$8:$I$33)</f>
        <v>0</v>
      </c>
      <c r="J7" s="79">
        <f>SUM($J$8:$J$33)</f>
        <v>4751</v>
      </c>
      <c r="K7" s="79">
        <f>SUM($K$8:$K$33)</f>
        <v>17751</v>
      </c>
      <c r="L7" s="79">
        <f>SUM($L$8:$L$33)</f>
        <v>951979</v>
      </c>
      <c r="M7" s="79">
        <f>SUM($M$8:$M$33)</f>
        <v>7630</v>
      </c>
      <c r="N7" s="79">
        <f>SUM($N$8:$N$33)</f>
        <v>3752</v>
      </c>
      <c r="O7" s="79">
        <f>SUM($O$8:$O$33)</f>
        <v>3303</v>
      </c>
      <c r="P7" s="79">
        <f>SUM($P$8:$P$33)</f>
        <v>0</v>
      </c>
      <c r="Q7" s="79">
        <f>SUM($Q$8:$Q$33)</f>
        <v>367</v>
      </c>
      <c r="R7" s="79">
        <f>SUM($R$8:$R$33)</f>
        <v>0</v>
      </c>
      <c r="S7" s="79">
        <f>SUM($S$8:$S$33)</f>
        <v>438</v>
      </c>
      <c r="T7" s="79">
        <f>SUM($T$8:$T$33)</f>
        <v>82</v>
      </c>
      <c r="U7" s="79">
        <f>SUM($U$8:$U$33)</f>
        <v>3878</v>
      </c>
      <c r="V7" s="79">
        <f>SUM($V$8:$V$33)</f>
        <v>6987431</v>
      </c>
      <c r="W7" s="79">
        <f>SUM($W$8:$W$33)</f>
        <v>6031574</v>
      </c>
      <c r="X7" s="79">
        <f>SUM($X$8:$X$33)</f>
        <v>3555041</v>
      </c>
      <c r="Y7" s="79">
        <f>SUM($Y$8:$Y$33)</f>
        <v>0</v>
      </c>
      <c r="Z7" s="79">
        <f>SUM($Z$8:$Z$33)</f>
        <v>2458700</v>
      </c>
      <c r="AA7" s="79">
        <f>SUM($AA$8:$AA$33)</f>
        <v>0</v>
      </c>
      <c r="AB7" s="79">
        <f>SUM($AB$8:$AB$33)</f>
        <v>3570</v>
      </c>
      <c r="AC7" s="79">
        <f>SUM($AC$8:$AC$33)</f>
        <v>17833</v>
      </c>
      <c r="AD7" s="79">
        <f>SUM($AD$8:$AD$33)</f>
        <v>955857</v>
      </c>
    </row>
    <row r="8" spans="1:30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1076177</v>
      </c>
      <c r="E8" s="84">
        <v>537421</v>
      </c>
      <c r="F8" s="84">
        <v>537421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538756</v>
      </c>
      <c r="M8" s="84">
        <f>SUM(N8,+U8)</f>
        <v>2539</v>
      </c>
      <c r="N8" s="84">
        <v>1183</v>
      </c>
      <c r="O8" s="84">
        <v>1183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1356</v>
      </c>
      <c r="V8" s="84">
        <v>1078716</v>
      </c>
      <c r="W8" s="84">
        <v>538604</v>
      </c>
      <c r="X8" s="84">
        <v>538604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540112</v>
      </c>
    </row>
    <row r="9" spans="1:30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1280106</v>
      </c>
      <c r="E9" s="84">
        <v>1245872</v>
      </c>
      <c r="F9" s="84">
        <v>375048</v>
      </c>
      <c r="G9" s="84">
        <v>0</v>
      </c>
      <c r="H9" s="84">
        <v>861933</v>
      </c>
      <c r="I9" s="84">
        <v>0</v>
      </c>
      <c r="J9" s="94">
        <v>0</v>
      </c>
      <c r="K9" s="84">
        <v>8891</v>
      </c>
      <c r="L9" s="84">
        <v>34234</v>
      </c>
      <c r="M9" s="84">
        <f>SUM(N9,+U9)</f>
        <v>511</v>
      </c>
      <c r="N9" s="84">
        <v>511</v>
      </c>
      <c r="O9" s="84">
        <v>144</v>
      </c>
      <c r="P9" s="84">
        <v>0</v>
      </c>
      <c r="Q9" s="84">
        <v>367</v>
      </c>
      <c r="R9" s="84">
        <v>0</v>
      </c>
      <c r="S9" s="94">
        <v>0</v>
      </c>
      <c r="T9" s="84">
        <v>0</v>
      </c>
      <c r="U9" s="84">
        <v>0</v>
      </c>
      <c r="V9" s="84">
        <v>1280617</v>
      </c>
      <c r="W9" s="84">
        <v>1246383</v>
      </c>
      <c r="X9" s="84">
        <v>375192</v>
      </c>
      <c r="Y9" s="84">
        <v>0</v>
      </c>
      <c r="Z9" s="84">
        <v>862300</v>
      </c>
      <c r="AA9" s="84">
        <v>0</v>
      </c>
      <c r="AB9" s="94">
        <v>0</v>
      </c>
      <c r="AC9" s="84">
        <v>8891</v>
      </c>
      <c r="AD9" s="84">
        <v>34234</v>
      </c>
    </row>
    <row r="10" spans="1:30" s="8" customFormat="1" ht="12" customHeight="1">
      <c r="A10" s="80" t="s">
        <v>200</v>
      </c>
      <c r="B10" s="83" t="s">
        <v>216</v>
      </c>
      <c r="C10" s="80" t="s">
        <v>218</v>
      </c>
      <c r="D10" s="84">
        <f>SUM(E10,+L10)</f>
        <v>234559</v>
      </c>
      <c r="E10" s="84">
        <v>227788</v>
      </c>
      <c r="F10" s="84">
        <v>116788</v>
      </c>
      <c r="G10" s="84">
        <v>0</v>
      </c>
      <c r="H10" s="84">
        <v>111000</v>
      </c>
      <c r="I10" s="84">
        <v>0</v>
      </c>
      <c r="J10" s="94">
        <v>0</v>
      </c>
      <c r="K10" s="84">
        <v>0</v>
      </c>
      <c r="L10" s="84">
        <v>6771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234559</v>
      </c>
      <c r="W10" s="84">
        <v>227788</v>
      </c>
      <c r="X10" s="84">
        <v>116788</v>
      </c>
      <c r="Y10" s="84">
        <v>0</v>
      </c>
      <c r="Z10" s="84">
        <v>111000</v>
      </c>
      <c r="AA10" s="84">
        <v>0</v>
      </c>
      <c r="AB10" s="94">
        <v>0</v>
      </c>
      <c r="AC10" s="84">
        <v>0</v>
      </c>
      <c r="AD10" s="84">
        <v>6771</v>
      </c>
    </row>
    <row r="11" spans="1:30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1155302</v>
      </c>
      <c r="E11" s="84">
        <v>1381452</v>
      </c>
      <c r="F11" s="84">
        <v>735500</v>
      </c>
      <c r="G11" s="84">
        <v>0</v>
      </c>
      <c r="H11" s="84">
        <v>640400</v>
      </c>
      <c r="I11" s="84">
        <v>0</v>
      </c>
      <c r="J11" s="94">
        <v>0</v>
      </c>
      <c r="K11" s="84">
        <v>5552</v>
      </c>
      <c r="L11" s="84">
        <v>-226150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1155302</v>
      </c>
      <c r="W11" s="84">
        <v>1381452</v>
      </c>
      <c r="X11" s="84">
        <v>735500</v>
      </c>
      <c r="Y11" s="84">
        <v>0</v>
      </c>
      <c r="Z11" s="84">
        <v>640400</v>
      </c>
      <c r="AA11" s="84">
        <v>0</v>
      </c>
      <c r="AB11" s="94">
        <v>0</v>
      </c>
      <c r="AC11" s="84">
        <v>5552</v>
      </c>
      <c r="AD11" s="84">
        <v>-226150</v>
      </c>
    </row>
    <row r="12" spans="1:30" s="8" customFormat="1" ht="12" customHeight="1">
      <c r="A12" s="80" t="s">
        <v>200</v>
      </c>
      <c r="B12" s="83" t="s">
        <v>227</v>
      </c>
      <c r="C12" s="80" t="s">
        <v>228</v>
      </c>
      <c r="D12" s="84">
        <f>SUM(E12,+L12)</f>
        <v>382701</v>
      </c>
      <c r="E12" s="84">
        <v>191350</v>
      </c>
      <c r="F12" s="84">
        <v>191350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191351</v>
      </c>
      <c r="M12" s="84">
        <f>SUM(N12,+U12)</f>
        <v>1365</v>
      </c>
      <c r="N12" s="84">
        <v>682</v>
      </c>
      <c r="O12" s="84">
        <v>682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683</v>
      </c>
      <c r="V12" s="84">
        <v>384066</v>
      </c>
      <c r="W12" s="84">
        <v>192032</v>
      </c>
      <c r="X12" s="84">
        <v>192032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192034</v>
      </c>
    </row>
    <row r="13" spans="1:30" s="8" customFormat="1" ht="12" customHeight="1">
      <c r="A13" s="80" t="s">
        <v>200</v>
      </c>
      <c r="B13" s="83" t="s">
        <v>231</v>
      </c>
      <c r="C13" s="80" t="s">
        <v>232</v>
      </c>
      <c r="D13" s="84">
        <f>SUM(E13,+L13)</f>
        <v>260581</v>
      </c>
      <c r="E13" s="84">
        <v>194960</v>
      </c>
      <c r="F13" s="84">
        <v>194960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65621</v>
      </c>
      <c r="M13" s="84">
        <f>SUM(N13,+U13)</f>
        <v>2438</v>
      </c>
      <c r="N13" s="84">
        <v>820</v>
      </c>
      <c r="O13" s="84">
        <v>820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1618</v>
      </c>
      <c r="V13" s="84">
        <v>263019</v>
      </c>
      <c r="W13" s="84">
        <v>195780</v>
      </c>
      <c r="X13" s="84">
        <v>195780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67239</v>
      </c>
    </row>
    <row r="14" spans="1:30" s="8" customFormat="1" ht="12" customHeight="1">
      <c r="A14" s="80" t="s">
        <v>200</v>
      </c>
      <c r="B14" s="83" t="s">
        <v>235</v>
      </c>
      <c r="C14" s="80" t="s">
        <v>236</v>
      </c>
      <c r="D14" s="84">
        <f>SUM(E14,+L14)</f>
        <v>44027</v>
      </c>
      <c r="E14" s="84">
        <v>22013</v>
      </c>
      <c r="F14" s="84">
        <v>22013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22014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44027</v>
      </c>
      <c r="W14" s="84">
        <v>22013</v>
      </c>
      <c r="X14" s="84">
        <v>22013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22014</v>
      </c>
    </row>
    <row r="15" spans="1:30" s="8" customFormat="1" ht="12" customHeight="1">
      <c r="A15" s="80" t="s">
        <v>200</v>
      </c>
      <c r="B15" s="83" t="s">
        <v>239</v>
      </c>
      <c r="C15" s="80" t="s">
        <v>240</v>
      </c>
      <c r="D15" s="84">
        <f>SUM(E15,+L15)</f>
        <v>29800</v>
      </c>
      <c r="E15" s="84">
        <v>14823</v>
      </c>
      <c r="F15" s="84">
        <v>14565</v>
      </c>
      <c r="G15" s="84">
        <v>0</v>
      </c>
      <c r="H15" s="84">
        <v>0</v>
      </c>
      <c r="I15" s="84">
        <v>0</v>
      </c>
      <c r="J15" s="94">
        <v>0</v>
      </c>
      <c r="K15" s="84">
        <v>258</v>
      </c>
      <c r="L15" s="84">
        <v>14977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29800</v>
      </c>
      <c r="W15" s="84">
        <v>14823</v>
      </c>
      <c r="X15" s="84">
        <v>14565</v>
      </c>
      <c r="Y15" s="84">
        <v>0</v>
      </c>
      <c r="Z15" s="84">
        <v>0</v>
      </c>
      <c r="AA15" s="84">
        <v>0</v>
      </c>
      <c r="AB15" s="94">
        <v>0</v>
      </c>
      <c r="AC15" s="84">
        <v>258</v>
      </c>
      <c r="AD15" s="84">
        <v>14977</v>
      </c>
    </row>
    <row r="16" spans="1:30" s="8" customFormat="1" ht="12" customHeight="1">
      <c r="A16" s="80" t="s">
        <v>200</v>
      </c>
      <c r="B16" s="83" t="s">
        <v>243</v>
      </c>
      <c r="C16" s="80" t="s">
        <v>244</v>
      </c>
      <c r="D16" s="84">
        <f>SUM(E16,+L16)</f>
        <v>28900</v>
      </c>
      <c r="E16" s="84">
        <v>22930</v>
      </c>
      <c r="F16" s="84">
        <v>14370</v>
      </c>
      <c r="G16" s="84">
        <v>0</v>
      </c>
      <c r="H16" s="84">
        <v>8400</v>
      </c>
      <c r="I16" s="84">
        <v>0</v>
      </c>
      <c r="J16" s="94">
        <v>0</v>
      </c>
      <c r="K16" s="84">
        <v>160</v>
      </c>
      <c r="L16" s="84">
        <v>5970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28900</v>
      </c>
      <c r="W16" s="84">
        <v>22930</v>
      </c>
      <c r="X16" s="84">
        <v>14370</v>
      </c>
      <c r="Y16" s="84">
        <v>0</v>
      </c>
      <c r="Z16" s="84">
        <v>8400</v>
      </c>
      <c r="AA16" s="84">
        <v>0</v>
      </c>
      <c r="AB16" s="94">
        <v>0</v>
      </c>
      <c r="AC16" s="84">
        <v>160</v>
      </c>
      <c r="AD16" s="84">
        <v>5970</v>
      </c>
    </row>
    <row r="17" spans="1:30" s="8" customFormat="1" ht="12" customHeight="1">
      <c r="A17" s="80" t="s">
        <v>200</v>
      </c>
      <c r="B17" s="83" t="s">
        <v>248</v>
      </c>
      <c r="C17" s="80" t="s">
        <v>250</v>
      </c>
      <c r="D17" s="84">
        <f>SUM(E17,+L17)</f>
        <v>517837</v>
      </c>
      <c r="E17" s="84">
        <v>407914</v>
      </c>
      <c r="F17" s="84">
        <v>407914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109923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517837</v>
      </c>
      <c r="W17" s="84">
        <v>407914</v>
      </c>
      <c r="X17" s="84">
        <v>407914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109923</v>
      </c>
    </row>
    <row r="18" spans="1:30" s="8" customFormat="1" ht="12" customHeight="1">
      <c r="A18" s="80" t="s">
        <v>200</v>
      </c>
      <c r="B18" s="83" t="s">
        <v>253</v>
      </c>
      <c r="C18" s="80" t="s">
        <v>254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257</v>
      </c>
      <c r="C19" s="80" t="s">
        <v>258</v>
      </c>
      <c r="D19" s="84">
        <f>SUM(E19,+L19)</f>
        <v>15426</v>
      </c>
      <c r="E19" s="84">
        <v>7708</v>
      </c>
      <c r="F19" s="84">
        <v>7706</v>
      </c>
      <c r="G19" s="84">
        <v>0</v>
      </c>
      <c r="H19" s="84">
        <v>0</v>
      </c>
      <c r="I19" s="84">
        <v>0</v>
      </c>
      <c r="J19" s="94">
        <v>0</v>
      </c>
      <c r="K19" s="84">
        <v>2</v>
      </c>
      <c r="L19" s="84">
        <v>7718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15426</v>
      </c>
      <c r="W19" s="84">
        <v>7708</v>
      </c>
      <c r="X19" s="84">
        <v>7706</v>
      </c>
      <c r="Y19" s="84">
        <v>0</v>
      </c>
      <c r="Z19" s="84">
        <v>0</v>
      </c>
      <c r="AA19" s="84">
        <v>0</v>
      </c>
      <c r="AB19" s="94">
        <v>0</v>
      </c>
      <c r="AC19" s="84">
        <v>2</v>
      </c>
      <c r="AD19" s="84">
        <v>7718</v>
      </c>
    </row>
    <row r="20" spans="1:30" s="8" customFormat="1" ht="12" customHeight="1">
      <c r="A20" s="80" t="s">
        <v>200</v>
      </c>
      <c r="B20" s="83" t="s">
        <v>261</v>
      </c>
      <c r="C20" s="80" t="s">
        <v>263</v>
      </c>
      <c r="D20" s="84">
        <f>SUM(E20,+L20)</f>
        <v>42382</v>
      </c>
      <c r="E20" s="84">
        <v>21191</v>
      </c>
      <c r="F20" s="84">
        <v>21191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21191</v>
      </c>
      <c r="M20" s="84">
        <f>SUM(N20,+U20)</f>
        <v>76</v>
      </c>
      <c r="N20" s="84">
        <v>38</v>
      </c>
      <c r="O20" s="84">
        <v>38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38</v>
      </c>
      <c r="V20" s="84">
        <v>42458</v>
      </c>
      <c r="W20" s="84">
        <v>21229</v>
      </c>
      <c r="X20" s="84">
        <v>21229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21229</v>
      </c>
    </row>
    <row r="21" spans="1:30" s="8" customFormat="1" ht="12" customHeight="1">
      <c r="A21" s="80" t="s">
        <v>200</v>
      </c>
      <c r="B21" s="83" t="s">
        <v>267</v>
      </c>
      <c r="C21" s="80" t="s">
        <v>269</v>
      </c>
      <c r="D21" s="84">
        <f>SUM(E21,+L21)</f>
        <v>186063</v>
      </c>
      <c r="E21" s="84">
        <v>162342</v>
      </c>
      <c r="F21" s="84">
        <v>93019</v>
      </c>
      <c r="G21" s="84">
        <v>0</v>
      </c>
      <c r="H21" s="84">
        <v>69300</v>
      </c>
      <c r="I21" s="84">
        <v>0</v>
      </c>
      <c r="J21" s="94">
        <v>0</v>
      </c>
      <c r="K21" s="84">
        <v>23</v>
      </c>
      <c r="L21" s="84">
        <v>23721</v>
      </c>
      <c r="M21" s="84">
        <f>SUM(N21,+U21)</f>
        <v>82</v>
      </c>
      <c r="N21" s="84">
        <v>82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82</v>
      </c>
      <c r="U21" s="84">
        <v>0</v>
      </c>
      <c r="V21" s="84">
        <v>186145</v>
      </c>
      <c r="W21" s="84">
        <v>162424</v>
      </c>
      <c r="X21" s="84">
        <v>93019</v>
      </c>
      <c r="Y21" s="84">
        <v>0</v>
      </c>
      <c r="Z21" s="84">
        <v>69300</v>
      </c>
      <c r="AA21" s="84">
        <v>0</v>
      </c>
      <c r="AB21" s="94">
        <v>0</v>
      </c>
      <c r="AC21" s="84">
        <v>105</v>
      </c>
      <c r="AD21" s="84">
        <v>23721</v>
      </c>
    </row>
    <row r="22" spans="1:30" s="8" customFormat="1" ht="12" customHeight="1">
      <c r="A22" s="80" t="s">
        <v>200</v>
      </c>
      <c r="B22" s="83" t="s">
        <v>273</v>
      </c>
      <c r="C22" s="80" t="s">
        <v>276</v>
      </c>
      <c r="D22" s="84">
        <f>SUM(E22,+L22)</f>
        <v>239384</v>
      </c>
      <c r="E22" s="84">
        <v>94676</v>
      </c>
      <c r="F22" s="84">
        <v>54513</v>
      </c>
      <c r="G22" s="84">
        <v>0</v>
      </c>
      <c r="H22" s="84">
        <v>40000</v>
      </c>
      <c r="I22" s="84">
        <v>0</v>
      </c>
      <c r="J22" s="94">
        <v>0</v>
      </c>
      <c r="K22" s="84">
        <v>163</v>
      </c>
      <c r="L22" s="84">
        <v>144708</v>
      </c>
      <c r="M22" s="84">
        <f>SUM(N22,+U22)</f>
        <v>57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57</v>
      </c>
      <c r="V22" s="84">
        <v>239441</v>
      </c>
      <c r="W22" s="84">
        <v>94676</v>
      </c>
      <c r="X22" s="84">
        <v>54513</v>
      </c>
      <c r="Y22" s="84">
        <v>0</v>
      </c>
      <c r="Z22" s="84">
        <v>40000</v>
      </c>
      <c r="AA22" s="84">
        <v>0</v>
      </c>
      <c r="AB22" s="94">
        <v>0</v>
      </c>
      <c r="AC22" s="84">
        <v>163</v>
      </c>
      <c r="AD22" s="84">
        <v>144765</v>
      </c>
    </row>
    <row r="23" spans="1:30" s="8" customFormat="1" ht="12" customHeight="1">
      <c r="A23" s="80" t="s">
        <v>200</v>
      </c>
      <c r="B23" s="83" t="s">
        <v>280</v>
      </c>
      <c r="C23" s="80" t="s">
        <v>282</v>
      </c>
      <c r="D23" s="84">
        <f>SUM(E23,+L23)</f>
        <v>84188</v>
      </c>
      <c r="E23" s="84">
        <v>117200</v>
      </c>
      <c r="F23" s="84">
        <v>65000</v>
      </c>
      <c r="G23" s="84">
        <v>0</v>
      </c>
      <c r="H23" s="84">
        <v>52200</v>
      </c>
      <c r="I23" s="84">
        <v>0</v>
      </c>
      <c r="J23" s="94">
        <v>0</v>
      </c>
      <c r="K23" s="84">
        <v>0</v>
      </c>
      <c r="L23" s="84">
        <v>-33012</v>
      </c>
      <c r="M23" s="84">
        <f>SUM(N23,+U23)</f>
        <v>97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97</v>
      </c>
      <c r="V23" s="84">
        <v>84285</v>
      </c>
      <c r="W23" s="84">
        <v>117200</v>
      </c>
      <c r="X23" s="84">
        <v>65000</v>
      </c>
      <c r="Y23" s="84">
        <v>0</v>
      </c>
      <c r="Z23" s="84">
        <v>52200</v>
      </c>
      <c r="AA23" s="84">
        <v>0</v>
      </c>
      <c r="AB23" s="94">
        <v>0</v>
      </c>
      <c r="AC23" s="84">
        <v>0</v>
      </c>
      <c r="AD23" s="84">
        <v>-32915</v>
      </c>
    </row>
    <row r="24" spans="1:30" s="8" customFormat="1" ht="12" customHeight="1">
      <c r="A24" s="80" t="s">
        <v>200</v>
      </c>
      <c r="B24" s="83" t="s">
        <v>286</v>
      </c>
      <c r="C24" s="80" t="s">
        <v>288</v>
      </c>
      <c r="D24" s="84">
        <f>SUM(E24,+L24)</f>
        <v>1353482</v>
      </c>
      <c r="E24" s="84">
        <v>1352943</v>
      </c>
      <c r="F24" s="84">
        <v>675141</v>
      </c>
      <c r="G24" s="84">
        <v>0</v>
      </c>
      <c r="H24" s="84">
        <v>675100</v>
      </c>
      <c r="I24" s="84">
        <v>0</v>
      </c>
      <c r="J24" s="94">
        <v>0</v>
      </c>
      <c r="K24" s="84">
        <v>2702</v>
      </c>
      <c r="L24" s="84">
        <v>539</v>
      </c>
      <c r="M24" s="84">
        <f>SUM(N24,+U24)</f>
        <v>29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29</v>
      </c>
      <c r="V24" s="84">
        <v>1353511</v>
      </c>
      <c r="W24" s="84">
        <v>1352943</v>
      </c>
      <c r="X24" s="84">
        <v>675141</v>
      </c>
      <c r="Y24" s="84">
        <v>0</v>
      </c>
      <c r="Z24" s="84">
        <v>675100</v>
      </c>
      <c r="AA24" s="84">
        <v>0</v>
      </c>
      <c r="AB24" s="94">
        <v>0</v>
      </c>
      <c r="AC24" s="84">
        <v>2702</v>
      </c>
      <c r="AD24" s="84">
        <v>568</v>
      </c>
    </row>
    <row r="25" spans="1:30" s="8" customFormat="1" ht="12" customHeight="1">
      <c r="A25" s="80" t="s">
        <v>200</v>
      </c>
      <c r="B25" s="83" t="s">
        <v>291</v>
      </c>
      <c r="C25" s="80" t="s">
        <v>292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295</v>
      </c>
      <c r="C26" s="80" t="s">
        <v>296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299</v>
      </c>
      <c r="C27" s="80" t="s">
        <v>300</v>
      </c>
      <c r="D27" s="84">
        <f>SUM(E27,+L27)</f>
        <v>29969</v>
      </c>
      <c r="E27" s="84">
        <v>13406</v>
      </c>
      <c r="F27" s="84">
        <v>13406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16563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29969</v>
      </c>
      <c r="W27" s="84">
        <v>13406</v>
      </c>
      <c r="X27" s="84">
        <v>13406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16563</v>
      </c>
    </row>
    <row r="28" spans="1:30" s="8" customFormat="1" ht="12" customHeight="1">
      <c r="A28" s="80" t="s">
        <v>200</v>
      </c>
      <c r="B28" s="83" t="s">
        <v>303</v>
      </c>
      <c r="C28" s="80" t="s">
        <v>304</v>
      </c>
      <c r="D28" s="84">
        <f>SUM(E28,+L28)</f>
        <v>14167</v>
      </c>
      <c r="E28" s="84">
        <v>7083</v>
      </c>
      <c r="F28" s="84">
        <v>7083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7084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14167</v>
      </c>
      <c r="W28" s="84">
        <v>7083</v>
      </c>
      <c r="X28" s="84">
        <v>7083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7084</v>
      </c>
    </row>
    <row r="29" spans="1:30" s="8" customFormat="1" ht="12" customHeight="1">
      <c r="A29" s="80" t="s">
        <v>200</v>
      </c>
      <c r="B29" s="83" t="s">
        <v>307</v>
      </c>
      <c r="C29" s="80" t="s">
        <v>308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312</v>
      </c>
      <c r="C30" s="80" t="s">
        <v>313</v>
      </c>
      <c r="D30" s="84">
        <f>SUM(E30,+L30)</f>
        <v>1404</v>
      </c>
      <c r="E30" s="84">
        <v>1404</v>
      </c>
      <c r="F30" s="84">
        <v>1404</v>
      </c>
      <c r="G30" s="84">
        <v>0</v>
      </c>
      <c r="H30" s="84">
        <v>0</v>
      </c>
      <c r="I30" s="84">
        <v>0</v>
      </c>
      <c r="J30" s="94">
        <f>市町村分担金内訳!D8</f>
        <v>1404</v>
      </c>
      <c r="K30" s="84">
        <v>0</v>
      </c>
      <c r="L30" s="84">
        <v>0</v>
      </c>
      <c r="M30" s="84">
        <f>SUM(N30,+U30)</f>
        <v>436</v>
      </c>
      <c r="N30" s="84">
        <v>436</v>
      </c>
      <c r="O30" s="84">
        <v>436</v>
      </c>
      <c r="P30" s="84">
        <v>0</v>
      </c>
      <c r="Q30" s="84">
        <v>0</v>
      </c>
      <c r="R30" s="84">
        <v>0</v>
      </c>
      <c r="S30" s="94">
        <f>市町村分担金内訳!E8</f>
        <v>438</v>
      </c>
      <c r="T30" s="84">
        <v>0</v>
      </c>
      <c r="U30" s="84">
        <v>0</v>
      </c>
      <c r="V30" s="84">
        <v>1840</v>
      </c>
      <c r="W30" s="84">
        <v>1840</v>
      </c>
      <c r="X30" s="84">
        <v>1840</v>
      </c>
      <c r="Y30" s="84">
        <v>0</v>
      </c>
      <c r="Z30" s="84">
        <v>0</v>
      </c>
      <c r="AA30" s="84">
        <v>0</v>
      </c>
      <c r="AB30" s="94">
        <v>3570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317</v>
      </c>
      <c r="C31" s="80" t="s">
        <v>318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321</v>
      </c>
      <c r="C32" s="80" t="s">
        <v>322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325</v>
      </c>
      <c r="C33" s="80" t="s">
        <v>326</v>
      </c>
      <c r="D33" s="84">
        <f>SUM(E33,+L33)</f>
        <v>3346</v>
      </c>
      <c r="E33" s="84">
        <v>3346</v>
      </c>
      <c r="F33" s="84">
        <v>3346</v>
      </c>
      <c r="G33" s="84">
        <v>0</v>
      </c>
      <c r="H33" s="84">
        <v>0</v>
      </c>
      <c r="I33" s="84">
        <v>0</v>
      </c>
      <c r="J33" s="94">
        <f>市町村分担金内訳!D11</f>
        <v>3347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3346</v>
      </c>
      <c r="W33" s="84">
        <v>3346</v>
      </c>
      <c r="X33" s="84">
        <v>3346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4:AD995">
    <cfRule type="expression" dxfId="294" priority="30" stopIfTrue="1">
      <formula>$A34&lt;&gt;""</formula>
    </cfRule>
  </conditionalFormatting>
  <conditionalFormatting sqref="A33:AD33">
    <cfRule type="expression" dxfId="293" priority="2" stopIfTrue="1">
      <formula>$A33&lt;&gt;""</formula>
    </cfRule>
  </conditionalFormatting>
  <conditionalFormatting sqref="A8:AD8">
    <cfRule type="expression" dxfId="292" priority="28" stopIfTrue="1">
      <formula>$A8&lt;&gt;""</formula>
    </cfRule>
  </conditionalFormatting>
  <conditionalFormatting sqref="A9:AD9">
    <cfRule type="expression" dxfId="291" priority="27" stopIfTrue="1">
      <formula>$A9&lt;&gt;""</formula>
    </cfRule>
  </conditionalFormatting>
  <conditionalFormatting sqref="A10:AD10">
    <cfRule type="expression" dxfId="290" priority="26" stopIfTrue="1">
      <formula>$A10&lt;&gt;""</formula>
    </cfRule>
  </conditionalFormatting>
  <conditionalFormatting sqref="A11:AD11">
    <cfRule type="expression" dxfId="289" priority="25" stopIfTrue="1">
      <formula>$A11&lt;&gt;""</formula>
    </cfRule>
  </conditionalFormatting>
  <conditionalFormatting sqref="A12:AD12">
    <cfRule type="expression" dxfId="288" priority="24" stopIfTrue="1">
      <formula>$A12&lt;&gt;""</formula>
    </cfRule>
  </conditionalFormatting>
  <conditionalFormatting sqref="A13:AD13">
    <cfRule type="expression" dxfId="287" priority="23" stopIfTrue="1">
      <formula>$A13&lt;&gt;""</formula>
    </cfRule>
  </conditionalFormatting>
  <conditionalFormatting sqref="A14:AD14">
    <cfRule type="expression" dxfId="286" priority="22" stopIfTrue="1">
      <formula>$A14&lt;&gt;""</formula>
    </cfRule>
  </conditionalFormatting>
  <conditionalFormatting sqref="A15:AD15">
    <cfRule type="expression" dxfId="285" priority="21" stopIfTrue="1">
      <formula>$A15&lt;&gt;""</formula>
    </cfRule>
  </conditionalFormatting>
  <conditionalFormatting sqref="A16:AD16">
    <cfRule type="expression" dxfId="284" priority="20" stopIfTrue="1">
      <formula>$A16&lt;&gt;""</formula>
    </cfRule>
  </conditionalFormatting>
  <conditionalFormatting sqref="A17:AD17">
    <cfRule type="expression" dxfId="283" priority="19" stopIfTrue="1">
      <formula>$A17&lt;&gt;""</formula>
    </cfRule>
  </conditionalFormatting>
  <conditionalFormatting sqref="A18:AD18">
    <cfRule type="expression" dxfId="282" priority="18" stopIfTrue="1">
      <formula>$A18&lt;&gt;""</formula>
    </cfRule>
  </conditionalFormatting>
  <conditionalFormatting sqref="A19:AD19">
    <cfRule type="expression" dxfId="281" priority="17" stopIfTrue="1">
      <formula>$A19&lt;&gt;""</formula>
    </cfRule>
  </conditionalFormatting>
  <conditionalFormatting sqref="A20:AD20">
    <cfRule type="expression" dxfId="280" priority="16" stopIfTrue="1">
      <formula>$A20&lt;&gt;""</formula>
    </cfRule>
  </conditionalFormatting>
  <conditionalFormatting sqref="A21:AD21">
    <cfRule type="expression" dxfId="279" priority="15" stopIfTrue="1">
      <formula>$A21&lt;&gt;""</formula>
    </cfRule>
  </conditionalFormatting>
  <conditionalFormatting sqref="A22:AD22">
    <cfRule type="expression" dxfId="278" priority="14" stopIfTrue="1">
      <formula>$A22&lt;&gt;""</formula>
    </cfRule>
  </conditionalFormatting>
  <conditionalFormatting sqref="A23:AD23">
    <cfRule type="expression" dxfId="277" priority="13" stopIfTrue="1">
      <formula>$A23&lt;&gt;""</formula>
    </cfRule>
  </conditionalFormatting>
  <conditionalFormatting sqref="A24:AD24">
    <cfRule type="expression" dxfId="276" priority="12" stopIfTrue="1">
      <formula>$A24&lt;&gt;""</formula>
    </cfRule>
  </conditionalFormatting>
  <conditionalFormatting sqref="A25:AD25">
    <cfRule type="expression" dxfId="275" priority="11" stopIfTrue="1">
      <formula>$A25&lt;&gt;""</formula>
    </cfRule>
  </conditionalFormatting>
  <conditionalFormatting sqref="A26:AD26">
    <cfRule type="expression" dxfId="274" priority="10" stopIfTrue="1">
      <formula>$A26&lt;&gt;""</formula>
    </cfRule>
  </conditionalFormatting>
  <conditionalFormatting sqref="A27:AD27">
    <cfRule type="expression" dxfId="273" priority="9" stopIfTrue="1">
      <formula>$A27&lt;&gt;""</formula>
    </cfRule>
  </conditionalFormatting>
  <conditionalFormatting sqref="A28:AD28">
    <cfRule type="expression" dxfId="272" priority="8" stopIfTrue="1">
      <formula>$A28&lt;&gt;""</formula>
    </cfRule>
  </conditionalFormatting>
  <conditionalFormatting sqref="A29:AD29">
    <cfRule type="expression" dxfId="271" priority="7" stopIfTrue="1">
      <formula>$A29&lt;&gt;""</formula>
    </cfRule>
  </conditionalFormatting>
  <conditionalFormatting sqref="A7:AD7">
    <cfRule type="expression" dxfId="270" priority="1" stopIfTrue="1">
      <formula>$A7&lt;&gt;""</formula>
    </cfRule>
  </conditionalFormatting>
  <conditionalFormatting sqref="A30:AD30">
    <cfRule type="expression" dxfId="269" priority="5" stopIfTrue="1">
      <formula>$A30&lt;&gt;""</formula>
    </cfRule>
  </conditionalFormatting>
  <conditionalFormatting sqref="A31:AD31">
    <cfRule type="expression" dxfId="268" priority="4" stopIfTrue="1">
      <formula>$A31&lt;&gt;""</formula>
    </cfRule>
  </conditionalFormatting>
  <conditionalFormatting sqref="A32:AD32">
    <cfRule type="expression" dxfId="267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32" man="1"/>
    <brk id="21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311</v>
      </c>
      <c r="B7" s="92" t="s">
        <v>329</v>
      </c>
      <c r="C7" s="78" t="s">
        <v>192</v>
      </c>
      <c r="D7" s="79">
        <f>SUM($D$8:$D$33)</f>
        <v>109274</v>
      </c>
      <c r="E7" s="79">
        <f>SUM($E$8:$E$33)</f>
        <v>109274</v>
      </c>
      <c r="F7" s="79">
        <f>SUM($F$8:$F$33)</f>
        <v>0</v>
      </c>
      <c r="G7" s="79">
        <f>SUM($G$8:$G$33)</f>
        <v>7287</v>
      </c>
      <c r="H7" s="79">
        <f>SUM($H$8:$H$33)</f>
        <v>0</v>
      </c>
      <c r="I7" s="79">
        <f>SUM($I$8:$I$33)</f>
        <v>101987</v>
      </c>
      <c r="J7" s="79">
        <f>SUM($J$8:$J$33)</f>
        <v>0</v>
      </c>
      <c r="K7" s="79">
        <f>SUM($K$8:$K$33)</f>
        <v>0</v>
      </c>
      <c r="L7" s="79">
        <f>SUM($L$8:$L$33)</f>
        <v>5686832</v>
      </c>
      <c r="M7" s="79">
        <f>SUM($M$8:$M$33)</f>
        <v>16301</v>
      </c>
      <c r="N7" s="79">
        <f>SUM($N$8:$N$33)</f>
        <v>11124</v>
      </c>
      <c r="O7" s="79">
        <f>SUM($O$8:$O$33)</f>
        <v>397</v>
      </c>
      <c r="P7" s="79">
        <f>SUM($P$8:$P$33)</f>
        <v>3961</v>
      </c>
      <c r="Q7" s="79">
        <f>SUM($Q$8:$Q$33)</f>
        <v>819</v>
      </c>
      <c r="R7" s="79">
        <f>SUM($R$8:$R$33)</f>
        <v>267185</v>
      </c>
      <c r="S7" s="79">
        <f>SUM($S$8:$S$33)</f>
        <v>84648</v>
      </c>
      <c r="T7" s="79">
        <f>SUM($T$8:$T$33)</f>
        <v>180579</v>
      </c>
      <c r="U7" s="79">
        <f>SUM($U$8:$U$33)</f>
        <v>1958</v>
      </c>
      <c r="V7" s="79">
        <f>SUM($V$8:$V$33)</f>
        <v>0</v>
      </c>
      <c r="W7" s="79">
        <f>SUM($W$8:$W$33)</f>
        <v>5403346</v>
      </c>
      <c r="X7" s="79">
        <f>SUM($X$8:$X$33)</f>
        <v>1820948</v>
      </c>
      <c r="Y7" s="79">
        <f>SUM($Y$8:$Y$33)</f>
        <v>2418924</v>
      </c>
      <c r="Z7" s="79">
        <f>SUM($Z$8:$Z$33)</f>
        <v>194901</v>
      </c>
      <c r="AA7" s="79">
        <f>SUM($AA$8:$AA$33)</f>
        <v>968573</v>
      </c>
      <c r="AB7" s="79">
        <f>SUM($AB$8:$AB$33)</f>
        <v>4751</v>
      </c>
      <c r="AC7" s="79">
        <f>SUM($AC$8:$AC$33)</f>
        <v>0</v>
      </c>
      <c r="AD7" s="79">
        <f>SUM($AD$8:$AD$33)</f>
        <v>1183695</v>
      </c>
      <c r="AE7" s="79">
        <f>SUM($AE$8:$AE$33)</f>
        <v>6979801</v>
      </c>
      <c r="AF7" s="79">
        <f>SUM($AF$8:$AF$33)</f>
        <v>0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0</v>
      </c>
      <c r="AK7" s="79">
        <f>SUM($AK$8:$AK$33)</f>
        <v>0</v>
      </c>
      <c r="AL7" s="79">
        <f>SUM($AL$8:$AL$33)</f>
        <v>0</v>
      </c>
      <c r="AM7" s="79">
        <f>SUM($AM$8:$AM$33)</f>
        <v>0</v>
      </c>
      <c r="AN7" s="79">
        <f>SUM($AN$8:$AN$33)</f>
        <v>7630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1472</v>
      </c>
      <c r="AU7" s="79">
        <f>SUM($AU$8:$AU$33)</f>
        <v>1441</v>
      </c>
      <c r="AV7" s="79">
        <f>SUM($AV$8:$AV$33)</f>
        <v>31</v>
      </c>
      <c r="AW7" s="79">
        <f>SUM($AW$8:$AW$33)</f>
        <v>0</v>
      </c>
      <c r="AX7" s="79">
        <f>SUM($AX$8:$AX$33)</f>
        <v>0</v>
      </c>
      <c r="AY7" s="79">
        <f>SUM($AY$8:$AY$33)</f>
        <v>6158</v>
      </c>
      <c r="AZ7" s="79">
        <f>SUM($AZ$8:$AZ$33)</f>
        <v>5613</v>
      </c>
      <c r="BA7" s="79">
        <f>SUM($BA$8:$BA$33)</f>
        <v>545</v>
      </c>
      <c r="BB7" s="79">
        <f>SUM($BB$8:$BB$33)</f>
        <v>0</v>
      </c>
      <c r="BC7" s="79">
        <f>SUM($BC$8:$BC$33)</f>
        <v>0</v>
      </c>
      <c r="BD7" s="79">
        <f>SUM($BD$8:$BD$33)</f>
        <v>438</v>
      </c>
      <c r="BE7" s="79">
        <f>SUM($BE$8:$BE$33)</f>
        <v>0</v>
      </c>
      <c r="BF7" s="79">
        <f>SUM($BF$8:$BF$33)</f>
        <v>0</v>
      </c>
      <c r="BG7" s="79">
        <f>SUM($BG$8:$BG$33)</f>
        <v>7630</v>
      </c>
      <c r="BH7" s="79">
        <f>SUM($BH$8:$BH$33)</f>
        <v>109274</v>
      </c>
      <c r="BI7" s="79">
        <f>SUM($BI$8:$BI$33)</f>
        <v>109274</v>
      </c>
      <c r="BJ7" s="79">
        <f>SUM($BJ$8:$BJ$33)</f>
        <v>0</v>
      </c>
      <c r="BK7" s="79">
        <f>SUM($BK$8:$BK$33)</f>
        <v>7287</v>
      </c>
      <c r="BL7" s="79">
        <f>SUM($BL$8:$BL$33)</f>
        <v>0</v>
      </c>
      <c r="BM7" s="79">
        <f>SUM($BM$8:$BM$33)</f>
        <v>101987</v>
      </c>
      <c r="BN7" s="79">
        <f>SUM($BN$8:$BN$33)</f>
        <v>0</v>
      </c>
      <c r="BO7" s="79">
        <f>SUM($BO$8:$BO$33)</f>
        <v>0</v>
      </c>
      <c r="BP7" s="79">
        <f>SUM($BP$8:$BP$33)</f>
        <v>5694462</v>
      </c>
      <c r="BQ7" s="79">
        <f>SUM($BQ$8:$BQ$33)</f>
        <v>16301</v>
      </c>
      <c r="BR7" s="79">
        <f>SUM($BR$8:$BR$33)</f>
        <v>11124</v>
      </c>
      <c r="BS7" s="79">
        <f>SUM($BS$8:$BS$33)</f>
        <v>397</v>
      </c>
      <c r="BT7" s="79">
        <f>SUM($BT$8:$BT$33)</f>
        <v>3961</v>
      </c>
      <c r="BU7" s="79">
        <f>SUM($BU$8:$BU$33)</f>
        <v>819</v>
      </c>
      <c r="BV7" s="79">
        <f>SUM($BV$8:$BV$33)</f>
        <v>268657</v>
      </c>
      <c r="BW7" s="79">
        <f>SUM($BW$8:$BW$33)</f>
        <v>86089</v>
      </c>
      <c r="BX7" s="79">
        <f>SUM($BX$8:$BX$33)</f>
        <v>180610</v>
      </c>
      <c r="BY7" s="79">
        <f>SUM($BY$8:$BY$33)</f>
        <v>1958</v>
      </c>
      <c r="BZ7" s="79">
        <f>SUM($BZ$8:$BZ$33)</f>
        <v>0</v>
      </c>
      <c r="CA7" s="79">
        <f>SUM($CA$8:$CA$33)</f>
        <v>5409504</v>
      </c>
      <c r="CB7" s="79">
        <f>SUM($CB$8:$CB$33)</f>
        <v>1826561</v>
      </c>
      <c r="CC7" s="79">
        <f>SUM($CC$8:$CC$33)</f>
        <v>2419469</v>
      </c>
      <c r="CD7" s="79">
        <f>SUM($CD$8:$CD$33)</f>
        <v>194901</v>
      </c>
      <c r="CE7" s="79">
        <f>SUM($CE$8:$CE$33)</f>
        <v>968573</v>
      </c>
      <c r="CF7" s="79">
        <f>SUM($CF$8:$CF$33)</f>
        <v>5189</v>
      </c>
      <c r="CG7" s="79">
        <f>SUM($CG$8:$CG$33)</f>
        <v>0</v>
      </c>
      <c r="CH7" s="79">
        <f>SUM($CH$8:$CH$33)</f>
        <v>1183695</v>
      </c>
      <c r="CI7" s="79">
        <f>SUM($CI$8:$CI$33)</f>
        <v>6987431</v>
      </c>
    </row>
    <row r="8" spans="1:87" s="8" customFormat="1" ht="12" customHeight="1">
      <c r="A8" s="80" t="s">
        <v>200</v>
      </c>
      <c r="B8" s="83" t="s">
        <v>202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1076177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23927</v>
      </c>
      <c r="S8" s="84">
        <v>21185</v>
      </c>
      <c r="T8" s="84">
        <v>2742</v>
      </c>
      <c r="U8" s="84">
        <v>0</v>
      </c>
      <c r="V8" s="84">
        <v>0</v>
      </c>
      <c r="W8" s="84">
        <v>1052250</v>
      </c>
      <c r="X8" s="84">
        <v>646273</v>
      </c>
      <c r="Y8" s="84">
        <v>375944</v>
      </c>
      <c r="Z8" s="84">
        <v>810</v>
      </c>
      <c r="AA8" s="84">
        <v>29223</v>
      </c>
      <c r="AB8" s="94">
        <f>組合分担金内訳!E8</f>
        <v>0</v>
      </c>
      <c r="AC8" s="84">
        <v>0</v>
      </c>
      <c r="AD8" s="84">
        <v>0</v>
      </c>
      <c r="AE8" s="84">
        <v>1076177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2366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2366</v>
      </c>
      <c r="AZ8" s="84">
        <v>2366</v>
      </c>
      <c r="BA8" s="84">
        <v>0</v>
      </c>
      <c r="BB8" s="84">
        <v>0</v>
      </c>
      <c r="BC8" s="84">
        <v>0</v>
      </c>
      <c r="BD8" s="94">
        <f>組合分担金内訳!H8</f>
        <v>173</v>
      </c>
      <c r="BE8" s="84">
        <v>0</v>
      </c>
      <c r="BF8" s="84">
        <v>0</v>
      </c>
      <c r="BG8" s="84">
        <v>2366</v>
      </c>
      <c r="BH8" s="84">
        <f t="shared" ref="BH8:BH33" si="0">SUM(D8,AF8)</f>
        <v>0</v>
      </c>
      <c r="BI8" s="84">
        <f t="shared" ref="BI8:BI33" si="1">SUM(E8,AG8)</f>
        <v>0</v>
      </c>
      <c r="BJ8" s="84">
        <f t="shared" ref="BJ8:BJ33" si="2">SUM(F8,AH8)</f>
        <v>0</v>
      </c>
      <c r="BK8" s="84">
        <f t="shared" ref="BK8:BK33" si="3">SUM(G8,AI8)</f>
        <v>0</v>
      </c>
      <c r="BL8" s="84">
        <f t="shared" ref="BL8:BL33" si="4">SUM(H8,AJ8)</f>
        <v>0</v>
      </c>
      <c r="BM8" s="84">
        <f t="shared" ref="BM8:BM33" si="5">SUM(I8,AK8)</f>
        <v>0</v>
      </c>
      <c r="BN8" s="84">
        <f t="shared" ref="BN8:BN33" si="6">SUM(J8,AL8)</f>
        <v>0</v>
      </c>
      <c r="BO8" s="94">
        <f t="shared" ref="BO8:BO29" si="7">SUM(K8,AM8)</f>
        <v>0</v>
      </c>
      <c r="BP8" s="84">
        <f t="shared" ref="BP8:BP33" si="8">SUM(L8,AN8)</f>
        <v>1078543</v>
      </c>
      <c r="BQ8" s="84">
        <f t="shared" ref="BQ8:BQ33" si="9">SUM(M8,AO8)</f>
        <v>0</v>
      </c>
      <c r="BR8" s="84">
        <f t="shared" ref="BR8:BR33" si="10">SUM(N8,AP8)</f>
        <v>0</v>
      </c>
      <c r="BS8" s="84">
        <f t="shared" ref="BS8:BS33" si="11">SUM(O8,AQ8)</f>
        <v>0</v>
      </c>
      <c r="BT8" s="84">
        <f t="shared" ref="BT8:BT33" si="12">SUM(P8,AR8)</f>
        <v>0</v>
      </c>
      <c r="BU8" s="84">
        <f t="shared" ref="BU8:BU33" si="13">SUM(Q8,AS8)</f>
        <v>0</v>
      </c>
      <c r="BV8" s="84">
        <f t="shared" ref="BV8:BV33" si="14">SUM(R8,AT8)</f>
        <v>23927</v>
      </c>
      <c r="BW8" s="84">
        <f t="shared" ref="BW8:BW33" si="15">SUM(S8,AU8)</f>
        <v>21185</v>
      </c>
      <c r="BX8" s="84">
        <f t="shared" ref="BX8:BX33" si="16">SUM(T8,AV8)</f>
        <v>2742</v>
      </c>
      <c r="BY8" s="84">
        <f t="shared" ref="BY8:BY33" si="17">SUM(U8,AW8)</f>
        <v>0</v>
      </c>
      <c r="BZ8" s="84">
        <f t="shared" ref="BZ8:BZ33" si="18">SUM(V8,AX8)</f>
        <v>0</v>
      </c>
      <c r="CA8" s="84">
        <f t="shared" ref="CA8:CA33" si="19">SUM(W8,AY8)</f>
        <v>1054616</v>
      </c>
      <c r="CB8" s="84">
        <f t="shared" ref="CB8:CB33" si="20">SUM(X8,AZ8)</f>
        <v>648639</v>
      </c>
      <c r="CC8" s="84">
        <f t="shared" ref="CC8:CC33" si="21">SUM(Y8,BA8)</f>
        <v>375944</v>
      </c>
      <c r="CD8" s="84">
        <f t="shared" ref="CD8:CD33" si="22">SUM(Z8,BB8)</f>
        <v>810</v>
      </c>
      <c r="CE8" s="84">
        <f t="shared" ref="CE8:CE33" si="23">SUM(AA8,BC8)</f>
        <v>29223</v>
      </c>
      <c r="CF8" s="94">
        <f t="shared" ref="CF8:CF29" si="24">SUM(AB8,BD8)</f>
        <v>173</v>
      </c>
      <c r="CG8" s="84">
        <f t="shared" ref="CG8:CG33" si="25">SUM(AC8,BE8)</f>
        <v>0</v>
      </c>
      <c r="CH8" s="84">
        <f t="shared" ref="CH8:CH33" si="26">SUM(AD8,BF8)</f>
        <v>0</v>
      </c>
      <c r="CI8" s="84">
        <f t="shared" ref="CI8:CI33" si="27">SUM(AE8,BG8)</f>
        <v>1078543</v>
      </c>
    </row>
    <row r="9" spans="1:87" s="8" customFormat="1" ht="12" customHeight="1">
      <c r="A9" s="80" t="s">
        <v>200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896525</v>
      </c>
      <c r="M9" s="84">
        <v>2963</v>
      </c>
      <c r="N9" s="84">
        <v>2566</v>
      </c>
      <c r="O9" s="84">
        <v>397</v>
      </c>
      <c r="P9" s="84">
        <v>0</v>
      </c>
      <c r="Q9" s="84">
        <v>0</v>
      </c>
      <c r="R9" s="84">
        <v>1033</v>
      </c>
      <c r="S9" s="84">
        <v>1033</v>
      </c>
      <c r="T9" s="84">
        <v>0</v>
      </c>
      <c r="U9" s="84">
        <v>0</v>
      </c>
      <c r="V9" s="84">
        <v>0</v>
      </c>
      <c r="W9" s="84">
        <v>892529</v>
      </c>
      <c r="X9" s="84">
        <v>9825</v>
      </c>
      <c r="Y9" s="84">
        <v>627787</v>
      </c>
      <c r="Z9" s="84">
        <v>0</v>
      </c>
      <c r="AA9" s="84">
        <v>254917</v>
      </c>
      <c r="AB9" s="94">
        <f>組合分担金内訳!E9</f>
        <v>0</v>
      </c>
      <c r="AC9" s="84">
        <v>0</v>
      </c>
      <c r="AD9" s="84">
        <v>383581</v>
      </c>
      <c r="AE9" s="84">
        <v>1280106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511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511</v>
      </c>
      <c r="AZ9" s="84">
        <v>0</v>
      </c>
      <c r="BA9" s="84">
        <v>511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511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897036</v>
      </c>
      <c r="BQ9" s="84">
        <f t="shared" si="9"/>
        <v>2963</v>
      </c>
      <c r="BR9" s="84">
        <f t="shared" si="10"/>
        <v>2566</v>
      </c>
      <c r="BS9" s="84">
        <f t="shared" si="11"/>
        <v>397</v>
      </c>
      <c r="BT9" s="84">
        <f t="shared" si="12"/>
        <v>0</v>
      </c>
      <c r="BU9" s="84">
        <f t="shared" si="13"/>
        <v>0</v>
      </c>
      <c r="BV9" s="84">
        <f t="shared" si="14"/>
        <v>1033</v>
      </c>
      <c r="BW9" s="84">
        <f t="shared" si="15"/>
        <v>1033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893040</v>
      </c>
      <c r="CB9" s="84">
        <f t="shared" si="20"/>
        <v>9825</v>
      </c>
      <c r="CC9" s="84">
        <f t="shared" si="21"/>
        <v>628298</v>
      </c>
      <c r="CD9" s="84">
        <f t="shared" si="22"/>
        <v>0</v>
      </c>
      <c r="CE9" s="84">
        <f t="shared" si="23"/>
        <v>254917</v>
      </c>
      <c r="CF9" s="94">
        <f t="shared" si="24"/>
        <v>0</v>
      </c>
      <c r="CG9" s="84">
        <f t="shared" si="25"/>
        <v>0</v>
      </c>
      <c r="CH9" s="84">
        <f t="shared" si="26"/>
        <v>383581</v>
      </c>
      <c r="CI9" s="84">
        <f t="shared" si="27"/>
        <v>1280617</v>
      </c>
    </row>
    <row r="10" spans="1:87" s="8" customFormat="1" ht="12" customHeight="1">
      <c r="A10" s="80" t="s">
        <v>200</v>
      </c>
      <c r="B10" s="83" t="s">
        <v>216</v>
      </c>
      <c r="C10" s="80" t="s">
        <v>218</v>
      </c>
      <c r="D10" s="84">
        <v>100029</v>
      </c>
      <c r="E10" s="84">
        <v>100029</v>
      </c>
      <c r="F10" s="84">
        <v>0</v>
      </c>
      <c r="G10" s="84">
        <v>0</v>
      </c>
      <c r="H10" s="84">
        <v>0</v>
      </c>
      <c r="I10" s="84">
        <v>100029</v>
      </c>
      <c r="J10" s="84">
        <v>0</v>
      </c>
      <c r="K10" s="94">
        <f>組合分担金内訳!D10</f>
        <v>0</v>
      </c>
      <c r="L10" s="84">
        <v>124427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1115</v>
      </c>
      <c r="S10" s="84">
        <v>0</v>
      </c>
      <c r="T10" s="84">
        <v>0</v>
      </c>
      <c r="U10" s="84">
        <v>1115</v>
      </c>
      <c r="V10" s="84">
        <v>0</v>
      </c>
      <c r="W10" s="84">
        <v>123312</v>
      </c>
      <c r="X10" s="84">
        <v>54798</v>
      </c>
      <c r="Y10" s="84">
        <v>0</v>
      </c>
      <c r="Z10" s="84">
        <v>2202</v>
      </c>
      <c r="AA10" s="84">
        <v>66312</v>
      </c>
      <c r="AB10" s="94">
        <f>組合分担金内訳!E10</f>
        <v>982</v>
      </c>
      <c r="AC10" s="84">
        <v>0</v>
      </c>
      <c r="AD10" s="84">
        <v>9121</v>
      </c>
      <c r="AE10" s="84">
        <v>233577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100029</v>
      </c>
      <c r="BI10" s="84">
        <f t="shared" si="1"/>
        <v>100029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100029</v>
      </c>
      <c r="BN10" s="84">
        <f t="shared" si="6"/>
        <v>0</v>
      </c>
      <c r="BO10" s="94">
        <f t="shared" si="7"/>
        <v>0</v>
      </c>
      <c r="BP10" s="84">
        <f t="shared" si="8"/>
        <v>124427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1115</v>
      </c>
      <c r="BW10" s="84">
        <f t="shared" si="15"/>
        <v>0</v>
      </c>
      <c r="BX10" s="84">
        <f t="shared" si="16"/>
        <v>0</v>
      </c>
      <c r="BY10" s="84">
        <f t="shared" si="17"/>
        <v>1115</v>
      </c>
      <c r="BZ10" s="84">
        <f t="shared" si="18"/>
        <v>0</v>
      </c>
      <c r="CA10" s="84">
        <f t="shared" si="19"/>
        <v>123312</v>
      </c>
      <c r="CB10" s="84">
        <f t="shared" si="20"/>
        <v>54798</v>
      </c>
      <c r="CC10" s="84">
        <f t="shared" si="21"/>
        <v>0</v>
      </c>
      <c r="CD10" s="84">
        <f t="shared" si="22"/>
        <v>2202</v>
      </c>
      <c r="CE10" s="84">
        <f t="shared" si="23"/>
        <v>66312</v>
      </c>
      <c r="CF10" s="94">
        <f t="shared" si="24"/>
        <v>982</v>
      </c>
      <c r="CG10" s="84">
        <f t="shared" si="25"/>
        <v>0</v>
      </c>
      <c r="CH10" s="84">
        <f t="shared" si="26"/>
        <v>9121</v>
      </c>
      <c r="CI10" s="84">
        <f t="shared" si="27"/>
        <v>233577</v>
      </c>
    </row>
    <row r="11" spans="1:87" s="8" customFormat="1" ht="12" customHeight="1">
      <c r="A11" s="80" t="s">
        <v>200</v>
      </c>
      <c r="B11" s="83" t="s">
        <v>223</v>
      </c>
      <c r="C11" s="80" t="s">
        <v>224</v>
      </c>
      <c r="D11" s="84">
        <v>6963</v>
      </c>
      <c r="E11" s="84">
        <v>6963</v>
      </c>
      <c r="F11" s="84">
        <v>0</v>
      </c>
      <c r="G11" s="84">
        <v>6963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462015</v>
      </c>
      <c r="M11" s="84">
        <v>4400</v>
      </c>
      <c r="N11" s="84">
        <v>2428</v>
      </c>
      <c r="O11" s="84">
        <v>0</v>
      </c>
      <c r="P11" s="84">
        <v>1972</v>
      </c>
      <c r="Q11" s="84">
        <v>0</v>
      </c>
      <c r="R11" s="84">
        <v>26530</v>
      </c>
      <c r="S11" s="84">
        <v>132</v>
      </c>
      <c r="T11" s="84">
        <v>26398</v>
      </c>
      <c r="U11" s="84">
        <v>0</v>
      </c>
      <c r="V11" s="84">
        <v>0</v>
      </c>
      <c r="W11" s="84">
        <v>431085</v>
      </c>
      <c r="X11" s="84">
        <v>199863</v>
      </c>
      <c r="Y11" s="84">
        <v>200862</v>
      </c>
      <c r="Z11" s="84">
        <v>4473</v>
      </c>
      <c r="AA11" s="84">
        <v>25887</v>
      </c>
      <c r="AB11" s="94">
        <f>組合分担金内訳!E11</f>
        <v>0</v>
      </c>
      <c r="AC11" s="84">
        <v>0</v>
      </c>
      <c r="AD11" s="84">
        <v>686324</v>
      </c>
      <c r="AE11" s="84">
        <v>1155302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6963</v>
      </c>
      <c r="BI11" s="84">
        <f t="shared" si="1"/>
        <v>6963</v>
      </c>
      <c r="BJ11" s="84">
        <f t="shared" si="2"/>
        <v>0</v>
      </c>
      <c r="BK11" s="84">
        <f t="shared" si="3"/>
        <v>6963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462015</v>
      </c>
      <c r="BQ11" s="84">
        <f t="shared" si="9"/>
        <v>4400</v>
      </c>
      <c r="BR11" s="84">
        <f t="shared" si="10"/>
        <v>2428</v>
      </c>
      <c r="BS11" s="84">
        <f t="shared" si="11"/>
        <v>0</v>
      </c>
      <c r="BT11" s="84">
        <f t="shared" si="12"/>
        <v>1972</v>
      </c>
      <c r="BU11" s="84">
        <f t="shared" si="13"/>
        <v>0</v>
      </c>
      <c r="BV11" s="84">
        <f t="shared" si="14"/>
        <v>26530</v>
      </c>
      <c r="BW11" s="84">
        <f t="shared" si="15"/>
        <v>132</v>
      </c>
      <c r="BX11" s="84">
        <f t="shared" si="16"/>
        <v>26398</v>
      </c>
      <c r="BY11" s="84">
        <f t="shared" si="17"/>
        <v>0</v>
      </c>
      <c r="BZ11" s="84">
        <f t="shared" si="18"/>
        <v>0</v>
      </c>
      <c r="CA11" s="84">
        <f t="shared" si="19"/>
        <v>431085</v>
      </c>
      <c r="CB11" s="84">
        <f t="shared" si="20"/>
        <v>199863</v>
      </c>
      <c r="CC11" s="84">
        <f t="shared" si="21"/>
        <v>200862</v>
      </c>
      <c r="CD11" s="84">
        <f t="shared" si="22"/>
        <v>4473</v>
      </c>
      <c r="CE11" s="84">
        <f t="shared" si="23"/>
        <v>25887</v>
      </c>
      <c r="CF11" s="94">
        <f t="shared" si="24"/>
        <v>0</v>
      </c>
      <c r="CG11" s="84">
        <f t="shared" si="25"/>
        <v>0</v>
      </c>
      <c r="CH11" s="84">
        <f t="shared" si="26"/>
        <v>686324</v>
      </c>
      <c r="CI11" s="84">
        <f t="shared" si="27"/>
        <v>1155302</v>
      </c>
    </row>
    <row r="12" spans="1:87" s="8" customFormat="1" ht="12" customHeight="1">
      <c r="A12" s="80" t="s">
        <v>200</v>
      </c>
      <c r="B12" s="83" t="s">
        <v>227</v>
      </c>
      <c r="C12" s="80" t="s">
        <v>228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382701</v>
      </c>
      <c r="M12" s="84">
        <v>7396</v>
      </c>
      <c r="N12" s="84">
        <v>5407</v>
      </c>
      <c r="O12" s="84">
        <v>0</v>
      </c>
      <c r="P12" s="84">
        <v>1989</v>
      </c>
      <c r="Q12" s="84">
        <v>0</v>
      </c>
      <c r="R12" s="84">
        <v>7220</v>
      </c>
      <c r="S12" s="84">
        <v>0</v>
      </c>
      <c r="T12" s="84">
        <v>7220</v>
      </c>
      <c r="U12" s="84">
        <v>0</v>
      </c>
      <c r="V12" s="84">
        <v>0</v>
      </c>
      <c r="W12" s="84">
        <v>368085</v>
      </c>
      <c r="X12" s="84">
        <v>0</v>
      </c>
      <c r="Y12" s="84">
        <v>32752</v>
      </c>
      <c r="Z12" s="84">
        <v>860</v>
      </c>
      <c r="AA12" s="84">
        <v>334473</v>
      </c>
      <c r="AB12" s="94">
        <f>組合分担金内訳!E12</f>
        <v>0</v>
      </c>
      <c r="AC12" s="84">
        <v>0</v>
      </c>
      <c r="AD12" s="84">
        <v>0</v>
      </c>
      <c r="AE12" s="84">
        <v>382701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1365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1365</v>
      </c>
      <c r="AU12" s="84">
        <v>1365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1365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384066</v>
      </c>
      <c r="BQ12" s="84">
        <f t="shared" si="9"/>
        <v>7396</v>
      </c>
      <c r="BR12" s="84">
        <f t="shared" si="10"/>
        <v>5407</v>
      </c>
      <c r="BS12" s="84">
        <f t="shared" si="11"/>
        <v>0</v>
      </c>
      <c r="BT12" s="84">
        <f t="shared" si="12"/>
        <v>1989</v>
      </c>
      <c r="BU12" s="84">
        <f t="shared" si="13"/>
        <v>0</v>
      </c>
      <c r="BV12" s="84">
        <f t="shared" si="14"/>
        <v>8585</v>
      </c>
      <c r="BW12" s="84">
        <f t="shared" si="15"/>
        <v>1365</v>
      </c>
      <c r="BX12" s="84">
        <f t="shared" si="16"/>
        <v>7220</v>
      </c>
      <c r="BY12" s="84">
        <f t="shared" si="17"/>
        <v>0</v>
      </c>
      <c r="BZ12" s="84">
        <f t="shared" si="18"/>
        <v>0</v>
      </c>
      <c r="CA12" s="84">
        <f t="shared" si="19"/>
        <v>368085</v>
      </c>
      <c r="CB12" s="84">
        <f t="shared" si="20"/>
        <v>0</v>
      </c>
      <c r="CC12" s="84">
        <f t="shared" si="21"/>
        <v>32752</v>
      </c>
      <c r="CD12" s="84">
        <f t="shared" si="22"/>
        <v>860</v>
      </c>
      <c r="CE12" s="84">
        <f t="shared" si="23"/>
        <v>334473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384066</v>
      </c>
    </row>
    <row r="13" spans="1:87" s="8" customFormat="1" ht="12" customHeight="1">
      <c r="A13" s="80" t="s">
        <v>200</v>
      </c>
      <c r="B13" s="83" t="s">
        <v>231</v>
      </c>
      <c r="C13" s="80" t="s">
        <v>232</v>
      </c>
      <c r="D13" s="84">
        <v>324</v>
      </c>
      <c r="E13" s="84">
        <v>324</v>
      </c>
      <c r="F13" s="84">
        <v>0</v>
      </c>
      <c r="G13" s="84">
        <v>324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260257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260257</v>
      </c>
      <c r="X13" s="84">
        <v>4089</v>
      </c>
      <c r="Y13" s="84">
        <v>70000</v>
      </c>
      <c r="Z13" s="84">
        <v>88457</v>
      </c>
      <c r="AA13" s="84">
        <v>97711</v>
      </c>
      <c r="AB13" s="94">
        <f>組合分担金内訳!E13</f>
        <v>0</v>
      </c>
      <c r="AC13" s="84">
        <v>0</v>
      </c>
      <c r="AD13" s="84">
        <v>0</v>
      </c>
      <c r="AE13" s="84">
        <v>260581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2438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2438</v>
      </c>
      <c r="AZ13" s="84">
        <v>2438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2438</v>
      </c>
      <c r="BH13" s="84">
        <f t="shared" si="0"/>
        <v>324</v>
      </c>
      <c r="BI13" s="84">
        <f t="shared" si="1"/>
        <v>324</v>
      </c>
      <c r="BJ13" s="84">
        <f t="shared" si="2"/>
        <v>0</v>
      </c>
      <c r="BK13" s="84">
        <f t="shared" si="3"/>
        <v>324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262695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262695</v>
      </c>
      <c r="CB13" s="84">
        <f t="shared" si="20"/>
        <v>6527</v>
      </c>
      <c r="CC13" s="84">
        <f t="shared" si="21"/>
        <v>70000</v>
      </c>
      <c r="CD13" s="84">
        <f t="shared" si="22"/>
        <v>88457</v>
      </c>
      <c r="CE13" s="84">
        <f t="shared" si="23"/>
        <v>97711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263019</v>
      </c>
    </row>
    <row r="14" spans="1:87" s="8" customFormat="1" ht="12" customHeight="1">
      <c r="A14" s="80" t="s">
        <v>200</v>
      </c>
      <c r="B14" s="83" t="s">
        <v>235</v>
      </c>
      <c r="C14" s="80" t="s">
        <v>236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44027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44027</v>
      </c>
      <c r="X14" s="84">
        <v>34336</v>
      </c>
      <c r="Y14" s="84">
        <v>9691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44027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44027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44027</v>
      </c>
      <c r="CB14" s="84">
        <f t="shared" si="20"/>
        <v>34336</v>
      </c>
      <c r="CC14" s="84">
        <f t="shared" si="21"/>
        <v>9691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44027</v>
      </c>
    </row>
    <row r="15" spans="1:87" s="8" customFormat="1" ht="12" customHeight="1">
      <c r="A15" s="80" t="s">
        <v>200</v>
      </c>
      <c r="B15" s="83" t="s">
        <v>239</v>
      </c>
      <c r="C15" s="80" t="s">
        <v>240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29800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2966</v>
      </c>
      <c r="S15" s="84">
        <v>0</v>
      </c>
      <c r="T15" s="84">
        <v>2966</v>
      </c>
      <c r="U15" s="84">
        <v>0</v>
      </c>
      <c r="V15" s="84">
        <v>0</v>
      </c>
      <c r="W15" s="84">
        <v>26834</v>
      </c>
      <c r="X15" s="84">
        <v>13051</v>
      </c>
      <c r="Y15" s="84">
        <v>13686</v>
      </c>
      <c r="Z15" s="84">
        <v>97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29800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29800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2966</v>
      </c>
      <c r="BW15" s="84">
        <f t="shared" si="15"/>
        <v>0</v>
      </c>
      <c r="BX15" s="84">
        <f t="shared" si="16"/>
        <v>2966</v>
      </c>
      <c r="BY15" s="84">
        <f t="shared" si="17"/>
        <v>0</v>
      </c>
      <c r="BZ15" s="84">
        <f t="shared" si="18"/>
        <v>0</v>
      </c>
      <c r="CA15" s="84">
        <f t="shared" si="19"/>
        <v>26834</v>
      </c>
      <c r="CB15" s="84">
        <f t="shared" si="20"/>
        <v>13051</v>
      </c>
      <c r="CC15" s="84">
        <f t="shared" si="21"/>
        <v>13686</v>
      </c>
      <c r="CD15" s="84">
        <f t="shared" si="22"/>
        <v>97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29800</v>
      </c>
    </row>
    <row r="16" spans="1:87" s="8" customFormat="1" ht="12" customHeight="1">
      <c r="A16" s="80" t="s">
        <v>200</v>
      </c>
      <c r="B16" s="83" t="s">
        <v>243</v>
      </c>
      <c r="C16" s="80" t="s">
        <v>244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28900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568</v>
      </c>
      <c r="S16" s="84">
        <v>0</v>
      </c>
      <c r="T16" s="84">
        <v>568</v>
      </c>
      <c r="U16" s="84">
        <v>0</v>
      </c>
      <c r="V16" s="84">
        <v>0</v>
      </c>
      <c r="W16" s="84">
        <v>28332</v>
      </c>
      <c r="X16" s="84">
        <v>5822</v>
      </c>
      <c r="Y16" s="84">
        <v>21970</v>
      </c>
      <c r="Z16" s="84">
        <v>0</v>
      </c>
      <c r="AA16" s="84">
        <v>540</v>
      </c>
      <c r="AB16" s="94">
        <f>組合分担金内訳!E16</f>
        <v>0</v>
      </c>
      <c r="AC16" s="84">
        <v>0</v>
      </c>
      <c r="AD16" s="84">
        <v>0</v>
      </c>
      <c r="AE16" s="84">
        <v>28900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28900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568</v>
      </c>
      <c r="BW16" s="84">
        <f t="shared" si="15"/>
        <v>0</v>
      </c>
      <c r="BX16" s="84">
        <f t="shared" si="16"/>
        <v>568</v>
      </c>
      <c r="BY16" s="84">
        <f t="shared" si="17"/>
        <v>0</v>
      </c>
      <c r="BZ16" s="84">
        <f t="shared" si="18"/>
        <v>0</v>
      </c>
      <c r="CA16" s="84">
        <f t="shared" si="19"/>
        <v>28332</v>
      </c>
      <c r="CB16" s="84">
        <f t="shared" si="20"/>
        <v>5822</v>
      </c>
      <c r="CC16" s="84">
        <f t="shared" si="21"/>
        <v>21970</v>
      </c>
      <c r="CD16" s="84">
        <f t="shared" si="22"/>
        <v>0</v>
      </c>
      <c r="CE16" s="84">
        <f t="shared" si="23"/>
        <v>540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28900</v>
      </c>
    </row>
    <row r="17" spans="1:87" s="8" customFormat="1" ht="12" customHeight="1">
      <c r="A17" s="80" t="s">
        <v>200</v>
      </c>
      <c r="B17" s="83" t="s">
        <v>248</v>
      </c>
      <c r="C17" s="80" t="s">
        <v>250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515372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137677</v>
      </c>
      <c r="S17" s="84">
        <v>0</v>
      </c>
      <c r="T17" s="84">
        <v>137677</v>
      </c>
      <c r="U17" s="84">
        <v>0</v>
      </c>
      <c r="V17" s="84">
        <v>0</v>
      </c>
      <c r="W17" s="84">
        <v>377695</v>
      </c>
      <c r="X17" s="84">
        <v>65619</v>
      </c>
      <c r="Y17" s="84">
        <v>306077</v>
      </c>
      <c r="Z17" s="84">
        <v>0</v>
      </c>
      <c r="AA17" s="84">
        <v>5999</v>
      </c>
      <c r="AB17" s="94">
        <f>組合分担金内訳!E17</f>
        <v>2365</v>
      </c>
      <c r="AC17" s="84">
        <v>0</v>
      </c>
      <c r="AD17" s="84">
        <v>100</v>
      </c>
      <c r="AE17" s="84">
        <v>515472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515372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137677</v>
      </c>
      <c r="BW17" s="84">
        <f t="shared" si="15"/>
        <v>0</v>
      </c>
      <c r="BX17" s="84">
        <f t="shared" si="16"/>
        <v>137677</v>
      </c>
      <c r="BY17" s="84">
        <f t="shared" si="17"/>
        <v>0</v>
      </c>
      <c r="BZ17" s="84">
        <f t="shared" si="18"/>
        <v>0</v>
      </c>
      <c r="CA17" s="84">
        <f t="shared" si="19"/>
        <v>377695</v>
      </c>
      <c r="CB17" s="84">
        <f t="shared" si="20"/>
        <v>65619</v>
      </c>
      <c r="CC17" s="84">
        <f t="shared" si="21"/>
        <v>306077</v>
      </c>
      <c r="CD17" s="84">
        <f t="shared" si="22"/>
        <v>0</v>
      </c>
      <c r="CE17" s="84">
        <f t="shared" si="23"/>
        <v>5999</v>
      </c>
      <c r="CF17" s="94">
        <f t="shared" si="24"/>
        <v>2365</v>
      </c>
      <c r="CG17" s="84">
        <f t="shared" si="25"/>
        <v>0</v>
      </c>
      <c r="CH17" s="84">
        <f t="shared" si="26"/>
        <v>100</v>
      </c>
      <c r="CI17" s="84">
        <f t="shared" si="27"/>
        <v>515472</v>
      </c>
    </row>
    <row r="18" spans="1:87" s="8" customFormat="1" ht="12" customHeight="1">
      <c r="A18" s="80" t="s">
        <v>200</v>
      </c>
      <c r="B18" s="83" t="s">
        <v>253</v>
      </c>
      <c r="C18" s="80" t="s">
        <v>254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257</v>
      </c>
      <c r="C19" s="80" t="s">
        <v>258</v>
      </c>
      <c r="D19" s="84">
        <v>1566</v>
      </c>
      <c r="E19" s="84">
        <v>1566</v>
      </c>
      <c r="F19" s="84">
        <v>0</v>
      </c>
      <c r="G19" s="84">
        <v>0</v>
      </c>
      <c r="H19" s="84">
        <v>0</v>
      </c>
      <c r="I19" s="84">
        <v>1566</v>
      </c>
      <c r="J19" s="84">
        <v>0</v>
      </c>
      <c r="K19" s="94">
        <f>組合分担金内訳!D19</f>
        <v>0</v>
      </c>
      <c r="L19" s="84">
        <v>9931</v>
      </c>
      <c r="M19" s="84">
        <v>723</v>
      </c>
      <c r="N19" s="84">
        <v>723</v>
      </c>
      <c r="O19" s="84">
        <v>0</v>
      </c>
      <c r="P19" s="84">
        <v>0</v>
      </c>
      <c r="Q19" s="84">
        <v>0</v>
      </c>
      <c r="R19" s="84">
        <v>843</v>
      </c>
      <c r="S19" s="84">
        <v>0</v>
      </c>
      <c r="T19" s="84">
        <v>0</v>
      </c>
      <c r="U19" s="84">
        <v>843</v>
      </c>
      <c r="V19" s="84">
        <v>0</v>
      </c>
      <c r="W19" s="84">
        <v>8365</v>
      </c>
      <c r="X19" s="84">
        <v>8297</v>
      </c>
      <c r="Y19" s="84">
        <v>0</v>
      </c>
      <c r="Z19" s="84">
        <v>68</v>
      </c>
      <c r="AA19" s="84">
        <v>0</v>
      </c>
      <c r="AB19" s="94">
        <f>組合分担金内訳!E19</f>
        <v>0</v>
      </c>
      <c r="AC19" s="84">
        <v>0</v>
      </c>
      <c r="AD19" s="84">
        <v>3929</v>
      </c>
      <c r="AE19" s="84">
        <v>15426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1566</v>
      </c>
      <c r="BI19" s="84">
        <f t="shared" si="1"/>
        <v>1566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1566</v>
      </c>
      <c r="BN19" s="84">
        <f t="shared" si="6"/>
        <v>0</v>
      </c>
      <c r="BO19" s="94">
        <f t="shared" si="7"/>
        <v>0</v>
      </c>
      <c r="BP19" s="84">
        <f t="shared" si="8"/>
        <v>9931</v>
      </c>
      <c r="BQ19" s="84">
        <f t="shared" si="9"/>
        <v>723</v>
      </c>
      <c r="BR19" s="84">
        <f t="shared" si="10"/>
        <v>723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843</v>
      </c>
      <c r="BW19" s="84">
        <f t="shared" si="15"/>
        <v>0</v>
      </c>
      <c r="BX19" s="84">
        <f t="shared" si="16"/>
        <v>0</v>
      </c>
      <c r="BY19" s="84">
        <f t="shared" si="17"/>
        <v>843</v>
      </c>
      <c r="BZ19" s="84">
        <f t="shared" si="18"/>
        <v>0</v>
      </c>
      <c r="CA19" s="84">
        <f t="shared" si="19"/>
        <v>8365</v>
      </c>
      <c r="CB19" s="84">
        <f t="shared" si="20"/>
        <v>8297</v>
      </c>
      <c r="CC19" s="84">
        <f t="shared" si="21"/>
        <v>0</v>
      </c>
      <c r="CD19" s="84">
        <f t="shared" si="22"/>
        <v>68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3929</v>
      </c>
      <c r="CI19" s="84">
        <f t="shared" si="27"/>
        <v>15426</v>
      </c>
    </row>
    <row r="20" spans="1:87" s="8" customFormat="1" ht="12" customHeight="1">
      <c r="A20" s="80" t="s">
        <v>200</v>
      </c>
      <c r="B20" s="83" t="s">
        <v>261</v>
      </c>
      <c r="C20" s="80" t="s">
        <v>263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42382</v>
      </c>
      <c r="M20" s="84">
        <v>819</v>
      </c>
      <c r="N20" s="84">
        <v>0</v>
      </c>
      <c r="O20" s="84">
        <v>0</v>
      </c>
      <c r="P20" s="84">
        <v>0</v>
      </c>
      <c r="Q20" s="84">
        <v>819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41563</v>
      </c>
      <c r="X20" s="84">
        <v>14817</v>
      </c>
      <c r="Y20" s="84">
        <v>0</v>
      </c>
      <c r="Z20" s="84">
        <v>0</v>
      </c>
      <c r="AA20" s="84">
        <v>26746</v>
      </c>
      <c r="AB20" s="94">
        <f>組合分担金内訳!E20</f>
        <v>0</v>
      </c>
      <c r="AC20" s="84">
        <v>0</v>
      </c>
      <c r="AD20" s="84">
        <v>0</v>
      </c>
      <c r="AE20" s="84">
        <v>42382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76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76</v>
      </c>
      <c r="AU20" s="84">
        <v>76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76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42458</v>
      </c>
      <c r="BQ20" s="84">
        <f t="shared" si="9"/>
        <v>819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819</v>
      </c>
      <c r="BV20" s="84">
        <f t="shared" si="14"/>
        <v>76</v>
      </c>
      <c r="BW20" s="84">
        <f t="shared" si="15"/>
        <v>76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41563</v>
      </c>
      <c r="CB20" s="84">
        <f t="shared" si="20"/>
        <v>14817</v>
      </c>
      <c r="CC20" s="84">
        <f t="shared" si="21"/>
        <v>0</v>
      </c>
      <c r="CD20" s="84">
        <f t="shared" si="22"/>
        <v>0</v>
      </c>
      <c r="CE20" s="84">
        <f t="shared" si="23"/>
        <v>26746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42458</v>
      </c>
    </row>
    <row r="21" spans="1:87" s="8" customFormat="1" ht="12" customHeight="1">
      <c r="A21" s="80" t="s">
        <v>200</v>
      </c>
      <c r="B21" s="83" t="s">
        <v>267</v>
      </c>
      <c r="C21" s="80" t="s">
        <v>269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186040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186040</v>
      </c>
      <c r="X21" s="84">
        <v>81704</v>
      </c>
      <c r="Y21" s="84">
        <v>13630</v>
      </c>
      <c r="Z21" s="84">
        <v>68053</v>
      </c>
      <c r="AA21" s="84">
        <v>22653</v>
      </c>
      <c r="AB21" s="94">
        <f>組合分担金内訳!E21</f>
        <v>23</v>
      </c>
      <c r="AC21" s="84">
        <v>0</v>
      </c>
      <c r="AD21" s="84">
        <v>0</v>
      </c>
      <c r="AE21" s="84">
        <v>186040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82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186040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186040</v>
      </c>
      <c r="CB21" s="84">
        <f t="shared" si="20"/>
        <v>81704</v>
      </c>
      <c r="CC21" s="84">
        <f t="shared" si="21"/>
        <v>13630</v>
      </c>
      <c r="CD21" s="84">
        <f t="shared" si="22"/>
        <v>68053</v>
      </c>
      <c r="CE21" s="84">
        <f t="shared" si="23"/>
        <v>22653</v>
      </c>
      <c r="CF21" s="94">
        <f t="shared" si="24"/>
        <v>105</v>
      </c>
      <c r="CG21" s="84">
        <f t="shared" si="25"/>
        <v>0</v>
      </c>
      <c r="CH21" s="84">
        <f t="shared" si="26"/>
        <v>0</v>
      </c>
      <c r="CI21" s="84">
        <f t="shared" si="27"/>
        <v>186040</v>
      </c>
    </row>
    <row r="22" spans="1:87" s="8" customFormat="1" ht="12" customHeight="1">
      <c r="A22" s="80" t="s">
        <v>200</v>
      </c>
      <c r="B22" s="83" t="s">
        <v>273</v>
      </c>
      <c r="C22" s="80" t="s">
        <v>276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238126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238126</v>
      </c>
      <c r="X22" s="84">
        <v>122602</v>
      </c>
      <c r="Y22" s="84">
        <v>55976</v>
      </c>
      <c r="Z22" s="84">
        <v>5030</v>
      </c>
      <c r="AA22" s="84">
        <v>54518</v>
      </c>
      <c r="AB22" s="94">
        <f>組合分担金内訳!E22</f>
        <v>302</v>
      </c>
      <c r="AC22" s="84">
        <v>0</v>
      </c>
      <c r="AD22" s="84">
        <v>956</v>
      </c>
      <c r="AE22" s="84">
        <v>239082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57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238126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238126</v>
      </c>
      <c r="CB22" s="84">
        <f t="shared" si="20"/>
        <v>122602</v>
      </c>
      <c r="CC22" s="84">
        <f t="shared" si="21"/>
        <v>55976</v>
      </c>
      <c r="CD22" s="84">
        <f t="shared" si="22"/>
        <v>5030</v>
      </c>
      <c r="CE22" s="84">
        <f t="shared" si="23"/>
        <v>54518</v>
      </c>
      <c r="CF22" s="94">
        <f t="shared" si="24"/>
        <v>359</v>
      </c>
      <c r="CG22" s="84">
        <f t="shared" si="25"/>
        <v>0</v>
      </c>
      <c r="CH22" s="84">
        <f t="shared" si="26"/>
        <v>956</v>
      </c>
      <c r="CI22" s="84">
        <f t="shared" si="27"/>
        <v>239082</v>
      </c>
    </row>
    <row r="23" spans="1:87" s="8" customFormat="1" ht="12" customHeight="1">
      <c r="A23" s="80" t="s">
        <v>200</v>
      </c>
      <c r="B23" s="83" t="s">
        <v>280</v>
      </c>
      <c r="C23" s="80" t="s">
        <v>282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582</v>
      </c>
      <c r="AC23" s="84">
        <v>0</v>
      </c>
      <c r="AD23" s="84">
        <v>83606</v>
      </c>
      <c r="AE23" s="84">
        <v>83606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97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679</v>
      </c>
      <c r="CG23" s="84">
        <f t="shared" si="25"/>
        <v>0</v>
      </c>
      <c r="CH23" s="84">
        <f t="shared" si="26"/>
        <v>83606</v>
      </c>
      <c r="CI23" s="84">
        <f t="shared" si="27"/>
        <v>83606</v>
      </c>
    </row>
    <row r="24" spans="1:87" s="8" customFormat="1" ht="12" customHeight="1">
      <c r="A24" s="80" t="s">
        <v>200</v>
      </c>
      <c r="B24" s="83" t="s">
        <v>286</v>
      </c>
      <c r="C24" s="80" t="s">
        <v>288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1349639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64439</v>
      </c>
      <c r="S24" s="84">
        <v>62298</v>
      </c>
      <c r="T24" s="84">
        <v>2141</v>
      </c>
      <c r="U24" s="84">
        <v>0</v>
      </c>
      <c r="V24" s="84">
        <v>0</v>
      </c>
      <c r="W24" s="84">
        <v>1285200</v>
      </c>
      <c r="X24" s="84">
        <v>535387</v>
      </c>
      <c r="Y24" s="84">
        <v>675368</v>
      </c>
      <c r="Z24" s="84">
        <v>24851</v>
      </c>
      <c r="AA24" s="84">
        <v>49594</v>
      </c>
      <c r="AB24" s="94">
        <f>組合分担金内訳!E24</f>
        <v>497</v>
      </c>
      <c r="AC24" s="84">
        <v>0</v>
      </c>
      <c r="AD24" s="84">
        <v>3346</v>
      </c>
      <c r="AE24" s="84">
        <v>1352985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29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1349639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64439</v>
      </c>
      <c r="BW24" s="84">
        <f t="shared" si="15"/>
        <v>62298</v>
      </c>
      <c r="BX24" s="84">
        <f t="shared" si="16"/>
        <v>2141</v>
      </c>
      <c r="BY24" s="84">
        <f t="shared" si="17"/>
        <v>0</v>
      </c>
      <c r="BZ24" s="84">
        <f t="shared" si="18"/>
        <v>0</v>
      </c>
      <c r="CA24" s="84">
        <f t="shared" si="19"/>
        <v>1285200</v>
      </c>
      <c r="CB24" s="84">
        <f t="shared" si="20"/>
        <v>535387</v>
      </c>
      <c r="CC24" s="84">
        <f t="shared" si="21"/>
        <v>675368</v>
      </c>
      <c r="CD24" s="84">
        <f t="shared" si="22"/>
        <v>24851</v>
      </c>
      <c r="CE24" s="84">
        <f t="shared" si="23"/>
        <v>49594</v>
      </c>
      <c r="CF24" s="94">
        <f t="shared" si="24"/>
        <v>526</v>
      </c>
      <c r="CG24" s="84">
        <f t="shared" si="25"/>
        <v>0</v>
      </c>
      <c r="CH24" s="84">
        <f t="shared" si="26"/>
        <v>3346</v>
      </c>
      <c r="CI24" s="84">
        <f t="shared" si="27"/>
        <v>1352985</v>
      </c>
    </row>
    <row r="25" spans="1:87" s="8" customFormat="1" ht="12" customHeight="1">
      <c r="A25" s="80" t="s">
        <v>200</v>
      </c>
      <c r="B25" s="83" t="s">
        <v>291</v>
      </c>
      <c r="C25" s="80" t="s">
        <v>292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295</v>
      </c>
      <c r="C26" s="80" t="s">
        <v>296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299</v>
      </c>
      <c r="C27" s="80" t="s">
        <v>300</v>
      </c>
      <c r="D27" s="84">
        <v>392</v>
      </c>
      <c r="E27" s="84">
        <v>392</v>
      </c>
      <c r="F27" s="84">
        <v>0</v>
      </c>
      <c r="G27" s="84">
        <v>0</v>
      </c>
      <c r="H27" s="84">
        <v>0</v>
      </c>
      <c r="I27" s="84">
        <v>392</v>
      </c>
      <c r="J27" s="84">
        <v>0</v>
      </c>
      <c r="K27" s="94">
        <f>組合分担金内訳!D27</f>
        <v>0</v>
      </c>
      <c r="L27" s="84">
        <v>22130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22130</v>
      </c>
      <c r="X27" s="84">
        <v>22130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7447</v>
      </c>
      <c r="AE27" s="84">
        <v>29969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392</v>
      </c>
      <c r="BI27" s="84">
        <f t="shared" si="1"/>
        <v>392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392</v>
      </c>
      <c r="BN27" s="84">
        <f t="shared" si="6"/>
        <v>0</v>
      </c>
      <c r="BO27" s="94">
        <f t="shared" si="7"/>
        <v>0</v>
      </c>
      <c r="BP27" s="84">
        <f t="shared" si="8"/>
        <v>22130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22130</v>
      </c>
      <c r="CB27" s="84">
        <f t="shared" si="20"/>
        <v>22130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7447</v>
      </c>
      <c r="CI27" s="84">
        <f t="shared" si="27"/>
        <v>29969</v>
      </c>
    </row>
    <row r="28" spans="1:87" s="8" customFormat="1" ht="12" customHeight="1">
      <c r="A28" s="80" t="s">
        <v>200</v>
      </c>
      <c r="B28" s="83" t="s">
        <v>303</v>
      </c>
      <c r="C28" s="80" t="s">
        <v>304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8882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8882</v>
      </c>
      <c r="X28" s="84">
        <v>2335</v>
      </c>
      <c r="Y28" s="84">
        <v>6547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5285</v>
      </c>
      <c r="AE28" s="84">
        <v>14167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8882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8882</v>
      </c>
      <c r="CB28" s="84">
        <f t="shared" si="20"/>
        <v>2335</v>
      </c>
      <c r="CC28" s="84">
        <f t="shared" si="21"/>
        <v>6547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5285</v>
      </c>
      <c r="CI28" s="84">
        <f t="shared" si="27"/>
        <v>14167</v>
      </c>
    </row>
    <row r="29" spans="1:87" s="8" customFormat="1" ht="12" customHeight="1">
      <c r="A29" s="80" t="s">
        <v>200</v>
      </c>
      <c r="B29" s="83" t="s">
        <v>307</v>
      </c>
      <c r="C29" s="80" t="s">
        <v>308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312</v>
      </c>
      <c r="C30" s="80" t="s">
        <v>313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2808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867</v>
      </c>
      <c r="S30" s="84">
        <v>0</v>
      </c>
      <c r="T30" s="84">
        <v>867</v>
      </c>
      <c r="U30" s="84">
        <v>0</v>
      </c>
      <c r="V30" s="84">
        <v>0</v>
      </c>
      <c r="W30" s="84">
        <v>1941</v>
      </c>
      <c r="X30" s="84">
        <v>0</v>
      </c>
      <c r="Y30" s="84">
        <v>1941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2808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874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31</v>
      </c>
      <c r="AU30" s="84">
        <v>0</v>
      </c>
      <c r="AV30" s="84">
        <v>31</v>
      </c>
      <c r="AW30" s="84">
        <v>0</v>
      </c>
      <c r="AX30" s="84">
        <v>0</v>
      </c>
      <c r="AY30" s="84">
        <v>843</v>
      </c>
      <c r="AZ30" s="84">
        <v>809</v>
      </c>
      <c r="BA30" s="84">
        <v>34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874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3682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898</v>
      </c>
      <c r="BW30" s="84">
        <f t="shared" si="15"/>
        <v>0</v>
      </c>
      <c r="BX30" s="84">
        <f t="shared" si="16"/>
        <v>898</v>
      </c>
      <c r="BY30" s="84">
        <f t="shared" si="17"/>
        <v>0</v>
      </c>
      <c r="BZ30" s="84">
        <f t="shared" si="18"/>
        <v>0</v>
      </c>
      <c r="CA30" s="84">
        <f t="shared" si="19"/>
        <v>2784</v>
      </c>
      <c r="CB30" s="84">
        <f t="shared" si="20"/>
        <v>809</v>
      </c>
      <c r="CC30" s="84">
        <f t="shared" si="21"/>
        <v>1975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3682</v>
      </c>
    </row>
    <row r="31" spans="1:87" s="8" customFormat="1" ht="12" customHeight="1">
      <c r="A31" s="80" t="s">
        <v>200</v>
      </c>
      <c r="B31" s="83" t="s">
        <v>317</v>
      </c>
      <c r="C31" s="80" t="s">
        <v>318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321</v>
      </c>
      <c r="C32" s="80" t="s">
        <v>322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325</v>
      </c>
      <c r="C33" s="80" t="s">
        <v>326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6693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6693</v>
      </c>
      <c r="X33" s="84">
        <v>0</v>
      </c>
      <c r="Y33" s="84">
        <v>6693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6693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6693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6693</v>
      </c>
      <c r="CB33" s="84">
        <f t="shared" si="20"/>
        <v>0</v>
      </c>
      <c r="CC33" s="84">
        <f t="shared" si="21"/>
        <v>6693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6693</v>
      </c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4:CI995">
    <cfRule type="expression" dxfId="264" priority="30" stopIfTrue="1">
      <formula>$A34&lt;&gt;""</formula>
    </cfRule>
  </conditionalFormatting>
  <conditionalFormatting sqref="A33:CI33">
    <cfRule type="expression" dxfId="263" priority="2" stopIfTrue="1">
      <formula>$A33&lt;&gt;""</formula>
    </cfRule>
  </conditionalFormatting>
  <conditionalFormatting sqref="A8:CI8">
    <cfRule type="expression" dxfId="262" priority="28" stopIfTrue="1">
      <formula>$A8&lt;&gt;""</formula>
    </cfRule>
  </conditionalFormatting>
  <conditionalFormatting sqref="A9:CI9">
    <cfRule type="expression" dxfId="261" priority="27" stopIfTrue="1">
      <formula>$A9&lt;&gt;""</formula>
    </cfRule>
  </conditionalFormatting>
  <conditionalFormatting sqref="A10:CI10">
    <cfRule type="expression" dxfId="260" priority="26" stopIfTrue="1">
      <formula>$A10&lt;&gt;""</formula>
    </cfRule>
  </conditionalFormatting>
  <conditionalFormatting sqref="A11:CI11">
    <cfRule type="expression" dxfId="259" priority="25" stopIfTrue="1">
      <formula>$A11&lt;&gt;""</formula>
    </cfRule>
  </conditionalFormatting>
  <conditionalFormatting sqref="A12:CI12">
    <cfRule type="expression" dxfId="258" priority="24" stopIfTrue="1">
      <formula>$A12&lt;&gt;""</formula>
    </cfRule>
  </conditionalFormatting>
  <conditionalFormatting sqref="A13:CI13">
    <cfRule type="expression" dxfId="257" priority="23" stopIfTrue="1">
      <formula>$A13&lt;&gt;""</formula>
    </cfRule>
  </conditionalFormatting>
  <conditionalFormatting sqref="A14:CI14">
    <cfRule type="expression" dxfId="256" priority="22" stopIfTrue="1">
      <formula>$A14&lt;&gt;""</formula>
    </cfRule>
  </conditionalFormatting>
  <conditionalFormatting sqref="A15:CI15">
    <cfRule type="expression" dxfId="255" priority="21" stopIfTrue="1">
      <formula>$A15&lt;&gt;""</formula>
    </cfRule>
  </conditionalFormatting>
  <conditionalFormatting sqref="A16:CI16">
    <cfRule type="expression" dxfId="254" priority="20" stopIfTrue="1">
      <formula>$A16&lt;&gt;""</formula>
    </cfRule>
  </conditionalFormatting>
  <conditionalFormatting sqref="A17:CI17">
    <cfRule type="expression" dxfId="253" priority="19" stopIfTrue="1">
      <formula>$A17&lt;&gt;""</formula>
    </cfRule>
  </conditionalFormatting>
  <conditionalFormatting sqref="A18:CI18">
    <cfRule type="expression" dxfId="252" priority="18" stopIfTrue="1">
      <formula>$A18&lt;&gt;""</formula>
    </cfRule>
  </conditionalFormatting>
  <conditionalFormatting sqref="A19:CI19">
    <cfRule type="expression" dxfId="251" priority="17" stopIfTrue="1">
      <formula>$A19&lt;&gt;""</formula>
    </cfRule>
  </conditionalFormatting>
  <conditionalFormatting sqref="A20:CI20">
    <cfRule type="expression" dxfId="250" priority="16" stopIfTrue="1">
      <formula>$A20&lt;&gt;""</formula>
    </cfRule>
  </conditionalFormatting>
  <conditionalFormatting sqref="A21:CI21">
    <cfRule type="expression" dxfId="249" priority="15" stopIfTrue="1">
      <formula>$A21&lt;&gt;""</formula>
    </cfRule>
  </conditionalFormatting>
  <conditionalFormatting sqref="A22:CI22">
    <cfRule type="expression" dxfId="248" priority="14" stopIfTrue="1">
      <formula>$A22&lt;&gt;""</formula>
    </cfRule>
  </conditionalFormatting>
  <conditionalFormatting sqref="A23:CI23">
    <cfRule type="expression" dxfId="247" priority="13" stopIfTrue="1">
      <formula>$A23&lt;&gt;""</formula>
    </cfRule>
  </conditionalFormatting>
  <conditionalFormatting sqref="A24:CI24">
    <cfRule type="expression" dxfId="246" priority="12" stopIfTrue="1">
      <formula>$A24&lt;&gt;""</formula>
    </cfRule>
  </conditionalFormatting>
  <conditionalFormatting sqref="A25:CI25">
    <cfRule type="expression" dxfId="245" priority="11" stopIfTrue="1">
      <formula>$A25&lt;&gt;""</formula>
    </cfRule>
  </conditionalFormatting>
  <conditionalFormatting sqref="A26:CI26">
    <cfRule type="expression" dxfId="244" priority="10" stopIfTrue="1">
      <formula>$A26&lt;&gt;""</formula>
    </cfRule>
  </conditionalFormatting>
  <conditionalFormatting sqref="A27:CI27">
    <cfRule type="expression" dxfId="243" priority="9" stopIfTrue="1">
      <formula>$A27&lt;&gt;""</formula>
    </cfRule>
  </conditionalFormatting>
  <conditionalFormatting sqref="A28:CI28">
    <cfRule type="expression" dxfId="242" priority="8" stopIfTrue="1">
      <formula>$A28&lt;&gt;""</formula>
    </cfRule>
  </conditionalFormatting>
  <conditionalFormatting sqref="A29:CI29">
    <cfRule type="expression" dxfId="241" priority="7" stopIfTrue="1">
      <formula>$A29&lt;&gt;""</formula>
    </cfRule>
  </conditionalFormatting>
  <conditionalFormatting sqref="A7:CI7">
    <cfRule type="expression" dxfId="240" priority="1" stopIfTrue="1">
      <formula>$A7&lt;&gt;""</formula>
    </cfRule>
  </conditionalFormatting>
  <conditionalFormatting sqref="A30:CI30">
    <cfRule type="expression" dxfId="239" priority="5" stopIfTrue="1">
      <formula>$A30&lt;&gt;""</formula>
    </cfRule>
  </conditionalFormatting>
  <conditionalFormatting sqref="A31:CI31">
    <cfRule type="expression" dxfId="238" priority="4" stopIfTrue="1">
      <formula>$A31&lt;&gt;""</formula>
    </cfRule>
  </conditionalFormatting>
  <conditionalFormatting sqref="A32:CI32">
    <cfRule type="expression" dxfId="237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32" man="1"/>
    <brk id="67" min="1" max="3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311</v>
      </c>
      <c r="B7" s="92" t="s">
        <v>329</v>
      </c>
      <c r="C7" s="78" t="s">
        <v>192</v>
      </c>
      <c r="D7" s="101">
        <f>SUM($D$8:$D$29)</f>
        <v>0</v>
      </c>
      <c r="E7" s="101">
        <f>SUM($E$8:$E$29)</f>
        <v>4751</v>
      </c>
      <c r="F7" s="101">
        <f>SUM($F$8:$F$29)</f>
        <v>4751</v>
      </c>
      <c r="G7" s="101">
        <f>SUM($G$8:$G$29)</f>
        <v>0</v>
      </c>
      <c r="H7" s="101">
        <f>SUM($H$8:$H$29)</f>
        <v>438</v>
      </c>
      <c r="I7" s="101">
        <f>SUM($I$8:$I$29)</f>
        <v>438</v>
      </c>
      <c r="J7" s="101">
        <f>COUNTIF($J$8:$J$29,"&lt;&gt;") - COUNTIF($J$8:$J$29,"&lt; &gt;")</f>
        <v>7</v>
      </c>
      <c r="K7" s="101">
        <f>COUNTIF($K$8:$K$29,"&lt;&gt;") - COUNTIF($K$8:$K$29,"&lt; &gt;")</f>
        <v>7</v>
      </c>
      <c r="L7" s="101">
        <f>SUM($L$8:$L$29)</f>
        <v>0</v>
      </c>
      <c r="M7" s="101">
        <f>SUM($M$8:$M$29)</f>
        <v>4751</v>
      </c>
      <c r="N7" s="101">
        <f>SUM($N$8:$N$29)</f>
        <v>4751</v>
      </c>
      <c r="O7" s="101">
        <f>SUM($O$8:$O$29)</f>
        <v>0</v>
      </c>
      <c r="P7" s="101">
        <f>SUM($P$8:$P$29)</f>
        <v>438</v>
      </c>
      <c r="Q7" s="101">
        <f>SUM($Q$8:$Q$29)</f>
        <v>438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206</v>
      </c>
      <c r="B8" s="83" t="s">
        <v>207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173</v>
      </c>
      <c r="I8" s="81">
        <f>SUM(G8:H8)</f>
        <v>173</v>
      </c>
      <c r="J8" s="82" t="s">
        <v>209</v>
      </c>
      <c r="K8" s="82" t="s">
        <v>210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173</v>
      </c>
      <c r="Q8" s="81">
        <f>SUM(O8,+P8)</f>
        <v>173</v>
      </c>
      <c r="R8" s="82" t="s">
        <v>205</v>
      </c>
      <c r="S8" s="82" t="s">
        <v>205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205</v>
      </c>
      <c r="AA8" s="82" t="s">
        <v>205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205</v>
      </c>
      <c r="AI8" s="82" t="s">
        <v>205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205</v>
      </c>
      <c r="AQ8" s="82" t="s">
        <v>205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205</v>
      </c>
      <c r="AY8" s="82" t="s">
        <v>205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205</v>
      </c>
      <c r="K9" s="82" t="s">
        <v>205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205</v>
      </c>
      <c r="S9" s="82" t="s">
        <v>205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205</v>
      </c>
      <c r="AA9" s="82" t="s">
        <v>205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205</v>
      </c>
      <c r="AI9" s="82" t="s">
        <v>205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205</v>
      </c>
      <c r="AQ9" s="82" t="s">
        <v>205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205</v>
      </c>
      <c r="AY9" s="82" t="s">
        <v>205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221</v>
      </c>
      <c r="C10" s="80" t="s">
        <v>222</v>
      </c>
      <c r="D10" s="81">
        <f>SUM(L10,T10,AB10,AJ10,AR10,AZ10)</f>
        <v>0</v>
      </c>
      <c r="E10" s="81">
        <f>SUM(M10,U10,AC10,AK10,AS10,BA10)</f>
        <v>982</v>
      </c>
      <c r="F10" s="81">
        <f>SUM(D10:E10)</f>
        <v>982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219</v>
      </c>
      <c r="K10" s="82" t="s">
        <v>220</v>
      </c>
      <c r="L10" s="81">
        <v>0</v>
      </c>
      <c r="M10" s="81">
        <v>982</v>
      </c>
      <c r="N10" s="81">
        <f>SUM(L10,+M10)</f>
        <v>982</v>
      </c>
      <c r="O10" s="81">
        <v>0</v>
      </c>
      <c r="P10" s="81">
        <v>0</v>
      </c>
      <c r="Q10" s="81">
        <f>SUM(O10,+P10)</f>
        <v>0</v>
      </c>
      <c r="R10" s="82" t="s">
        <v>205</v>
      </c>
      <c r="S10" s="82" t="s">
        <v>205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205</v>
      </c>
      <c r="AA10" s="82" t="s">
        <v>205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205</v>
      </c>
      <c r="AI10" s="82" t="s">
        <v>205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205</v>
      </c>
      <c r="AQ10" s="82" t="s">
        <v>205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205</v>
      </c>
      <c r="AY10" s="82" t="s">
        <v>205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225</v>
      </c>
      <c r="C11" s="80" t="s">
        <v>226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205</v>
      </c>
      <c r="K11" s="82" t="s">
        <v>205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205</v>
      </c>
      <c r="S11" s="82" t="s">
        <v>205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205</v>
      </c>
      <c r="AA11" s="82" t="s">
        <v>205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205</v>
      </c>
      <c r="AI11" s="82" t="s">
        <v>205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205</v>
      </c>
      <c r="AQ11" s="82" t="s">
        <v>205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205</v>
      </c>
      <c r="AY11" s="82" t="s">
        <v>205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229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205</v>
      </c>
      <c r="K12" s="82" t="s">
        <v>205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205</v>
      </c>
      <c r="S12" s="82" t="s">
        <v>205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205</v>
      </c>
      <c r="AA12" s="82" t="s">
        <v>205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205</v>
      </c>
      <c r="AI12" s="82" t="s">
        <v>205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205</v>
      </c>
      <c r="AQ12" s="82" t="s">
        <v>205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205</v>
      </c>
      <c r="AY12" s="82" t="s">
        <v>205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233</v>
      </c>
      <c r="C13" s="80" t="s">
        <v>234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205</v>
      </c>
      <c r="K13" s="82" t="s">
        <v>205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205</v>
      </c>
      <c r="S13" s="82" t="s">
        <v>205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205</v>
      </c>
      <c r="AA13" s="82" t="s">
        <v>205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205</v>
      </c>
      <c r="AI13" s="82" t="s">
        <v>205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205</v>
      </c>
      <c r="AQ13" s="82" t="s">
        <v>205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205</v>
      </c>
      <c r="AY13" s="82" t="s">
        <v>205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237</v>
      </c>
      <c r="C14" s="80" t="s">
        <v>238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205</v>
      </c>
      <c r="K14" s="82" t="s">
        <v>205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205</v>
      </c>
      <c r="S14" s="82" t="s">
        <v>205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205</v>
      </c>
      <c r="AA14" s="82" t="s">
        <v>205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205</v>
      </c>
      <c r="AI14" s="82" t="s">
        <v>205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205</v>
      </c>
      <c r="AQ14" s="82" t="s">
        <v>205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205</v>
      </c>
      <c r="AY14" s="82" t="s">
        <v>205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241</v>
      </c>
      <c r="C15" s="80" t="s">
        <v>242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205</v>
      </c>
      <c r="K15" s="82" t="s">
        <v>205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205</v>
      </c>
      <c r="S15" s="82" t="s">
        <v>205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205</v>
      </c>
      <c r="AA15" s="82" t="s">
        <v>205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205</v>
      </c>
      <c r="AI15" s="82" t="s">
        <v>205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205</v>
      </c>
      <c r="AQ15" s="82" t="s">
        <v>205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205</v>
      </c>
      <c r="AY15" s="82" t="s">
        <v>205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245</v>
      </c>
      <c r="C16" s="80" t="s">
        <v>246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205</v>
      </c>
      <c r="K16" s="82" t="s">
        <v>205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205</v>
      </c>
      <c r="S16" s="82" t="s">
        <v>205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205</v>
      </c>
      <c r="AA16" s="82" t="s">
        <v>205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205</v>
      </c>
      <c r="AI16" s="82" t="s">
        <v>205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205</v>
      </c>
      <c r="AQ16" s="82" t="s">
        <v>205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205</v>
      </c>
      <c r="AY16" s="82" t="s">
        <v>205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251</v>
      </c>
      <c r="C17" s="80" t="s">
        <v>252</v>
      </c>
      <c r="D17" s="81">
        <f>SUM(L17,T17,AB17,AJ17,AR17,AZ17)</f>
        <v>0</v>
      </c>
      <c r="E17" s="81">
        <f>SUM(M17,U17,AC17,AK17,AS17,BA17)</f>
        <v>2365</v>
      </c>
      <c r="F17" s="81">
        <f>SUM(D17:E17)</f>
        <v>2365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219</v>
      </c>
      <c r="K17" s="82" t="s">
        <v>220</v>
      </c>
      <c r="L17" s="81">
        <v>0</v>
      </c>
      <c r="M17" s="81">
        <v>2365</v>
      </c>
      <c r="N17" s="81">
        <f>SUM(L17,+M17)</f>
        <v>2365</v>
      </c>
      <c r="O17" s="81">
        <v>0</v>
      </c>
      <c r="P17" s="81">
        <v>0</v>
      </c>
      <c r="Q17" s="81">
        <f>SUM(O17,+P17)</f>
        <v>0</v>
      </c>
      <c r="R17" s="82" t="s">
        <v>205</v>
      </c>
      <c r="S17" s="82" t="s">
        <v>205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205</v>
      </c>
      <c r="AA17" s="82" t="s">
        <v>205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205</v>
      </c>
      <c r="AI17" s="82" t="s">
        <v>205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205</v>
      </c>
      <c r="AQ17" s="82" t="s">
        <v>205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205</v>
      </c>
      <c r="AY17" s="82" t="s">
        <v>205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255</v>
      </c>
      <c r="C18" s="80" t="s">
        <v>256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205</v>
      </c>
      <c r="K18" s="82" t="s">
        <v>205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205</v>
      </c>
      <c r="S18" s="82" t="s">
        <v>205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205</v>
      </c>
      <c r="AA18" s="82" t="s">
        <v>205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205</v>
      </c>
      <c r="AI18" s="82" t="s">
        <v>205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205</v>
      </c>
      <c r="AQ18" s="82" t="s">
        <v>205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205</v>
      </c>
      <c r="AY18" s="82" t="s">
        <v>205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259</v>
      </c>
      <c r="C19" s="80" t="s">
        <v>260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205</v>
      </c>
      <c r="K19" s="82" t="s">
        <v>205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205</v>
      </c>
      <c r="S19" s="82" t="s">
        <v>205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205</v>
      </c>
      <c r="AA19" s="82" t="s">
        <v>205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205</v>
      </c>
      <c r="AI19" s="82" t="s">
        <v>205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205</v>
      </c>
      <c r="AQ19" s="82" t="s">
        <v>205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205</v>
      </c>
      <c r="AY19" s="82" t="s">
        <v>205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264</v>
      </c>
      <c r="C20" s="80" t="s">
        <v>265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205</v>
      </c>
      <c r="K20" s="82" t="s">
        <v>205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205</v>
      </c>
      <c r="S20" s="82" t="s">
        <v>205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205</v>
      </c>
      <c r="AA20" s="82" t="s">
        <v>205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205</v>
      </c>
      <c r="AI20" s="82" t="s">
        <v>205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205</v>
      </c>
      <c r="AQ20" s="82" t="s">
        <v>205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205</v>
      </c>
      <c r="AY20" s="82" t="s">
        <v>205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270</v>
      </c>
      <c r="C21" s="80" t="s">
        <v>271</v>
      </c>
      <c r="D21" s="81">
        <f>SUM(L21,T21,AB21,AJ21,AR21,AZ21)</f>
        <v>0</v>
      </c>
      <c r="E21" s="81">
        <f>SUM(M21,U21,AC21,AK21,AS21,BA21)</f>
        <v>23</v>
      </c>
      <c r="F21" s="81">
        <f>SUM(D21:E21)</f>
        <v>23</v>
      </c>
      <c r="G21" s="81">
        <f>SUM(O21,W21,AE21,AM21,AU21,BC21)</f>
        <v>0</v>
      </c>
      <c r="H21" s="81">
        <f>SUM(P21,X21,AF21,AN21,AV21,BD21)</f>
        <v>82</v>
      </c>
      <c r="I21" s="81">
        <f>SUM(G21:H21)</f>
        <v>82</v>
      </c>
      <c r="J21" s="82" t="s">
        <v>209</v>
      </c>
      <c r="K21" s="82" t="s">
        <v>210</v>
      </c>
      <c r="L21" s="81">
        <v>0</v>
      </c>
      <c r="M21" s="81">
        <v>23</v>
      </c>
      <c r="N21" s="81">
        <f>SUM(L21,+M21)</f>
        <v>23</v>
      </c>
      <c r="O21" s="81">
        <v>0</v>
      </c>
      <c r="P21" s="81">
        <v>82</v>
      </c>
      <c r="Q21" s="81">
        <f>SUM(O21,+P21)</f>
        <v>82</v>
      </c>
      <c r="R21" s="82" t="s">
        <v>205</v>
      </c>
      <c r="S21" s="82" t="s">
        <v>205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205</v>
      </c>
      <c r="AA21" s="82" t="s">
        <v>205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205</v>
      </c>
      <c r="AI21" s="82" t="s">
        <v>205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205</v>
      </c>
      <c r="AQ21" s="82" t="s">
        <v>205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205</v>
      </c>
      <c r="AY21" s="82" t="s">
        <v>205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277</v>
      </c>
      <c r="C22" s="80" t="s">
        <v>278</v>
      </c>
      <c r="D22" s="81">
        <f>SUM(L22,T22,AB22,AJ22,AR22,AZ22)</f>
        <v>0</v>
      </c>
      <c r="E22" s="81">
        <f>SUM(M22,U22,AC22,AK22,AS22,BA22)</f>
        <v>302</v>
      </c>
      <c r="F22" s="81">
        <f>SUM(D22:E22)</f>
        <v>302</v>
      </c>
      <c r="G22" s="81">
        <f>SUM(O22,W22,AE22,AM22,AU22,BC22)</f>
        <v>0</v>
      </c>
      <c r="H22" s="81">
        <f>SUM(P22,X22,AF22,AN22,AV22,BD22)</f>
        <v>57</v>
      </c>
      <c r="I22" s="81">
        <f>SUM(G22:H22)</f>
        <v>57</v>
      </c>
      <c r="J22" s="82" t="s">
        <v>209</v>
      </c>
      <c r="K22" s="82" t="s">
        <v>210</v>
      </c>
      <c r="L22" s="81">
        <v>0</v>
      </c>
      <c r="M22" s="81">
        <v>302</v>
      </c>
      <c r="N22" s="81">
        <f>SUM(L22,+M22)</f>
        <v>302</v>
      </c>
      <c r="O22" s="81">
        <v>0</v>
      </c>
      <c r="P22" s="81">
        <v>57</v>
      </c>
      <c r="Q22" s="81">
        <f>SUM(O22,+P22)</f>
        <v>57</v>
      </c>
      <c r="R22" s="82" t="s">
        <v>205</v>
      </c>
      <c r="S22" s="82" t="s">
        <v>205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205</v>
      </c>
      <c r="AA22" s="82" t="s">
        <v>205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205</v>
      </c>
      <c r="AI22" s="82" t="s">
        <v>205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205</v>
      </c>
      <c r="AQ22" s="82" t="s">
        <v>205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205</v>
      </c>
      <c r="AY22" s="82" t="s">
        <v>205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283</v>
      </c>
      <c r="C23" s="80" t="s">
        <v>284</v>
      </c>
      <c r="D23" s="81">
        <f>SUM(L23,T23,AB23,AJ23,AR23,AZ23)</f>
        <v>0</v>
      </c>
      <c r="E23" s="81">
        <f>SUM(M23,U23,AC23,AK23,AS23,BA23)</f>
        <v>582</v>
      </c>
      <c r="F23" s="81">
        <f>SUM(D23:E23)</f>
        <v>582</v>
      </c>
      <c r="G23" s="81">
        <f>SUM(O23,W23,AE23,AM23,AU23,BC23)</f>
        <v>0</v>
      </c>
      <c r="H23" s="81">
        <f>SUM(P23,X23,AF23,AN23,AV23,BD23)</f>
        <v>97</v>
      </c>
      <c r="I23" s="81">
        <f>SUM(G23:H23)</f>
        <v>97</v>
      </c>
      <c r="J23" s="82" t="s">
        <v>209</v>
      </c>
      <c r="K23" s="82" t="s">
        <v>210</v>
      </c>
      <c r="L23" s="81">
        <v>0</v>
      </c>
      <c r="M23" s="81">
        <v>582</v>
      </c>
      <c r="N23" s="81">
        <f>SUM(L23,+M23)</f>
        <v>582</v>
      </c>
      <c r="O23" s="81">
        <v>0</v>
      </c>
      <c r="P23" s="81">
        <v>97</v>
      </c>
      <c r="Q23" s="81">
        <f>SUM(O23,+P23)</f>
        <v>97</v>
      </c>
      <c r="R23" s="82" t="s">
        <v>205</v>
      </c>
      <c r="S23" s="82" t="s">
        <v>205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205</v>
      </c>
      <c r="AA23" s="82" t="s">
        <v>205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205</v>
      </c>
      <c r="AI23" s="82" t="s">
        <v>205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205</v>
      </c>
      <c r="AQ23" s="82" t="s">
        <v>205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205</v>
      </c>
      <c r="AY23" s="82" t="s">
        <v>205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289</v>
      </c>
      <c r="C24" s="80" t="s">
        <v>290</v>
      </c>
      <c r="D24" s="81">
        <f>SUM(L24,T24,AB24,AJ24,AR24,AZ24)</f>
        <v>0</v>
      </c>
      <c r="E24" s="81">
        <f>SUM(M24,U24,AC24,AK24,AS24,BA24)</f>
        <v>497</v>
      </c>
      <c r="F24" s="81">
        <f>SUM(D24:E24)</f>
        <v>497</v>
      </c>
      <c r="G24" s="81">
        <f>SUM(O24,W24,AE24,AM24,AU24,BC24)</f>
        <v>0</v>
      </c>
      <c r="H24" s="81">
        <f>SUM(P24,X24,AF24,AN24,AV24,BD24)</f>
        <v>29</v>
      </c>
      <c r="I24" s="81">
        <f>SUM(G24:H24)</f>
        <v>29</v>
      </c>
      <c r="J24" s="82" t="s">
        <v>209</v>
      </c>
      <c r="K24" s="82" t="s">
        <v>210</v>
      </c>
      <c r="L24" s="81">
        <v>0</v>
      </c>
      <c r="M24" s="81">
        <v>497</v>
      </c>
      <c r="N24" s="81">
        <f>SUM(L24,+M24)</f>
        <v>497</v>
      </c>
      <c r="O24" s="81">
        <v>0</v>
      </c>
      <c r="P24" s="81">
        <v>29</v>
      </c>
      <c r="Q24" s="81">
        <f>SUM(O24,+P24)</f>
        <v>29</v>
      </c>
      <c r="R24" s="82" t="s">
        <v>205</v>
      </c>
      <c r="S24" s="82" t="s">
        <v>205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205</v>
      </c>
      <c r="AA24" s="82" t="s">
        <v>205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205</v>
      </c>
      <c r="AI24" s="82" t="s">
        <v>205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205</v>
      </c>
      <c r="AQ24" s="82" t="s">
        <v>205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205</v>
      </c>
      <c r="AY24" s="82" t="s">
        <v>205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293</v>
      </c>
      <c r="C25" s="80" t="s">
        <v>294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205</v>
      </c>
      <c r="K25" s="82" t="s">
        <v>205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205</v>
      </c>
      <c r="S25" s="82" t="s">
        <v>205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205</v>
      </c>
      <c r="AA25" s="82" t="s">
        <v>205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205</v>
      </c>
      <c r="AI25" s="82" t="s">
        <v>205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205</v>
      </c>
      <c r="AQ25" s="82" t="s">
        <v>205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205</v>
      </c>
      <c r="AY25" s="82" t="s">
        <v>205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297</v>
      </c>
      <c r="C26" s="80" t="s">
        <v>298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205</v>
      </c>
      <c r="K26" s="82" t="s">
        <v>205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205</v>
      </c>
      <c r="S26" s="82" t="s">
        <v>205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205</v>
      </c>
      <c r="AA26" s="82" t="s">
        <v>205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205</v>
      </c>
      <c r="AI26" s="82" t="s">
        <v>205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205</v>
      </c>
      <c r="AQ26" s="82" t="s">
        <v>205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205</v>
      </c>
      <c r="AY26" s="82" t="s">
        <v>205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301</v>
      </c>
      <c r="C27" s="80" t="s">
        <v>302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205</v>
      </c>
      <c r="K27" s="82" t="s">
        <v>205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205</v>
      </c>
      <c r="S27" s="82" t="s">
        <v>205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205</v>
      </c>
      <c r="AA27" s="82" t="s">
        <v>205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205</v>
      </c>
      <c r="AI27" s="82" t="s">
        <v>205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205</v>
      </c>
      <c r="AQ27" s="82" t="s">
        <v>205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205</v>
      </c>
      <c r="AY27" s="82" t="s">
        <v>205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305</v>
      </c>
      <c r="C28" s="80" t="s">
        <v>306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205</v>
      </c>
      <c r="K28" s="82" t="s">
        <v>205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205</v>
      </c>
      <c r="S28" s="82" t="s">
        <v>205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205</v>
      </c>
      <c r="AA28" s="82" t="s">
        <v>205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205</v>
      </c>
      <c r="AI28" s="82" t="s">
        <v>205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205</v>
      </c>
      <c r="AQ28" s="82" t="s">
        <v>205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205</v>
      </c>
      <c r="AY28" s="82" t="s">
        <v>205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309</v>
      </c>
      <c r="C29" s="80" t="s">
        <v>310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205</v>
      </c>
      <c r="K29" s="82" t="s">
        <v>205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205</v>
      </c>
      <c r="S29" s="82" t="s">
        <v>205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205</v>
      </c>
      <c r="AA29" s="82" t="s">
        <v>205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205</v>
      </c>
      <c r="AI29" s="82" t="s">
        <v>205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205</v>
      </c>
      <c r="AQ29" s="82" t="s">
        <v>205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205</v>
      </c>
      <c r="AY29" s="82" t="s">
        <v>205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205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205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205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205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4:BE995">
    <cfRule type="expression" dxfId="234" priority="30" stopIfTrue="1">
      <formula>$A34&lt;&gt;""</formula>
    </cfRule>
  </conditionalFormatting>
  <conditionalFormatting sqref="A33:BE33">
    <cfRule type="expression" dxfId="233" priority="2" stopIfTrue="1">
      <formula>$A33&lt;&gt;""</formula>
    </cfRule>
  </conditionalFormatting>
  <conditionalFormatting sqref="A8:BE8">
    <cfRule type="expression" dxfId="232" priority="28" stopIfTrue="1">
      <formula>$A8&lt;&gt;""</formula>
    </cfRule>
  </conditionalFormatting>
  <conditionalFormatting sqref="A9:BE9">
    <cfRule type="expression" dxfId="231" priority="27" stopIfTrue="1">
      <formula>$A9&lt;&gt;""</formula>
    </cfRule>
  </conditionalFormatting>
  <conditionalFormatting sqref="A10:BE10">
    <cfRule type="expression" dxfId="230" priority="26" stopIfTrue="1">
      <formula>$A10&lt;&gt;""</formula>
    </cfRule>
  </conditionalFormatting>
  <conditionalFormatting sqref="A11:BE11">
    <cfRule type="expression" dxfId="229" priority="25" stopIfTrue="1">
      <formula>$A11&lt;&gt;""</formula>
    </cfRule>
  </conditionalFormatting>
  <conditionalFormatting sqref="A12:BE12">
    <cfRule type="expression" dxfId="228" priority="24" stopIfTrue="1">
      <formula>$A12&lt;&gt;""</formula>
    </cfRule>
  </conditionalFormatting>
  <conditionalFormatting sqref="A13:BE13">
    <cfRule type="expression" dxfId="227" priority="23" stopIfTrue="1">
      <formula>$A13&lt;&gt;""</formula>
    </cfRule>
  </conditionalFormatting>
  <conditionalFormatting sqref="A14:BE14">
    <cfRule type="expression" dxfId="226" priority="22" stopIfTrue="1">
      <formula>$A14&lt;&gt;""</formula>
    </cfRule>
  </conditionalFormatting>
  <conditionalFormatting sqref="A15:BE15">
    <cfRule type="expression" dxfId="225" priority="21" stopIfTrue="1">
      <formula>$A15&lt;&gt;""</formula>
    </cfRule>
  </conditionalFormatting>
  <conditionalFormatting sqref="A16:BE16">
    <cfRule type="expression" dxfId="224" priority="20" stopIfTrue="1">
      <formula>$A16&lt;&gt;""</formula>
    </cfRule>
  </conditionalFormatting>
  <conditionalFormatting sqref="A17:BE17">
    <cfRule type="expression" dxfId="223" priority="19" stopIfTrue="1">
      <formula>$A17&lt;&gt;""</formula>
    </cfRule>
  </conditionalFormatting>
  <conditionalFormatting sqref="A18:BE18">
    <cfRule type="expression" dxfId="222" priority="18" stopIfTrue="1">
      <formula>$A18&lt;&gt;""</formula>
    </cfRule>
  </conditionalFormatting>
  <conditionalFormatting sqref="A19:BE19">
    <cfRule type="expression" dxfId="221" priority="17" stopIfTrue="1">
      <formula>$A19&lt;&gt;""</formula>
    </cfRule>
  </conditionalFormatting>
  <conditionalFormatting sqref="A20:BE20">
    <cfRule type="expression" dxfId="220" priority="16" stopIfTrue="1">
      <formula>$A20&lt;&gt;""</formula>
    </cfRule>
  </conditionalFormatting>
  <conditionalFormatting sqref="A21:BE21">
    <cfRule type="expression" dxfId="219" priority="15" stopIfTrue="1">
      <formula>$A21&lt;&gt;""</formula>
    </cfRule>
  </conditionalFormatting>
  <conditionalFormatting sqref="A22:BE22">
    <cfRule type="expression" dxfId="218" priority="14" stopIfTrue="1">
      <formula>$A22&lt;&gt;""</formula>
    </cfRule>
  </conditionalFormatting>
  <conditionalFormatting sqref="A23:BE23">
    <cfRule type="expression" dxfId="217" priority="13" stopIfTrue="1">
      <formula>$A23&lt;&gt;""</formula>
    </cfRule>
  </conditionalFormatting>
  <conditionalFormatting sqref="A24:BE24">
    <cfRule type="expression" dxfId="216" priority="12" stopIfTrue="1">
      <formula>$A24&lt;&gt;""</formula>
    </cfRule>
  </conditionalFormatting>
  <conditionalFormatting sqref="A25:BE25">
    <cfRule type="expression" dxfId="215" priority="11" stopIfTrue="1">
      <formula>$A25&lt;&gt;""</formula>
    </cfRule>
  </conditionalFormatting>
  <conditionalFormatting sqref="A26:BE26">
    <cfRule type="expression" dxfId="214" priority="10" stopIfTrue="1">
      <formula>$A26&lt;&gt;""</formula>
    </cfRule>
  </conditionalFormatting>
  <conditionalFormatting sqref="A27:BE27">
    <cfRule type="expression" dxfId="213" priority="9" stopIfTrue="1">
      <formula>$A27&lt;&gt;""</formula>
    </cfRule>
  </conditionalFormatting>
  <conditionalFormatting sqref="A28:BE28">
    <cfRule type="expression" dxfId="212" priority="8" stopIfTrue="1">
      <formula>$A28&lt;&gt;""</formula>
    </cfRule>
  </conditionalFormatting>
  <conditionalFormatting sqref="A29:BE29">
    <cfRule type="expression" dxfId="211" priority="7" stopIfTrue="1">
      <formula>$A29&lt;&gt;""</formula>
    </cfRule>
  </conditionalFormatting>
  <conditionalFormatting sqref="A7:BE7">
    <cfRule type="expression" dxfId="210" priority="1" stopIfTrue="1">
      <formula>$A7&lt;&gt;""</formula>
    </cfRule>
  </conditionalFormatting>
  <conditionalFormatting sqref="A30:BE30">
    <cfRule type="expression" dxfId="209" priority="5" stopIfTrue="1">
      <formula>$A30&lt;&gt;""</formula>
    </cfRule>
  </conditionalFormatting>
  <conditionalFormatting sqref="A31:BE31">
    <cfRule type="expression" dxfId="208" priority="4" stopIfTrue="1">
      <formula>$A31&lt;&gt;""</formula>
    </cfRule>
  </conditionalFormatting>
  <conditionalFormatting sqref="A32:BE32">
    <cfRule type="expression" dxfId="207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311</v>
      </c>
      <c r="B7" s="92" t="s">
        <v>329</v>
      </c>
      <c r="C7" s="78" t="s">
        <v>192</v>
      </c>
      <c r="D7" s="101">
        <f>SUM($D$8:$D$11)</f>
        <v>4751</v>
      </c>
      <c r="E7" s="101">
        <f>SUM($E$8:$E$11)</f>
        <v>438</v>
      </c>
      <c r="F7" s="101">
        <f>COUNTIF($F$8:$F$11,"&lt;&gt;") - COUNTIF($F$8:$F$11,"&lt; &gt;")</f>
        <v>2</v>
      </c>
      <c r="G7" s="101">
        <f>COUNTIF($G$8:$G$11,"&lt;&gt;") - COUNTIF($G$8:$G$11,"&lt; &gt;")</f>
        <v>2</v>
      </c>
      <c r="H7" s="101">
        <f>SUM($H$8:$H$11)</f>
        <v>2388</v>
      </c>
      <c r="I7" s="101">
        <f>SUM($I$8:$I$11)</f>
        <v>82</v>
      </c>
      <c r="J7" s="101">
        <f>COUNTIF($J$8:$J$11,"&lt;&gt;") - COUNTIF($J$8:$J$11,"&lt; &gt;")</f>
        <v>2</v>
      </c>
      <c r="K7" s="101">
        <f>COUNTIF($K$8:$K$11,"&lt;&gt;") - COUNTIF($K$8:$K$11,"&lt; &gt;")</f>
        <v>2</v>
      </c>
      <c r="L7" s="101">
        <f>SUM($L$8:$L$11)</f>
        <v>1284</v>
      </c>
      <c r="M7" s="101">
        <f>SUM($M$8:$M$11)</f>
        <v>57</v>
      </c>
      <c r="N7" s="101">
        <f>COUNTIF($N$8:$N$11,"&lt;&gt;") - COUNTIF($N$8:$N$11,"&lt; &gt;")</f>
        <v>1</v>
      </c>
      <c r="O7" s="101">
        <f>COUNTIF($O$8:$O$11,"&lt;&gt;") - COUNTIF($O$8:$O$11,"&lt; &gt;")</f>
        <v>1</v>
      </c>
      <c r="P7" s="101">
        <f>SUM($P$8:$P$11)</f>
        <v>582</v>
      </c>
      <c r="Q7" s="101">
        <f>SUM($Q$8:$Q$11)</f>
        <v>97</v>
      </c>
      <c r="R7" s="101">
        <f>COUNTIF($R$8:$R$11,"&lt;&gt;") - COUNTIF($R$8:$R$11,"&lt; &gt;")</f>
        <v>1</v>
      </c>
      <c r="S7" s="101">
        <f>COUNTIF($S$8:$S$11,"&lt;&gt;") - COUNTIF($S$8:$S$11,"&lt; &gt;")</f>
        <v>1</v>
      </c>
      <c r="T7" s="101">
        <f>SUM($T$8:$T$11)</f>
        <v>497</v>
      </c>
      <c r="U7" s="101">
        <f>SUM($U$8:$U$11)</f>
        <v>29</v>
      </c>
      <c r="V7" s="101">
        <f>COUNTIF($V$8:$V$11,"&lt;&gt;") - COUNTIF($V$8:$V$11,"&lt; &gt;")</f>
        <v>1</v>
      </c>
      <c r="W7" s="101">
        <f>COUNTIF($W$8:$W$11,"&lt;&gt;") - COUNTIF($W$8:$W$11,"&lt; &gt;")</f>
        <v>1</v>
      </c>
      <c r="X7" s="101">
        <f>SUM($X$8:$X$11)</f>
        <v>0</v>
      </c>
      <c r="Y7" s="101">
        <f>SUM($Y$8:$Y$11)</f>
        <v>173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314</v>
      </c>
      <c r="B8" s="83" t="s">
        <v>315</v>
      </c>
      <c r="C8" s="80" t="s">
        <v>316</v>
      </c>
      <c r="D8" s="81">
        <f>SUM(H8,L8,P8,T8,X8,AB8,AF8,AJ8,AN8,AR8,AV8,AZ8,BD8,BH8,BL8,BP8,BT8,BX8,CB8,CF8,CJ8,CN8,CR8,CV8,CZ8,DD8,DH8,DL8,DP8,DT8)</f>
        <v>1404</v>
      </c>
      <c r="E8" s="81">
        <f>SUM(I8,M8,Q8,U8,Y8,AC8,AG8,AK8,AO8,AS8,AW8,BA8,BE8,BI8,BM8,BQ8,BU8,BY8,CC8,CG8,CK8,CO8,CS8,CW8,DA8,DE8,DI8,DM8,DQ8,DU8)</f>
        <v>438</v>
      </c>
      <c r="F8" s="97" t="s">
        <v>266</v>
      </c>
      <c r="G8" s="82" t="s">
        <v>268</v>
      </c>
      <c r="H8" s="81">
        <v>23</v>
      </c>
      <c r="I8" s="81">
        <v>82</v>
      </c>
      <c r="J8" s="103" t="s">
        <v>272</v>
      </c>
      <c r="K8" s="104" t="s">
        <v>274</v>
      </c>
      <c r="L8" s="102">
        <v>302</v>
      </c>
      <c r="M8" s="102">
        <v>57</v>
      </c>
      <c r="N8" s="103" t="s">
        <v>279</v>
      </c>
      <c r="O8" s="104" t="s">
        <v>281</v>
      </c>
      <c r="P8" s="102">
        <v>582</v>
      </c>
      <c r="Q8" s="102">
        <v>97</v>
      </c>
      <c r="R8" s="103" t="s">
        <v>285</v>
      </c>
      <c r="S8" s="104" t="s">
        <v>287</v>
      </c>
      <c r="T8" s="102">
        <v>497</v>
      </c>
      <c r="U8" s="102">
        <v>29</v>
      </c>
      <c r="V8" s="103" t="s">
        <v>201</v>
      </c>
      <c r="W8" s="104" t="s">
        <v>203</v>
      </c>
      <c r="X8" s="102">
        <v>0</v>
      </c>
      <c r="Y8" s="102">
        <v>173</v>
      </c>
      <c r="Z8" s="103" t="s">
        <v>205</v>
      </c>
      <c r="AA8" s="104" t="s">
        <v>205</v>
      </c>
      <c r="AB8" s="102">
        <v>0</v>
      </c>
      <c r="AC8" s="102">
        <v>0</v>
      </c>
      <c r="AD8" s="103" t="s">
        <v>205</v>
      </c>
      <c r="AE8" s="104" t="s">
        <v>205</v>
      </c>
      <c r="AF8" s="102">
        <v>0</v>
      </c>
      <c r="AG8" s="102">
        <v>0</v>
      </c>
      <c r="AH8" s="103" t="s">
        <v>205</v>
      </c>
      <c r="AI8" s="104" t="s">
        <v>205</v>
      </c>
      <c r="AJ8" s="102">
        <v>0</v>
      </c>
      <c r="AK8" s="102">
        <v>0</v>
      </c>
      <c r="AL8" s="103" t="s">
        <v>205</v>
      </c>
      <c r="AM8" s="104" t="s">
        <v>205</v>
      </c>
      <c r="AN8" s="102">
        <v>0</v>
      </c>
      <c r="AO8" s="102">
        <v>0</v>
      </c>
      <c r="AP8" s="103" t="s">
        <v>205</v>
      </c>
      <c r="AQ8" s="105" t="s">
        <v>205</v>
      </c>
      <c r="AR8" s="102">
        <v>0</v>
      </c>
      <c r="AS8" s="102">
        <v>0</v>
      </c>
      <c r="AT8" s="103" t="s">
        <v>205</v>
      </c>
      <c r="AU8" s="104" t="s">
        <v>205</v>
      </c>
      <c r="AV8" s="102">
        <v>0</v>
      </c>
      <c r="AW8" s="102">
        <v>0</v>
      </c>
      <c r="AX8" s="103" t="s">
        <v>205</v>
      </c>
      <c r="AY8" s="104" t="s">
        <v>205</v>
      </c>
      <c r="AZ8" s="102">
        <v>0</v>
      </c>
      <c r="BA8" s="102">
        <v>0</v>
      </c>
      <c r="BB8" s="103" t="s">
        <v>205</v>
      </c>
      <c r="BC8" s="104" t="s">
        <v>205</v>
      </c>
      <c r="BD8" s="102">
        <v>0</v>
      </c>
      <c r="BE8" s="102">
        <v>0</v>
      </c>
      <c r="BF8" s="103" t="s">
        <v>205</v>
      </c>
      <c r="BG8" s="104" t="s">
        <v>205</v>
      </c>
      <c r="BH8" s="102">
        <v>0</v>
      </c>
      <c r="BI8" s="102">
        <v>0</v>
      </c>
      <c r="BJ8" s="103" t="s">
        <v>205</v>
      </c>
      <c r="BK8" s="104" t="s">
        <v>205</v>
      </c>
      <c r="BL8" s="102">
        <v>0</v>
      </c>
      <c r="BM8" s="102">
        <v>0</v>
      </c>
      <c r="BN8" s="103" t="s">
        <v>205</v>
      </c>
      <c r="BO8" s="104" t="s">
        <v>205</v>
      </c>
      <c r="BP8" s="102">
        <v>0</v>
      </c>
      <c r="BQ8" s="102">
        <v>0</v>
      </c>
      <c r="BR8" s="103" t="s">
        <v>205</v>
      </c>
      <c r="BS8" s="104" t="s">
        <v>205</v>
      </c>
      <c r="BT8" s="102">
        <v>0</v>
      </c>
      <c r="BU8" s="102">
        <v>0</v>
      </c>
      <c r="BV8" s="103" t="s">
        <v>205</v>
      </c>
      <c r="BW8" s="104" t="s">
        <v>205</v>
      </c>
      <c r="BX8" s="102">
        <v>0</v>
      </c>
      <c r="BY8" s="102">
        <v>0</v>
      </c>
      <c r="BZ8" s="103" t="s">
        <v>205</v>
      </c>
      <c r="CA8" s="104" t="s">
        <v>205</v>
      </c>
      <c r="CB8" s="102">
        <v>0</v>
      </c>
      <c r="CC8" s="102">
        <v>0</v>
      </c>
      <c r="CD8" s="103" t="s">
        <v>205</v>
      </c>
      <c r="CE8" s="104" t="s">
        <v>205</v>
      </c>
      <c r="CF8" s="102">
        <v>0</v>
      </c>
      <c r="CG8" s="102">
        <v>0</v>
      </c>
      <c r="CH8" s="103" t="s">
        <v>205</v>
      </c>
      <c r="CI8" s="104" t="s">
        <v>205</v>
      </c>
      <c r="CJ8" s="102">
        <v>0</v>
      </c>
      <c r="CK8" s="102">
        <v>0</v>
      </c>
      <c r="CL8" s="103" t="s">
        <v>205</v>
      </c>
      <c r="CM8" s="104" t="s">
        <v>205</v>
      </c>
      <c r="CN8" s="102">
        <v>0</v>
      </c>
      <c r="CO8" s="102">
        <v>0</v>
      </c>
      <c r="CP8" s="103" t="s">
        <v>205</v>
      </c>
      <c r="CQ8" s="104" t="s">
        <v>205</v>
      </c>
      <c r="CR8" s="102">
        <v>0</v>
      </c>
      <c r="CS8" s="102">
        <v>0</v>
      </c>
      <c r="CT8" s="103" t="s">
        <v>205</v>
      </c>
      <c r="CU8" s="104" t="s">
        <v>205</v>
      </c>
      <c r="CV8" s="102">
        <v>0</v>
      </c>
      <c r="CW8" s="102">
        <v>0</v>
      </c>
      <c r="CX8" s="103" t="s">
        <v>205</v>
      </c>
      <c r="CY8" s="104" t="s">
        <v>205</v>
      </c>
      <c r="CZ8" s="102">
        <v>0</v>
      </c>
      <c r="DA8" s="102">
        <v>0</v>
      </c>
      <c r="DB8" s="103" t="s">
        <v>205</v>
      </c>
      <c r="DC8" s="104" t="s">
        <v>205</v>
      </c>
      <c r="DD8" s="102">
        <v>0</v>
      </c>
      <c r="DE8" s="102">
        <v>0</v>
      </c>
      <c r="DF8" s="103" t="s">
        <v>205</v>
      </c>
      <c r="DG8" s="104" t="s">
        <v>205</v>
      </c>
      <c r="DH8" s="102">
        <v>0</v>
      </c>
      <c r="DI8" s="102">
        <v>0</v>
      </c>
      <c r="DJ8" s="103" t="s">
        <v>205</v>
      </c>
      <c r="DK8" s="104" t="s">
        <v>205</v>
      </c>
      <c r="DL8" s="102">
        <v>0</v>
      </c>
      <c r="DM8" s="102">
        <v>0</v>
      </c>
      <c r="DN8" s="103" t="s">
        <v>205</v>
      </c>
      <c r="DO8" s="104" t="s">
        <v>205</v>
      </c>
      <c r="DP8" s="102">
        <v>0</v>
      </c>
      <c r="DQ8" s="102">
        <v>0</v>
      </c>
      <c r="DR8" s="103" t="s">
        <v>205</v>
      </c>
      <c r="DS8" s="104" t="s">
        <v>205</v>
      </c>
      <c r="DT8" s="102">
        <v>0</v>
      </c>
      <c r="DU8" s="102">
        <v>0</v>
      </c>
    </row>
    <row r="9" spans="1:125" s="8" customFormat="1" ht="12" customHeight="1">
      <c r="A9" s="80" t="s">
        <v>314</v>
      </c>
      <c r="B9" s="83" t="s">
        <v>319</v>
      </c>
      <c r="C9" s="80" t="s">
        <v>320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205</v>
      </c>
      <c r="G9" s="82" t="s">
        <v>205</v>
      </c>
      <c r="H9" s="81">
        <v>0</v>
      </c>
      <c r="I9" s="81">
        <v>0</v>
      </c>
      <c r="J9" s="103" t="s">
        <v>205</v>
      </c>
      <c r="K9" s="104" t="s">
        <v>205</v>
      </c>
      <c r="L9" s="102">
        <v>0</v>
      </c>
      <c r="M9" s="102">
        <v>0</v>
      </c>
      <c r="N9" s="103" t="s">
        <v>205</v>
      </c>
      <c r="O9" s="104" t="s">
        <v>205</v>
      </c>
      <c r="P9" s="102">
        <v>0</v>
      </c>
      <c r="Q9" s="102">
        <v>0</v>
      </c>
      <c r="R9" s="103" t="s">
        <v>205</v>
      </c>
      <c r="S9" s="104" t="s">
        <v>205</v>
      </c>
      <c r="T9" s="102">
        <v>0</v>
      </c>
      <c r="U9" s="102">
        <v>0</v>
      </c>
      <c r="V9" s="103" t="s">
        <v>205</v>
      </c>
      <c r="W9" s="104" t="s">
        <v>205</v>
      </c>
      <c r="X9" s="102">
        <v>0</v>
      </c>
      <c r="Y9" s="102">
        <v>0</v>
      </c>
      <c r="Z9" s="103" t="s">
        <v>205</v>
      </c>
      <c r="AA9" s="104" t="s">
        <v>205</v>
      </c>
      <c r="AB9" s="102">
        <v>0</v>
      </c>
      <c r="AC9" s="102">
        <v>0</v>
      </c>
      <c r="AD9" s="103" t="s">
        <v>205</v>
      </c>
      <c r="AE9" s="104" t="s">
        <v>205</v>
      </c>
      <c r="AF9" s="102">
        <v>0</v>
      </c>
      <c r="AG9" s="102">
        <v>0</v>
      </c>
      <c r="AH9" s="103" t="s">
        <v>205</v>
      </c>
      <c r="AI9" s="104" t="s">
        <v>205</v>
      </c>
      <c r="AJ9" s="102">
        <v>0</v>
      </c>
      <c r="AK9" s="102">
        <v>0</v>
      </c>
      <c r="AL9" s="103" t="s">
        <v>205</v>
      </c>
      <c r="AM9" s="104" t="s">
        <v>205</v>
      </c>
      <c r="AN9" s="102">
        <v>0</v>
      </c>
      <c r="AO9" s="102">
        <v>0</v>
      </c>
      <c r="AP9" s="103" t="s">
        <v>205</v>
      </c>
      <c r="AQ9" s="105" t="s">
        <v>205</v>
      </c>
      <c r="AR9" s="102">
        <v>0</v>
      </c>
      <c r="AS9" s="102">
        <v>0</v>
      </c>
      <c r="AT9" s="103" t="s">
        <v>205</v>
      </c>
      <c r="AU9" s="104" t="s">
        <v>205</v>
      </c>
      <c r="AV9" s="102">
        <v>0</v>
      </c>
      <c r="AW9" s="102">
        <v>0</v>
      </c>
      <c r="AX9" s="103" t="s">
        <v>205</v>
      </c>
      <c r="AY9" s="104" t="s">
        <v>205</v>
      </c>
      <c r="AZ9" s="102">
        <v>0</v>
      </c>
      <c r="BA9" s="102">
        <v>0</v>
      </c>
      <c r="BB9" s="103" t="s">
        <v>205</v>
      </c>
      <c r="BC9" s="104" t="s">
        <v>205</v>
      </c>
      <c r="BD9" s="102">
        <v>0</v>
      </c>
      <c r="BE9" s="102">
        <v>0</v>
      </c>
      <c r="BF9" s="103" t="s">
        <v>205</v>
      </c>
      <c r="BG9" s="104" t="s">
        <v>205</v>
      </c>
      <c r="BH9" s="102">
        <v>0</v>
      </c>
      <c r="BI9" s="102">
        <v>0</v>
      </c>
      <c r="BJ9" s="103" t="s">
        <v>205</v>
      </c>
      <c r="BK9" s="104" t="s">
        <v>205</v>
      </c>
      <c r="BL9" s="102">
        <v>0</v>
      </c>
      <c r="BM9" s="102">
        <v>0</v>
      </c>
      <c r="BN9" s="103" t="s">
        <v>205</v>
      </c>
      <c r="BO9" s="104" t="s">
        <v>205</v>
      </c>
      <c r="BP9" s="102">
        <v>0</v>
      </c>
      <c r="BQ9" s="102">
        <v>0</v>
      </c>
      <c r="BR9" s="103" t="s">
        <v>205</v>
      </c>
      <c r="BS9" s="104" t="s">
        <v>205</v>
      </c>
      <c r="BT9" s="102">
        <v>0</v>
      </c>
      <c r="BU9" s="102">
        <v>0</v>
      </c>
      <c r="BV9" s="103" t="s">
        <v>205</v>
      </c>
      <c r="BW9" s="104" t="s">
        <v>205</v>
      </c>
      <c r="BX9" s="102">
        <v>0</v>
      </c>
      <c r="BY9" s="102">
        <v>0</v>
      </c>
      <c r="BZ9" s="103" t="s">
        <v>205</v>
      </c>
      <c r="CA9" s="104" t="s">
        <v>205</v>
      </c>
      <c r="CB9" s="102">
        <v>0</v>
      </c>
      <c r="CC9" s="102">
        <v>0</v>
      </c>
      <c r="CD9" s="103" t="s">
        <v>205</v>
      </c>
      <c r="CE9" s="104" t="s">
        <v>205</v>
      </c>
      <c r="CF9" s="102">
        <v>0</v>
      </c>
      <c r="CG9" s="102">
        <v>0</v>
      </c>
      <c r="CH9" s="103" t="s">
        <v>205</v>
      </c>
      <c r="CI9" s="104" t="s">
        <v>205</v>
      </c>
      <c r="CJ9" s="102">
        <v>0</v>
      </c>
      <c r="CK9" s="102">
        <v>0</v>
      </c>
      <c r="CL9" s="103" t="s">
        <v>205</v>
      </c>
      <c r="CM9" s="104" t="s">
        <v>205</v>
      </c>
      <c r="CN9" s="102">
        <v>0</v>
      </c>
      <c r="CO9" s="102">
        <v>0</v>
      </c>
      <c r="CP9" s="103" t="s">
        <v>205</v>
      </c>
      <c r="CQ9" s="104" t="s">
        <v>205</v>
      </c>
      <c r="CR9" s="102">
        <v>0</v>
      </c>
      <c r="CS9" s="102">
        <v>0</v>
      </c>
      <c r="CT9" s="103" t="s">
        <v>205</v>
      </c>
      <c r="CU9" s="104" t="s">
        <v>205</v>
      </c>
      <c r="CV9" s="102">
        <v>0</v>
      </c>
      <c r="CW9" s="102">
        <v>0</v>
      </c>
      <c r="CX9" s="103" t="s">
        <v>205</v>
      </c>
      <c r="CY9" s="104" t="s">
        <v>205</v>
      </c>
      <c r="CZ9" s="102">
        <v>0</v>
      </c>
      <c r="DA9" s="102">
        <v>0</v>
      </c>
      <c r="DB9" s="103" t="s">
        <v>205</v>
      </c>
      <c r="DC9" s="104" t="s">
        <v>205</v>
      </c>
      <c r="DD9" s="102">
        <v>0</v>
      </c>
      <c r="DE9" s="102">
        <v>0</v>
      </c>
      <c r="DF9" s="103" t="s">
        <v>205</v>
      </c>
      <c r="DG9" s="104" t="s">
        <v>205</v>
      </c>
      <c r="DH9" s="102">
        <v>0</v>
      </c>
      <c r="DI9" s="102">
        <v>0</v>
      </c>
      <c r="DJ9" s="103" t="s">
        <v>205</v>
      </c>
      <c r="DK9" s="104" t="s">
        <v>205</v>
      </c>
      <c r="DL9" s="102">
        <v>0</v>
      </c>
      <c r="DM9" s="102">
        <v>0</v>
      </c>
      <c r="DN9" s="103" t="s">
        <v>205</v>
      </c>
      <c r="DO9" s="104" t="s">
        <v>205</v>
      </c>
      <c r="DP9" s="102">
        <v>0</v>
      </c>
      <c r="DQ9" s="102">
        <v>0</v>
      </c>
      <c r="DR9" s="103" t="s">
        <v>205</v>
      </c>
      <c r="DS9" s="104" t="s">
        <v>205</v>
      </c>
      <c r="DT9" s="102">
        <v>0</v>
      </c>
      <c r="DU9" s="102">
        <v>0</v>
      </c>
    </row>
    <row r="10" spans="1:125" s="8" customFormat="1" ht="12" customHeight="1">
      <c r="A10" s="80" t="s">
        <v>314</v>
      </c>
      <c r="B10" s="83" t="s">
        <v>323</v>
      </c>
      <c r="C10" s="80" t="s">
        <v>324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205</v>
      </c>
      <c r="G10" s="82" t="s">
        <v>205</v>
      </c>
      <c r="H10" s="81">
        <v>0</v>
      </c>
      <c r="I10" s="81">
        <v>0</v>
      </c>
      <c r="J10" s="103" t="s">
        <v>205</v>
      </c>
      <c r="K10" s="104" t="s">
        <v>205</v>
      </c>
      <c r="L10" s="102">
        <v>0</v>
      </c>
      <c r="M10" s="102">
        <v>0</v>
      </c>
      <c r="N10" s="103" t="s">
        <v>205</v>
      </c>
      <c r="O10" s="104" t="s">
        <v>205</v>
      </c>
      <c r="P10" s="102">
        <v>0</v>
      </c>
      <c r="Q10" s="102">
        <v>0</v>
      </c>
      <c r="R10" s="103" t="s">
        <v>205</v>
      </c>
      <c r="S10" s="104" t="s">
        <v>205</v>
      </c>
      <c r="T10" s="102">
        <v>0</v>
      </c>
      <c r="U10" s="102">
        <v>0</v>
      </c>
      <c r="V10" s="103" t="s">
        <v>205</v>
      </c>
      <c r="W10" s="104" t="s">
        <v>205</v>
      </c>
      <c r="X10" s="102">
        <v>0</v>
      </c>
      <c r="Y10" s="102">
        <v>0</v>
      </c>
      <c r="Z10" s="103" t="s">
        <v>205</v>
      </c>
      <c r="AA10" s="104" t="s">
        <v>205</v>
      </c>
      <c r="AB10" s="102">
        <v>0</v>
      </c>
      <c r="AC10" s="102">
        <v>0</v>
      </c>
      <c r="AD10" s="103" t="s">
        <v>205</v>
      </c>
      <c r="AE10" s="104" t="s">
        <v>205</v>
      </c>
      <c r="AF10" s="102">
        <v>0</v>
      </c>
      <c r="AG10" s="102">
        <v>0</v>
      </c>
      <c r="AH10" s="103" t="s">
        <v>205</v>
      </c>
      <c r="AI10" s="104" t="s">
        <v>205</v>
      </c>
      <c r="AJ10" s="102">
        <v>0</v>
      </c>
      <c r="AK10" s="102">
        <v>0</v>
      </c>
      <c r="AL10" s="103" t="s">
        <v>205</v>
      </c>
      <c r="AM10" s="104" t="s">
        <v>205</v>
      </c>
      <c r="AN10" s="102">
        <v>0</v>
      </c>
      <c r="AO10" s="102">
        <v>0</v>
      </c>
      <c r="AP10" s="103" t="s">
        <v>205</v>
      </c>
      <c r="AQ10" s="105" t="s">
        <v>205</v>
      </c>
      <c r="AR10" s="102">
        <v>0</v>
      </c>
      <c r="AS10" s="102">
        <v>0</v>
      </c>
      <c r="AT10" s="103" t="s">
        <v>205</v>
      </c>
      <c r="AU10" s="104" t="s">
        <v>205</v>
      </c>
      <c r="AV10" s="102">
        <v>0</v>
      </c>
      <c r="AW10" s="102">
        <v>0</v>
      </c>
      <c r="AX10" s="103" t="s">
        <v>205</v>
      </c>
      <c r="AY10" s="104" t="s">
        <v>205</v>
      </c>
      <c r="AZ10" s="102">
        <v>0</v>
      </c>
      <c r="BA10" s="102">
        <v>0</v>
      </c>
      <c r="BB10" s="103" t="s">
        <v>205</v>
      </c>
      <c r="BC10" s="104" t="s">
        <v>205</v>
      </c>
      <c r="BD10" s="102">
        <v>0</v>
      </c>
      <c r="BE10" s="102">
        <v>0</v>
      </c>
      <c r="BF10" s="103" t="s">
        <v>205</v>
      </c>
      <c r="BG10" s="104" t="s">
        <v>205</v>
      </c>
      <c r="BH10" s="102">
        <v>0</v>
      </c>
      <c r="BI10" s="102">
        <v>0</v>
      </c>
      <c r="BJ10" s="103" t="s">
        <v>205</v>
      </c>
      <c r="BK10" s="104" t="s">
        <v>205</v>
      </c>
      <c r="BL10" s="102">
        <v>0</v>
      </c>
      <c r="BM10" s="102">
        <v>0</v>
      </c>
      <c r="BN10" s="103" t="s">
        <v>205</v>
      </c>
      <c r="BO10" s="104" t="s">
        <v>205</v>
      </c>
      <c r="BP10" s="102">
        <v>0</v>
      </c>
      <c r="BQ10" s="102">
        <v>0</v>
      </c>
      <c r="BR10" s="103" t="s">
        <v>205</v>
      </c>
      <c r="BS10" s="104" t="s">
        <v>205</v>
      </c>
      <c r="BT10" s="102">
        <v>0</v>
      </c>
      <c r="BU10" s="102">
        <v>0</v>
      </c>
      <c r="BV10" s="103" t="s">
        <v>205</v>
      </c>
      <c r="BW10" s="104" t="s">
        <v>205</v>
      </c>
      <c r="BX10" s="102">
        <v>0</v>
      </c>
      <c r="BY10" s="102">
        <v>0</v>
      </c>
      <c r="BZ10" s="103" t="s">
        <v>205</v>
      </c>
      <c r="CA10" s="104" t="s">
        <v>205</v>
      </c>
      <c r="CB10" s="102">
        <v>0</v>
      </c>
      <c r="CC10" s="102">
        <v>0</v>
      </c>
      <c r="CD10" s="103" t="s">
        <v>205</v>
      </c>
      <c r="CE10" s="104" t="s">
        <v>205</v>
      </c>
      <c r="CF10" s="102">
        <v>0</v>
      </c>
      <c r="CG10" s="102">
        <v>0</v>
      </c>
      <c r="CH10" s="103" t="s">
        <v>205</v>
      </c>
      <c r="CI10" s="104" t="s">
        <v>205</v>
      </c>
      <c r="CJ10" s="102">
        <v>0</v>
      </c>
      <c r="CK10" s="102">
        <v>0</v>
      </c>
      <c r="CL10" s="103" t="s">
        <v>205</v>
      </c>
      <c r="CM10" s="104" t="s">
        <v>205</v>
      </c>
      <c r="CN10" s="102">
        <v>0</v>
      </c>
      <c r="CO10" s="102">
        <v>0</v>
      </c>
      <c r="CP10" s="103" t="s">
        <v>205</v>
      </c>
      <c r="CQ10" s="104" t="s">
        <v>205</v>
      </c>
      <c r="CR10" s="102">
        <v>0</v>
      </c>
      <c r="CS10" s="102">
        <v>0</v>
      </c>
      <c r="CT10" s="103" t="s">
        <v>205</v>
      </c>
      <c r="CU10" s="104" t="s">
        <v>205</v>
      </c>
      <c r="CV10" s="102">
        <v>0</v>
      </c>
      <c r="CW10" s="102">
        <v>0</v>
      </c>
      <c r="CX10" s="103" t="s">
        <v>205</v>
      </c>
      <c r="CY10" s="104" t="s">
        <v>205</v>
      </c>
      <c r="CZ10" s="102">
        <v>0</v>
      </c>
      <c r="DA10" s="102">
        <v>0</v>
      </c>
      <c r="DB10" s="103" t="s">
        <v>205</v>
      </c>
      <c r="DC10" s="104" t="s">
        <v>205</v>
      </c>
      <c r="DD10" s="102">
        <v>0</v>
      </c>
      <c r="DE10" s="102">
        <v>0</v>
      </c>
      <c r="DF10" s="103" t="s">
        <v>205</v>
      </c>
      <c r="DG10" s="104" t="s">
        <v>205</v>
      </c>
      <c r="DH10" s="102">
        <v>0</v>
      </c>
      <c r="DI10" s="102">
        <v>0</v>
      </c>
      <c r="DJ10" s="103" t="s">
        <v>205</v>
      </c>
      <c r="DK10" s="104" t="s">
        <v>205</v>
      </c>
      <c r="DL10" s="102">
        <v>0</v>
      </c>
      <c r="DM10" s="102">
        <v>0</v>
      </c>
      <c r="DN10" s="103" t="s">
        <v>205</v>
      </c>
      <c r="DO10" s="104" t="s">
        <v>205</v>
      </c>
      <c r="DP10" s="102">
        <v>0</v>
      </c>
      <c r="DQ10" s="102">
        <v>0</v>
      </c>
      <c r="DR10" s="103" t="s">
        <v>205</v>
      </c>
      <c r="DS10" s="104" t="s">
        <v>205</v>
      </c>
      <c r="DT10" s="102">
        <v>0</v>
      </c>
      <c r="DU10" s="102">
        <v>0</v>
      </c>
    </row>
    <row r="11" spans="1:125" s="8" customFormat="1" ht="12" customHeight="1">
      <c r="A11" s="80" t="s">
        <v>314</v>
      </c>
      <c r="B11" s="83" t="s">
        <v>327</v>
      </c>
      <c r="C11" s="80" t="s">
        <v>328</v>
      </c>
      <c r="D11" s="81">
        <f>SUM(H11,L11,P11,T11,X11,AB11,AF11,AJ11,AN11,AR11,AV11,AZ11,BD11,BH11,BL11,BP11,BT11,BX11,CB11,CF11,CJ11,CN11,CR11,CV11,CZ11,DD11,DH11,DL11,DP11,DT11)</f>
        <v>3347</v>
      </c>
      <c r="E11" s="81">
        <f>SUM(I11,M11,Q11,U11,Y11,AC11,AG11,AK11,AO11,AS11,AW11,BA11,BE11,BI11,BM11,BQ11,BU11,BY11,CC11,CG11,CK11,CO11,CS11,CW11,DA11,DE11,DI11,DM11,DQ11,DU11)</f>
        <v>0</v>
      </c>
      <c r="F11" s="97" t="s">
        <v>247</v>
      </c>
      <c r="G11" s="82" t="s">
        <v>249</v>
      </c>
      <c r="H11" s="81">
        <v>2365</v>
      </c>
      <c r="I11" s="81">
        <v>0</v>
      </c>
      <c r="J11" s="103" t="s">
        <v>215</v>
      </c>
      <c r="K11" s="104" t="s">
        <v>217</v>
      </c>
      <c r="L11" s="102">
        <v>982</v>
      </c>
      <c r="M11" s="102">
        <v>0</v>
      </c>
      <c r="N11" s="103" t="s">
        <v>205</v>
      </c>
      <c r="O11" s="104" t="s">
        <v>205</v>
      </c>
      <c r="P11" s="102">
        <v>0</v>
      </c>
      <c r="Q11" s="102">
        <v>0</v>
      </c>
      <c r="R11" s="103" t="s">
        <v>205</v>
      </c>
      <c r="S11" s="104" t="s">
        <v>205</v>
      </c>
      <c r="T11" s="102">
        <v>0</v>
      </c>
      <c r="U11" s="102">
        <v>0</v>
      </c>
      <c r="V11" s="103" t="s">
        <v>205</v>
      </c>
      <c r="W11" s="104" t="s">
        <v>205</v>
      </c>
      <c r="X11" s="102">
        <v>0</v>
      </c>
      <c r="Y11" s="102">
        <v>0</v>
      </c>
      <c r="Z11" s="103" t="s">
        <v>205</v>
      </c>
      <c r="AA11" s="104" t="s">
        <v>205</v>
      </c>
      <c r="AB11" s="102">
        <v>0</v>
      </c>
      <c r="AC11" s="102">
        <v>0</v>
      </c>
      <c r="AD11" s="103" t="s">
        <v>205</v>
      </c>
      <c r="AE11" s="104" t="s">
        <v>205</v>
      </c>
      <c r="AF11" s="102">
        <v>0</v>
      </c>
      <c r="AG11" s="102">
        <v>0</v>
      </c>
      <c r="AH11" s="103" t="s">
        <v>205</v>
      </c>
      <c r="AI11" s="104" t="s">
        <v>205</v>
      </c>
      <c r="AJ11" s="102">
        <v>0</v>
      </c>
      <c r="AK11" s="102">
        <v>0</v>
      </c>
      <c r="AL11" s="103" t="s">
        <v>205</v>
      </c>
      <c r="AM11" s="104" t="s">
        <v>205</v>
      </c>
      <c r="AN11" s="102">
        <v>0</v>
      </c>
      <c r="AO11" s="102">
        <v>0</v>
      </c>
      <c r="AP11" s="103" t="s">
        <v>205</v>
      </c>
      <c r="AQ11" s="105" t="s">
        <v>205</v>
      </c>
      <c r="AR11" s="102">
        <v>0</v>
      </c>
      <c r="AS11" s="102">
        <v>0</v>
      </c>
      <c r="AT11" s="103" t="s">
        <v>205</v>
      </c>
      <c r="AU11" s="104" t="s">
        <v>205</v>
      </c>
      <c r="AV11" s="102">
        <v>0</v>
      </c>
      <c r="AW11" s="102">
        <v>0</v>
      </c>
      <c r="AX11" s="103" t="s">
        <v>205</v>
      </c>
      <c r="AY11" s="104" t="s">
        <v>205</v>
      </c>
      <c r="AZ11" s="102">
        <v>0</v>
      </c>
      <c r="BA11" s="102">
        <v>0</v>
      </c>
      <c r="BB11" s="103" t="s">
        <v>205</v>
      </c>
      <c r="BC11" s="104" t="s">
        <v>205</v>
      </c>
      <c r="BD11" s="102">
        <v>0</v>
      </c>
      <c r="BE11" s="102">
        <v>0</v>
      </c>
      <c r="BF11" s="103" t="s">
        <v>205</v>
      </c>
      <c r="BG11" s="104" t="s">
        <v>205</v>
      </c>
      <c r="BH11" s="102">
        <v>0</v>
      </c>
      <c r="BI11" s="102">
        <v>0</v>
      </c>
      <c r="BJ11" s="103" t="s">
        <v>205</v>
      </c>
      <c r="BK11" s="104" t="s">
        <v>205</v>
      </c>
      <c r="BL11" s="102">
        <v>0</v>
      </c>
      <c r="BM11" s="102">
        <v>0</v>
      </c>
      <c r="BN11" s="103" t="s">
        <v>205</v>
      </c>
      <c r="BO11" s="104" t="s">
        <v>205</v>
      </c>
      <c r="BP11" s="102">
        <v>0</v>
      </c>
      <c r="BQ11" s="102">
        <v>0</v>
      </c>
      <c r="BR11" s="103" t="s">
        <v>205</v>
      </c>
      <c r="BS11" s="104" t="s">
        <v>205</v>
      </c>
      <c r="BT11" s="102">
        <v>0</v>
      </c>
      <c r="BU11" s="102">
        <v>0</v>
      </c>
      <c r="BV11" s="103" t="s">
        <v>205</v>
      </c>
      <c r="BW11" s="104" t="s">
        <v>205</v>
      </c>
      <c r="BX11" s="102">
        <v>0</v>
      </c>
      <c r="BY11" s="102">
        <v>0</v>
      </c>
      <c r="BZ11" s="103" t="s">
        <v>205</v>
      </c>
      <c r="CA11" s="104" t="s">
        <v>205</v>
      </c>
      <c r="CB11" s="102">
        <v>0</v>
      </c>
      <c r="CC11" s="102">
        <v>0</v>
      </c>
      <c r="CD11" s="103" t="s">
        <v>205</v>
      </c>
      <c r="CE11" s="104" t="s">
        <v>205</v>
      </c>
      <c r="CF11" s="102">
        <v>0</v>
      </c>
      <c r="CG11" s="102">
        <v>0</v>
      </c>
      <c r="CH11" s="103" t="s">
        <v>205</v>
      </c>
      <c r="CI11" s="104" t="s">
        <v>205</v>
      </c>
      <c r="CJ11" s="102">
        <v>0</v>
      </c>
      <c r="CK11" s="102">
        <v>0</v>
      </c>
      <c r="CL11" s="103" t="s">
        <v>205</v>
      </c>
      <c r="CM11" s="104" t="s">
        <v>205</v>
      </c>
      <c r="CN11" s="102">
        <v>0</v>
      </c>
      <c r="CO11" s="102">
        <v>0</v>
      </c>
      <c r="CP11" s="103" t="s">
        <v>205</v>
      </c>
      <c r="CQ11" s="104" t="s">
        <v>205</v>
      </c>
      <c r="CR11" s="102">
        <v>0</v>
      </c>
      <c r="CS11" s="102">
        <v>0</v>
      </c>
      <c r="CT11" s="103" t="s">
        <v>205</v>
      </c>
      <c r="CU11" s="104" t="s">
        <v>205</v>
      </c>
      <c r="CV11" s="102">
        <v>0</v>
      </c>
      <c r="CW11" s="102">
        <v>0</v>
      </c>
      <c r="CX11" s="103" t="s">
        <v>205</v>
      </c>
      <c r="CY11" s="104" t="s">
        <v>205</v>
      </c>
      <c r="CZ11" s="102">
        <v>0</v>
      </c>
      <c r="DA11" s="102">
        <v>0</v>
      </c>
      <c r="DB11" s="103" t="s">
        <v>205</v>
      </c>
      <c r="DC11" s="104" t="s">
        <v>205</v>
      </c>
      <c r="DD11" s="102">
        <v>0</v>
      </c>
      <c r="DE11" s="102">
        <v>0</v>
      </c>
      <c r="DF11" s="103" t="s">
        <v>205</v>
      </c>
      <c r="DG11" s="104" t="s">
        <v>205</v>
      </c>
      <c r="DH11" s="102">
        <v>0</v>
      </c>
      <c r="DI11" s="102">
        <v>0</v>
      </c>
      <c r="DJ11" s="103" t="s">
        <v>205</v>
      </c>
      <c r="DK11" s="104" t="s">
        <v>205</v>
      </c>
      <c r="DL11" s="102">
        <v>0</v>
      </c>
      <c r="DM11" s="102">
        <v>0</v>
      </c>
      <c r="DN11" s="103" t="s">
        <v>205</v>
      </c>
      <c r="DO11" s="104" t="s">
        <v>205</v>
      </c>
      <c r="DP11" s="102">
        <v>0</v>
      </c>
      <c r="DQ11" s="102">
        <v>0</v>
      </c>
      <c r="DR11" s="103" t="s">
        <v>205</v>
      </c>
      <c r="DS11" s="104" t="s">
        <v>205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73">
    <cfRule type="expression" dxfId="204" priority="191" stopIfTrue="1">
      <formula>$A12&lt;&gt;""</formula>
    </cfRule>
  </conditionalFormatting>
  <conditionalFormatting sqref="BN11:BQ11">
    <cfRule type="expression" dxfId="174" priority="16" stopIfTrue="1">
      <formula>$A25&lt;&gt;""</formula>
    </cfRule>
  </conditionalFormatting>
  <conditionalFormatting sqref="A7:DU7">
    <cfRule type="expression" dxfId="173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2020-02-21T04:04:31Z</dcterms:modified>
</cp:coreProperties>
</file>