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3岡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'災害廃棄物事業経費（市町村）'!$2:$33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S20" i="2" s="1"/>
  <c r="D20" i="6"/>
  <c r="J20" i="2" s="1"/>
  <c r="CH46" i="4"/>
  <c r="CG46" i="4"/>
  <c r="CE46" i="4"/>
  <c r="CD46" i="4"/>
  <c r="CC46" i="4"/>
  <c r="CB46" i="4"/>
  <c r="BZ46" i="4"/>
  <c r="BY46" i="4"/>
  <c r="BX46" i="4"/>
  <c r="BV46" i="4"/>
  <c r="BU46" i="4"/>
  <c r="BT46" i="4"/>
  <c r="BS46" i="4"/>
  <c r="BR46" i="4"/>
  <c r="BN46" i="4"/>
  <c r="BM46" i="4"/>
  <c r="BL46" i="4"/>
  <c r="BK46" i="4"/>
  <c r="S46" i="3"/>
  <c r="M46" i="3"/>
  <c r="CX20" i="2"/>
  <c r="DI20" i="2"/>
  <c r="DH20" i="2"/>
  <c r="DD20" i="2"/>
  <c r="BZ20" i="2"/>
  <c r="CZ20" i="2"/>
  <c r="CY20" i="2"/>
  <c r="BU20" i="2"/>
  <c r="CV20" i="2"/>
  <c r="CU20" i="2"/>
  <c r="BP20" i="2"/>
  <c r="CM20" i="2"/>
  <c r="CL20" i="2"/>
  <c r="BH20" i="2"/>
  <c r="DF20" i="2"/>
  <c r="DE20" i="2"/>
  <c r="AX20" i="2"/>
  <c r="DA20" i="2"/>
  <c r="AS20" i="2"/>
  <c r="CT20" i="2"/>
  <c r="CS20" i="2"/>
  <c r="CN20" i="2"/>
  <c r="AF20" i="2"/>
  <c r="N20" i="2"/>
  <c r="M20" i="2" s="1"/>
  <c r="E20" i="2"/>
  <c r="D20" i="2" s="1"/>
  <c r="E19" i="6"/>
  <c r="S19" i="2" s="1"/>
  <c r="D19" i="6"/>
  <c r="J19" i="2" s="1"/>
  <c r="CB45" i="4"/>
  <c r="CA45" i="4"/>
  <c r="CH45" i="4"/>
  <c r="CG45" i="4"/>
  <c r="CE45" i="4"/>
  <c r="CD45" i="4"/>
  <c r="CC45" i="4"/>
  <c r="BZ45" i="4"/>
  <c r="BY45" i="4"/>
  <c r="BX45" i="4"/>
  <c r="BV45" i="4"/>
  <c r="BU45" i="4"/>
  <c r="BT45" i="4"/>
  <c r="BS45" i="4"/>
  <c r="BR45" i="4"/>
  <c r="BN45" i="4"/>
  <c r="BM45" i="4"/>
  <c r="BL45" i="4"/>
  <c r="BK45" i="4"/>
  <c r="M45" i="3"/>
  <c r="DI19" i="2"/>
  <c r="DE19" i="2"/>
  <c r="DD19" i="2"/>
  <c r="DA19" i="2"/>
  <c r="BU19" i="2"/>
  <c r="CV19" i="2"/>
  <c r="CS19" i="2"/>
  <c r="BP19" i="2"/>
  <c r="CN19" i="2"/>
  <c r="BH19" i="2"/>
  <c r="DH19" i="2"/>
  <c r="DF19" i="2"/>
  <c r="DC19" i="2"/>
  <c r="AX19" i="2"/>
  <c r="CY19" i="2"/>
  <c r="AS19" i="2"/>
  <c r="CU19" i="2"/>
  <c r="CT19" i="2"/>
  <c r="AN19" i="2"/>
  <c r="CO19" i="2"/>
  <c r="CL19" i="2"/>
  <c r="AF19" i="2"/>
  <c r="N19" i="2"/>
  <c r="M19" i="2" s="1"/>
  <c r="E19" i="2"/>
  <c r="D19" i="2" s="1"/>
  <c r="E18" i="6"/>
  <c r="S18" i="2" s="1"/>
  <c r="D18" i="6"/>
  <c r="J18" i="2" s="1"/>
  <c r="CH44" i="4"/>
  <c r="CG44" i="4"/>
  <c r="CE44" i="4"/>
  <c r="CD44" i="4"/>
  <c r="CC44" i="4"/>
  <c r="CB44" i="4"/>
  <c r="CA44" i="4"/>
  <c r="BZ44" i="4"/>
  <c r="BY44" i="4"/>
  <c r="BX44" i="4"/>
  <c r="BU44" i="4"/>
  <c r="BT44" i="4"/>
  <c r="BS44" i="4"/>
  <c r="BR44" i="4"/>
  <c r="BN44" i="4"/>
  <c r="BM44" i="4"/>
  <c r="BL44" i="4"/>
  <c r="BK44" i="4"/>
  <c r="S44" i="3"/>
  <c r="M44" i="3"/>
  <c r="D44" i="3"/>
  <c r="DC18" i="2"/>
  <c r="DI18" i="2"/>
  <c r="DE18" i="2"/>
  <c r="DD18" i="2"/>
  <c r="BZ18" i="2"/>
  <c r="DA18" i="2"/>
  <c r="CZ18" i="2"/>
  <c r="CV18" i="2"/>
  <c r="CS18" i="2"/>
  <c r="BP18" i="2"/>
  <c r="CN18" i="2"/>
  <c r="CM18" i="2"/>
  <c r="DH18" i="2"/>
  <c r="DF18" i="2"/>
  <c r="AX18" i="2"/>
  <c r="CY18" i="2"/>
  <c r="AS18" i="2"/>
  <c r="CU18" i="2"/>
  <c r="CT18" i="2"/>
  <c r="AN18" i="2"/>
  <c r="CL18" i="2"/>
  <c r="AF18" i="2"/>
  <c r="E18" i="2"/>
  <c r="D18" i="2" s="1"/>
  <c r="E17" i="6"/>
  <c r="S17" i="2" s="1"/>
  <c r="D17" i="6"/>
  <c r="J17" i="2" s="1"/>
  <c r="CH43" i="4"/>
  <c r="CG43" i="4"/>
  <c r="CE43" i="4"/>
  <c r="CD43" i="4"/>
  <c r="CC43" i="4"/>
  <c r="CB43" i="4"/>
  <c r="CA43" i="4"/>
  <c r="BZ43" i="4"/>
  <c r="BY43" i="4"/>
  <c r="BX43" i="4"/>
  <c r="BU43" i="4"/>
  <c r="BT43" i="4"/>
  <c r="BS43" i="4"/>
  <c r="BR43" i="4"/>
  <c r="BN43" i="4"/>
  <c r="BM43" i="4"/>
  <c r="BL43" i="4"/>
  <c r="BK43" i="4"/>
  <c r="S43" i="3"/>
  <c r="M43" i="3"/>
  <c r="DC17" i="2"/>
  <c r="DI17" i="2"/>
  <c r="DE17" i="2"/>
  <c r="DD17" i="2"/>
  <c r="BZ17" i="2"/>
  <c r="DA17" i="2"/>
  <c r="CZ17" i="2"/>
  <c r="CV17" i="2"/>
  <c r="CS17" i="2"/>
  <c r="BP17" i="2"/>
  <c r="CN17" i="2"/>
  <c r="CM17" i="2"/>
  <c r="DH17" i="2"/>
  <c r="DF17" i="2"/>
  <c r="AX17" i="2"/>
  <c r="CY17" i="2"/>
  <c r="AS17" i="2"/>
  <c r="CU17" i="2"/>
  <c r="CT17" i="2"/>
  <c r="AN17" i="2"/>
  <c r="CL17" i="2"/>
  <c r="AF17" i="2"/>
  <c r="E17" i="2"/>
  <c r="D17" i="2" s="1"/>
  <c r="E16" i="6"/>
  <c r="D16" i="6"/>
  <c r="J42" i="3" s="1"/>
  <c r="CH42" i="4"/>
  <c r="CG42" i="4"/>
  <c r="CE42" i="4"/>
  <c r="CD42" i="4"/>
  <c r="CC42" i="4"/>
  <c r="CB42" i="4"/>
  <c r="CA42" i="4"/>
  <c r="BZ42" i="4"/>
  <c r="BY42" i="4"/>
  <c r="BX42" i="4"/>
  <c r="BU42" i="4"/>
  <c r="BT42" i="4"/>
  <c r="BS42" i="4"/>
  <c r="BR42" i="4"/>
  <c r="BN42" i="4"/>
  <c r="BM42" i="4"/>
  <c r="BL42" i="4"/>
  <c r="BK42" i="4"/>
  <c r="S42" i="3"/>
  <c r="M42" i="3"/>
  <c r="DC16" i="2"/>
  <c r="DI16" i="2"/>
  <c r="DE16" i="2"/>
  <c r="DD16" i="2"/>
  <c r="BZ16" i="2"/>
  <c r="DA16" i="2"/>
  <c r="CZ16" i="2"/>
  <c r="CV16" i="2"/>
  <c r="CS16" i="2"/>
  <c r="BP16" i="2"/>
  <c r="CN16" i="2"/>
  <c r="CM16" i="2"/>
  <c r="DH16" i="2"/>
  <c r="DF16" i="2"/>
  <c r="AX16" i="2"/>
  <c r="CY16" i="2"/>
  <c r="AS16" i="2"/>
  <c r="CU16" i="2"/>
  <c r="CT16" i="2"/>
  <c r="AN16" i="2"/>
  <c r="CL16" i="2"/>
  <c r="AF16" i="2"/>
  <c r="S16" i="2"/>
  <c r="E16" i="2"/>
  <c r="D16" i="2" s="1"/>
  <c r="E15" i="6"/>
  <c r="S15" i="2" s="1"/>
  <c r="D15" i="6"/>
  <c r="J41" i="3" s="1"/>
  <c r="CH41" i="4"/>
  <c r="CG41" i="4"/>
  <c r="CE41" i="4"/>
  <c r="CD41" i="4"/>
  <c r="CC41" i="4"/>
  <c r="CB41" i="4"/>
  <c r="BZ41" i="4"/>
  <c r="BY41" i="4"/>
  <c r="BX41" i="4"/>
  <c r="BV41" i="4"/>
  <c r="BU41" i="4"/>
  <c r="BT41" i="4"/>
  <c r="BS41" i="4"/>
  <c r="BR41" i="4"/>
  <c r="BN41" i="4"/>
  <c r="BM41" i="4"/>
  <c r="BL41" i="4"/>
  <c r="BK41" i="4"/>
  <c r="S41" i="3"/>
  <c r="M41" i="3"/>
  <c r="D41" i="3"/>
  <c r="DH15" i="2"/>
  <c r="DF15" i="2"/>
  <c r="DC15" i="2"/>
  <c r="BZ15" i="2"/>
  <c r="CY15" i="2"/>
  <c r="BU15" i="2"/>
  <c r="CU15" i="2"/>
  <c r="CT15" i="2"/>
  <c r="CO15" i="2"/>
  <c r="CL15" i="2"/>
  <c r="BH15" i="2"/>
  <c r="DI15" i="2"/>
  <c r="DE15" i="2"/>
  <c r="DD15" i="2"/>
  <c r="DA15" i="2"/>
  <c r="CZ15" i="2"/>
  <c r="AS15" i="2"/>
  <c r="CV15" i="2"/>
  <c r="CS15" i="2"/>
  <c r="AN15" i="2"/>
  <c r="CN15" i="2"/>
  <c r="CM15" i="2"/>
  <c r="AF15" i="2"/>
  <c r="AE15" i="2" s="1"/>
  <c r="N15" i="2"/>
  <c r="M15" i="2" s="1"/>
  <c r="E14" i="6"/>
  <c r="S14" i="2" s="1"/>
  <c r="D14" i="6"/>
  <c r="J40" i="3" s="1"/>
  <c r="CH40" i="4"/>
  <c r="CG40" i="4"/>
  <c r="CE40" i="4"/>
  <c r="CD40" i="4"/>
  <c r="CC40" i="4"/>
  <c r="CB40" i="4"/>
  <c r="CA40" i="4"/>
  <c r="BZ40" i="4"/>
  <c r="BY40" i="4"/>
  <c r="BX40" i="4"/>
  <c r="BU40" i="4"/>
  <c r="BT40" i="4"/>
  <c r="BS40" i="4"/>
  <c r="BR40" i="4"/>
  <c r="BN40" i="4"/>
  <c r="BM40" i="4"/>
  <c r="BL40" i="4"/>
  <c r="BK40" i="4"/>
  <c r="S40" i="3"/>
  <c r="M40" i="3"/>
  <c r="DI14" i="2"/>
  <c r="DE14" i="2"/>
  <c r="DD14" i="2"/>
  <c r="DA14" i="2"/>
  <c r="CZ14" i="2"/>
  <c r="CV14" i="2"/>
  <c r="CS14" i="2"/>
  <c r="BP14" i="2"/>
  <c r="CN14" i="2"/>
  <c r="BH14" i="2"/>
  <c r="DH14" i="2"/>
  <c r="DF14" i="2"/>
  <c r="DC14" i="2"/>
  <c r="AX14" i="2"/>
  <c r="CY14" i="2"/>
  <c r="AS14" i="2"/>
  <c r="CU14" i="2"/>
  <c r="CT14" i="2"/>
  <c r="AN14" i="2"/>
  <c r="CO14" i="2"/>
  <c r="CL14" i="2"/>
  <c r="AF14" i="2"/>
  <c r="N14" i="2"/>
  <c r="M14" i="2" s="1"/>
  <c r="E14" i="2"/>
  <c r="D14" i="2" s="1"/>
  <c r="E13" i="6"/>
  <c r="S13" i="2" s="1"/>
  <c r="D13" i="6"/>
  <c r="J13" i="2" s="1"/>
  <c r="CH39" i="4"/>
  <c r="CG39" i="4"/>
  <c r="CE39" i="4"/>
  <c r="CD39" i="4"/>
  <c r="CC39" i="4"/>
  <c r="CB39" i="4"/>
  <c r="BZ39" i="4"/>
  <c r="BY39" i="4"/>
  <c r="BX39" i="4"/>
  <c r="BV39" i="4"/>
  <c r="BU39" i="4"/>
  <c r="BT39" i="4"/>
  <c r="BS39" i="4"/>
  <c r="BR39" i="4"/>
  <c r="BN39" i="4"/>
  <c r="BM39" i="4"/>
  <c r="BL39" i="4"/>
  <c r="BK39" i="4"/>
  <c r="S39" i="3"/>
  <c r="M39" i="3"/>
  <c r="DH13" i="2"/>
  <c r="DF13" i="2"/>
  <c r="DC13" i="2"/>
  <c r="BZ13" i="2"/>
  <c r="CY13" i="2"/>
  <c r="BU13" i="2"/>
  <c r="CU13" i="2"/>
  <c r="CT13" i="2"/>
  <c r="CO13" i="2"/>
  <c r="CL13" i="2"/>
  <c r="BH13" i="2"/>
  <c r="DI13" i="2"/>
  <c r="DE13" i="2"/>
  <c r="DD13" i="2"/>
  <c r="DA13" i="2"/>
  <c r="CZ13" i="2"/>
  <c r="AS13" i="2"/>
  <c r="CV13" i="2"/>
  <c r="CS13" i="2"/>
  <c r="AN13" i="2"/>
  <c r="CN13" i="2"/>
  <c r="CM13" i="2"/>
  <c r="AF13" i="2"/>
  <c r="AE13" i="2" s="1"/>
  <c r="N13" i="2"/>
  <c r="M13" i="2" s="1"/>
  <c r="E12" i="6"/>
  <c r="D12" i="6"/>
  <c r="J38" i="3" s="1"/>
  <c r="CH38" i="4"/>
  <c r="CG38" i="4"/>
  <c r="CE38" i="4"/>
  <c r="CD38" i="4"/>
  <c r="CC38" i="4"/>
  <c r="CB38" i="4"/>
  <c r="BZ38" i="4"/>
  <c r="BY38" i="4"/>
  <c r="BX38" i="4"/>
  <c r="BV38" i="4"/>
  <c r="BU38" i="4"/>
  <c r="BT38" i="4"/>
  <c r="BS38" i="4"/>
  <c r="BR38" i="4"/>
  <c r="BN38" i="4"/>
  <c r="BM38" i="4"/>
  <c r="BL38" i="4"/>
  <c r="BK38" i="4"/>
  <c r="S38" i="3"/>
  <c r="M38" i="3"/>
  <c r="DI12" i="2"/>
  <c r="DE12" i="2"/>
  <c r="DD12" i="2"/>
  <c r="DA12" i="2"/>
  <c r="CZ12" i="2"/>
  <c r="CV12" i="2"/>
  <c r="CS12" i="2"/>
  <c r="BP12" i="2"/>
  <c r="CN12" i="2"/>
  <c r="CM12" i="2"/>
  <c r="DH12" i="2"/>
  <c r="DF12" i="2"/>
  <c r="DC12" i="2"/>
  <c r="AX12" i="2"/>
  <c r="CY12" i="2"/>
  <c r="AS12" i="2"/>
  <c r="CU12" i="2"/>
  <c r="CT12" i="2"/>
  <c r="AN12" i="2"/>
  <c r="AE12" i="2"/>
  <c r="CL12" i="2"/>
  <c r="AF12" i="2"/>
  <c r="S12" i="2"/>
  <c r="E12" i="2"/>
  <c r="D12" i="2" s="1"/>
  <c r="E11" i="6"/>
  <c r="D11" i="6"/>
  <c r="J37" i="3" s="1"/>
  <c r="CH37" i="4"/>
  <c r="CG37" i="4"/>
  <c r="CE37" i="4"/>
  <c r="CD37" i="4"/>
  <c r="CC37" i="4"/>
  <c r="CB37" i="4"/>
  <c r="BZ37" i="4"/>
  <c r="BY37" i="4"/>
  <c r="BX37" i="4"/>
  <c r="BU37" i="4"/>
  <c r="BT37" i="4"/>
  <c r="BS37" i="4"/>
  <c r="BR37" i="4"/>
  <c r="BQ37" i="4"/>
  <c r="BN37" i="4"/>
  <c r="BM37" i="4"/>
  <c r="BL37" i="4"/>
  <c r="BK37" i="4"/>
  <c r="S37" i="3"/>
  <c r="M37" i="3"/>
  <c r="DC11" i="2"/>
  <c r="DI11" i="2"/>
  <c r="DE11" i="2"/>
  <c r="DD11" i="2"/>
  <c r="BZ11" i="2"/>
  <c r="DA11" i="2"/>
  <c r="CZ11" i="2"/>
  <c r="CV11" i="2"/>
  <c r="CS11" i="2"/>
  <c r="BP11" i="2"/>
  <c r="CN11" i="2"/>
  <c r="CM11" i="2"/>
  <c r="DH11" i="2"/>
  <c r="DF11" i="2"/>
  <c r="AX11" i="2"/>
  <c r="CY11" i="2"/>
  <c r="AS11" i="2"/>
  <c r="CU11" i="2"/>
  <c r="CT11" i="2"/>
  <c r="AN11" i="2"/>
  <c r="CL11" i="2"/>
  <c r="AF11" i="2"/>
  <c r="S11" i="2"/>
  <c r="E11" i="2"/>
  <c r="D11" i="2" s="1"/>
  <c r="E10" i="6"/>
  <c r="S36" i="3" s="1"/>
  <c r="D10" i="6"/>
  <c r="J36" i="3" s="1"/>
  <c r="CH36" i="4"/>
  <c r="CG36" i="4"/>
  <c r="CE36" i="4"/>
  <c r="CD36" i="4"/>
  <c r="CC36" i="4"/>
  <c r="CB36" i="4"/>
  <c r="CA36" i="4"/>
  <c r="BZ36" i="4"/>
  <c r="BY36" i="4"/>
  <c r="BX36" i="4"/>
  <c r="BU36" i="4"/>
  <c r="BT36" i="4"/>
  <c r="BS36" i="4"/>
  <c r="BR36" i="4"/>
  <c r="BN36" i="4"/>
  <c r="BM36" i="4"/>
  <c r="BL36" i="4"/>
  <c r="BK36" i="4"/>
  <c r="M36" i="3"/>
  <c r="DI10" i="2"/>
  <c r="DE10" i="2"/>
  <c r="DD10" i="2"/>
  <c r="DA10" i="2"/>
  <c r="BU10" i="2"/>
  <c r="CW10" i="2" s="1"/>
  <c r="CV10" i="2"/>
  <c r="CS10" i="2"/>
  <c r="BP10" i="2"/>
  <c r="CN10" i="2"/>
  <c r="BH10" i="2"/>
  <c r="DH10" i="2"/>
  <c r="DF10" i="2"/>
  <c r="DC10" i="2"/>
  <c r="AX10" i="2"/>
  <c r="CY10" i="2"/>
  <c r="AS10" i="2"/>
  <c r="CU10" i="2"/>
  <c r="CT10" i="2"/>
  <c r="AN10" i="2"/>
  <c r="CL10" i="2"/>
  <c r="AF10" i="2"/>
  <c r="E10" i="2"/>
  <c r="D10" i="2" s="1"/>
  <c r="E9" i="6"/>
  <c r="S9" i="2" s="1"/>
  <c r="D9" i="6"/>
  <c r="J9" i="2" s="1"/>
  <c r="CH35" i="4"/>
  <c r="CG35" i="4"/>
  <c r="CE35" i="4"/>
  <c r="CD35" i="4"/>
  <c r="CC35" i="4"/>
  <c r="CB35" i="4"/>
  <c r="BZ35" i="4"/>
  <c r="BY35" i="4"/>
  <c r="BX35" i="4"/>
  <c r="BU35" i="4"/>
  <c r="BT35" i="4"/>
  <c r="BS35" i="4"/>
  <c r="BR35" i="4"/>
  <c r="BN35" i="4"/>
  <c r="BM35" i="4"/>
  <c r="BL35" i="4"/>
  <c r="BK35" i="4"/>
  <c r="M35" i="3"/>
  <c r="D35" i="3"/>
  <c r="DH9" i="2"/>
  <c r="DF9" i="2"/>
  <c r="DC9" i="2"/>
  <c r="BZ9" i="2"/>
  <c r="CY9" i="2"/>
  <c r="BU9" i="2"/>
  <c r="CU9" i="2"/>
  <c r="CT9" i="2"/>
  <c r="CO9" i="2"/>
  <c r="CL9" i="2"/>
  <c r="BH9" i="2"/>
  <c r="DI9" i="2"/>
  <c r="DE9" i="2"/>
  <c r="DD9" i="2"/>
  <c r="DA9" i="2"/>
  <c r="CZ9" i="2"/>
  <c r="AS9" i="2"/>
  <c r="CV9" i="2"/>
  <c r="CS9" i="2"/>
  <c r="AN9" i="2"/>
  <c r="CN9" i="2"/>
  <c r="CM9" i="2"/>
  <c r="AF9" i="2"/>
  <c r="AE9" i="2" s="1"/>
  <c r="N9" i="2"/>
  <c r="M9" i="2" s="1"/>
  <c r="E8" i="6"/>
  <c r="D8" i="6"/>
  <c r="J34" i="3" s="1"/>
  <c r="CH34" i="4"/>
  <c r="CG34" i="4"/>
  <c r="CE34" i="4"/>
  <c r="CD34" i="4"/>
  <c r="CC34" i="4"/>
  <c r="CB34" i="4"/>
  <c r="CA34" i="4"/>
  <c r="BZ34" i="4"/>
  <c r="BY34" i="4"/>
  <c r="BX34" i="4"/>
  <c r="BU34" i="4"/>
  <c r="BT34" i="4"/>
  <c r="BS34" i="4"/>
  <c r="BR34" i="4"/>
  <c r="BN34" i="4"/>
  <c r="BM34" i="4"/>
  <c r="BL34" i="4"/>
  <c r="BK34" i="4"/>
  <c r="S34" i="3"/>
  <c r="M34" i="3"/>
  <c r="D34" i="3"/>
  <c r="DI8" i="2"/>
  <c r="DE8" i="2"/>
  <c r="DD8" i="2"/>
  <c r="DA8" i="2"/>
  <c r="BU8" i="2"/>
  <c r="CW8" i="2" s="1"/>
  <c r="CV8" i="2"/>
  <c r="CS8" i="2"/>
  <c r="BP8" i="2"/>
  <c r="CN8" i="2"/>
  <c r="BH8" i="2"/>
  <c r="DH8" i="2"/>
  <c r="DF8" i="2"/>
  <c r="DC8" i="2"/>
  <c r="AX8" i="2"/>
  <c r="CY8" i="2"/>
  <c r="AS8" i="2"/>
  <c r="CU8" i="2"/>
  <c r="CT8" i="2"/>
  <c r="AN8" i="2"/>
  <c r="CL8" i="2"/>
  <c r="AF8" i="2"/>
  <c r="S8" i="2"/>
  <c r="E8" i="2"/>
  <c r="D8" i="2" s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AM33" i="4" s="1"/>
  <c r="E33" i="5"/>
  <c r="AB33" i="4" s="1"/>
  <c r="D33" i="5"/>
  <c r="K33" i="4" s="1"/>
  <c r="CH33" i="4"/>
  <c r="CG33" i="4"/>
  <c r="CE33" i="4"/>
  <c r="CD33" i="4"/>
  <c r="CC33" i="4"/>
  <c r="CA33" i="4"/>
  <c r="BZ33" i="4"/>
  <c r="BY33" i="4"/>
  <c r="BW33" i="4"/>
  <c r="BU33" i="4"/>
  <c r="BT33" i="4"/>
  <c r="BS33" i="4"/>
  <c r="BR33" i="4"/>
  <c r="BN33" i="4"/>
  <c r="BM33" i="4"/>
  <c r="BL33" i="4"/>
  <c r="BK33" i="4"/>
  <c r="BJ33" i="4"/>
  <c r="M33" i="3"/>
  <c r="DI33" i="1"/>
  <c r="DH33" i="1"/>
  <c r="DF33" i="1"/>
  <c r="DE33" i="1"/>
  <c r="DD33" i="1"/>
  <c r="BZ33" i="1"/>
  <c r="DA33" i="1"/>
  <c r="CZ33" i="1"/>
  <c r="BU33" i="1"/>
  <c r="CX33" i="1"/>
  <c r="CV33" i="1"/>
  <c r="CU33" i="1"/>
  <c r="CT33" i="1"/>
  <c r="CS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E32" i="5"/>
  <c r="BC32" i="1" s="1"/>
  <c r="D32" i="5"/>
  <c r="K32" i="4" s="1"/>
  <c r="CC32" i="4"/>
  <c r="CB32" i="4"/>
  <c r="CH32" i="4"/>
  <c r="CG32" i="4"/>
  <c r="CE32" i="4"/>
  <c r="CD32" i="4"/>
  <c r="BZ32" i="4"/>
  <c r="BY32" i="4"/>
  <c r="BX32" i="4"/>
  <c r="BW32" i="4"/>
  <c r="BU32" i="4"/>
  <c r="BS32" i="4"/>
  <c r="BR32" i="4"/>
  <c r="BN32" i="4"/>
  <c r="BM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E31" i="5"/>
  <c r="AB31" i="4" s="1"/>
  <c r="D31" i="5"/>
  <c r="K31" i="4" s="1"/>
  <c r="CC31" i="4"/>
  <c r="CB31" i="4"/>
  <c r="CH31" i="4"/>
  <c r="CG31" i="4"/>
  <c r="CE31" i="4"/>
  <c r="CD31" i="4"/>
  <c r="BZ31" i="4"/>
  <c r="BY31" i="4"/>
  <c r="BX31" i="4"/>
  <c r="BW31" i="4"/>
  <c r="BU31" i="4"/>
  <c r="BS31" i="4"/>
  <c r="BR31" i="4"/>
  <c r="BN31" i="4"/>
  <c r="BM31" i="4"/>
  <c r="BK31" i="4"/>
  <c r="BJ31" i="4"/>
  <c r="M31" i="3"/>
  <c r="DD31" i="1"/>
  <c r="DC31" i="1"/>
  <c r="DI31" i="1"/>
  <c r="DH31" i="1"/>
  <c r="DF31" i="1"/>
  <c r="DE31" i="1"/>
  <c r="BZ31" i="1"/>
  <c r="DA31" i="1"/>
  <c r="CZ31" i="1"/>
  <c r="CY31" i="1"/>
  <c r="CX31" i="1"/>
  <c r="CV31" i="1"/>
  <c r="BP31" i="1"/>
  <c r="CT31" i="1"/>
  <c r="CS31" i="1"/>
  <c r="CO31" i="1"/>
  <c r="CN31" i="1"/>
  <c r="BH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E30" i="5"/>
  <c r="AB30" i="4" s="1"/>
  <c r="D30" i="5"/>
  <c r="K30" i="4" s="1"/>
  <c r="CC30" i="4"/>
  <c r="CB30" i="4"/>
  <c r="CH30" i="4"/>
  <c r="CG30" i="4"/>
  <c r="CE30" i="4"/>
  <c r="CD30" i="4"/>
  <c r="BZ30" i="4"/>
  <c r="BY30" i="4"/>
  <c r="BX30" i="4"/>
  <c r="BW30" i="4"/>
  <c r="BU30" i="4"/>
  <c r="BS30" i="4"/>
  <c r="BR30" i="4"/>
  <c r="BN30" i="4"/>
  <c r="BM30" i="4"/>
  <c r="BK30" i="4"/>
  <c r="BJ30" i="4"/>
  <c r="M30" i="3"/>
  <c r="DI30" i="1"/>
  <c r="DH30" i="1"/>
  <c r="DF30" i="1"/>
  <c r="DE30" i="1"/>
  <c r="DD30" i="1"/>
  <c r="BZ30" i="1"/>
  <c r="DA30" i="1"/>
  <c r="CZ30" i="1"/>
  <c r="CY30" i="1"/>
  <c r="CX30" i="1"/>
  <c r="BU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AL29" i="1" s="1"/>
  <c r="CH29" i="4"/>
  <c r="CG29" i="4"/>
  <c r="CE29" i="4"/>
  <c r="CD29" i="4"/>
  <c r="CC29" i="4"/>
  <c r="CA29" i="4"/>
  <c r="BZ29" i="4"/>
  <c r="BY29" i="4"/>
  <c r="BX29" i="4"/>
  <c r="BW29" i="4"/>
  <c r="BU29" i="4"/>
  <c r="BT29" i="4"/>
  <c r="BS29" i="4"/>
  <c r="BR29" i="4"/>
  <c r="BN29" i="4"/>
  <c r="BM29" i="4"/>
  <c r="BL29" i="4"/>
  <c r="BK29" i="4"/>
  <c r="BJ29" i="4"/>
  <c r="M29" i="3"/>
  <c r="DI29" i="1"/>
  <c r="DH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CO29" i="1"/>
  <c r="CN29" i="1"/>
  <c r="CM29" i="1"/>
  <c r="CL29" i="1"/>
  <c r="CK29" i="1"/>
  <c r="AX29" i="1"/>
  <c r="AS29" i="1"/>
  <c r="AN29" i="1"/>
  <c r="AF29" i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BD28" i="4" s="1"/>
  <c r="G28" i="5"/>
  <c r="BN28" i="1" s="1"/>
  <c r="E28" i="5"/>
  <c r="BC28" i="1" s="1"/>
  <c r="D28" i="5"/>
  <c r="CB28" i="4"/>
  <c r="CH28" i="4"/>
  <c r="CG28" i="4"/>
  <c r="CE28" i="4"/>
  <c r="CD28" i="4"/>
  <c r="CC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DD28" i="1"/>
  <c r="BZ28" i="1"/>
  <c r="DA28" i="1"/>
  <c r="CZ28" i="1"/>
  <c r="BU28" i="1"/>
  <c r="CX28" i="1"/>
  <c r="CV28" i="1"/>
  <c r="BP28" i="1"/>
  <c r="CT28" i="1"/>
  <c r="CS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AM27" i="4" s="1"/>
  <c r="E27" i="5"/>
  <c r="AB27" i="4" s="1"/>
  <c r="D27" i="5"/>
  <c r="K27" i="4" s="1"/>
  <c r="CB27" i="4"/>
  <c r="CH27" i="4"/>
  <c r="CG27" i="4"/>
  <c r="CE27" i="4"/>
  <c r="CD27" i="4"/>
  <c r="CC27" i="4"/>
  <c r="BZ27" i="4"/>
  <c r="BY27" i="4"/>
  <c r="BX27" i="4"/>
  <c r="BW27" i="4"/>
  <c r="BU27" i="4"/>
  <c r="BS27" i="4"/>
  <c r="BR27" i="4"/>
  <c r="BN27" i="4"/>
  <c r="BM27" i="4"/>
  <c r="BK27" i="4"/>
  <c r="BJ27" i="4"/>
  <c r="M27" i="3"/>
  <c r="DI27" i="1"/>
  <c r="DH27" i="1"/>
  <c r="DF27" i="1"/>
  <c r="DE27" i="1"/>
  <c r="DD27" i="1"/>
  <c r="BZ27" i="1"/>
  <c r="DA27" i="1"/>
  <c r="CZ27" i="1"/>
  <c r="BU27" i="1"/>
  <c r="CX27" i="1"/>
  <c r="CV27" i="1"/>
  <c r="BP27" i="1"/>
  <c r="CT27" i="1"/>
  <c r="CS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BN26" i="1" s="1"/>
  <c r="E26" i="5"/>
  <c r="AB26" i="4" s="1"/>
  <c r="D26" i="5"/>
  <c r="K26" i="4" s="1"/>
  <c r="CH26" i="4"/>
  <c r="CG26" i="4"/>
  <c r="CE26" i="4"/>
  <c r="CD26" i="4"/>
  <c r="CC26" i="4"/>
  <c r="CA26" i="4"/>
  <c r="BZ26" i="4"/>
  <c r="BY26" i="4"/>
  <c r="BX26" i="4"/>
  <c r="BW26" i="4"/>
  <c r="BU26" i="4"/>
  <c r="BS26" i="4"/>
  <c r="BR26" i="4"/>
  <c r="BN26" i="4"/>
  <c r="BM26" i="4"/>
  <c r="BK26" i="4"/>
  <c r="BJ26" i="4"/>
  <c r="M26" i="3"/>
  <c r="DD26" i="1"/>
  <c r="DC26" i="1"/>
  <c r="DI26" i="1"/>
  <c r="DH26" i="1"/>
  <c r="DF26" i="1"/>
  <c r="DE26" i="1"/>
  <c r="BZ26" i="1"/>
  <c r="DA26" i="1"/>
  <c r="CZ26" i="1"/>
  <c r="CY26" i="1"/>
  <c r="CX26" i="1"/>
  <c r="CV26" i="1"/>
  <c r="BP26" i="1"/>
  <c r="CT26" i="1"/>
  <c r="CS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AB25" i="4" s="1"/>
  <c r="D25" i="5"/>
  <c r="AL25" i="1" s="1"/>
  <c r="BD25" i="4"/>
  <c r="AM25" i="4"/>
  <c r="CH25" i="4"/>
  <c r="CG25" i="4"/>
  <c r="CE25" i="4"/>
  <c r="CD25" i="4"/>
  <c r="CC25" i="4"/>
  <c r="CA25" i="4"/>
  <c r="BZ25" i="4"/>
  <c r="BY25" i="4"/>
  <c r="BV25" i="4"/>
  <c r="BW25" i="4"/>
  <c r="BU25" i="4"/>
  <c r="BT25" i="4"/>
  <c r="BS25" i="4"/>
  <c r="BR25" i="4"/>
  <c r="BN25" i="4"/>
  <c r="BM25" i="4"/>
  <c r="BL25" i="4"/>
  <c r="BK25" i="4"/>
  <c r="BJ25" i="4"/>
  <c r="M25" i="3"/>
  <c r="DI25" i="1"/>
  <c r="DH25" i="1"/>
  <c r="DF25" i="1"/>
  <c r="DE25" i="1"/>
  <c r="DD25" i="1"/>
  <c r="BZ25" i="1"/>
  <c r="DA25" i="1"/>
  <c r="CZ25" i="1"/>
  <c r="BU25" i="1"/>
  <c r="CX25" i="1"/>
  <c r="CV25" i="1"/>
  <c r="CU25" i="1"/>
  <c r="CT25" i="1"/>
  <c r="CS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AM24" i="4" s="1"/>
  <c r="E24" i="5"/>
  <c r="BC24" i="1" s="1"/>
  <c r="D24" i="5"/>
  <c r="K24" i="4" s="1"/>
  <c r="CH24" i="4"/>
  <c r="CG24" i="4"/>
  <c r="CE24" i="4"/>
  <c r="CD24" i="4"/>
  <c r="CC24" i="4"/>
  <c r="CA24" i="4"/>
  <c r="BZ24" i="4"/>
  <c r="BY24" i="4"/>
  <c r="BX24" i="4"/>
  <c r="BW24" i="4"/>
  <c r="BU24" i="4"/>
  <c r="BS24" i="4"/>
  <c r="BR24" i="4"/>
  <c r="BN24" i="4"/>
  <c r="BM24" i="4"/>
  <c r="BK24" i="4"/>
  <c r="BJ24" i="4"/>
  <c r="M24" i="3"/>
  <c r="DI24" i="1"/>
  <c r="DH24" i="1"/>
  <c r="DF24" i="1"/>
  <c r="DE24" i="1"/>
  <c r="DD24" i="1"/>
  <c r="BZ24" i="1"/>
  <c r="DA24" i="1"/>
  <c r="CZ24" i="1"/>
  <c r="CY24" i="1"/>
  <c r="CX24" i="1"/>
  <c r="CV24" i="1"/>
  <c r="BP24" i="1"/>
  <c r="CT24" i="1"/>
  <c r="CS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AM23" i="4" s="1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U23" i="4"/>
  <c r="BS23" i="4"/>
  <c r="BR23" i="4"/>
  <c r="BN23" i="4"/>
  <c r="BM23" i="4"/>
  <c r="BK23" i="4"/>
  <c r="BJ23" i="4"/>
  <c r="M23" i="3"/>
  <c r="DI23" i="1"/>
  <c r="DH23" i="1"/>
  <c r="DF23" i="1"/>
  <c r="DE23" i="1"/>
  <c r="BZ23" i="1"/>
  <c r="DA23" i="1"/>
  <c r="CZ23" i="1"/>
  <c r="CY23" i="1"/>
  <c r="CX23" i="1"/>
  <c r="CV23" i="1"/>
  <c r="BP23" i="1"/>
  <c r="CT23" i="1"/>
  <c r="CS23" i="1"/>
  <c r="CO23" i="1"/>
  <c r="CN23" i="1"/>
  <c r="BH23" i="1"/>
  <c r="CL23" i="1"/>
  <c r="CK23" i="1"/>
  <c r="DD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AB22" i="4" s="1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CV22" i="1"/>
  <c r="CU22" i="1"/>
  <c r="CT22" i="1"/>
  <c r="CS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E21" i="5"/>
  <c r="AB21" i="4" s="1"/>
  <c r="D21" i="5"/>
  <c r="K21" i="4" s="1"/>
  <c r="BD21" i="4"/>
  <c r="AM21" i="4"/>
  <c r="CH21" i="4"/>
  <c r="CG21" i="4"/>
  <c r="CE21" i="4"/>
  <c r="CD21" i="4"/>
  <c r="CC21" i="4"/>
  <c r="CA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E20" i="5"/>
  <c r="AB20" i="4" s="1"/>
  <c r="D20" i="5"/>
  <c r="AL20" i="1" s="1"/>
  <c r="CH20" i="4"/>
  <c r="CG20" i="4"/>
  <c r="CE20" i="4"/>
  <c r="CD20" i="4"/>
  <c r="CC20" i="4"/>
  <c r="CB20" i="4"/>
  <c r="CA20" i="4"/>
  <c r="BZ20" i="4"/>
  <c r="BY20" i="4"/>
  <c r="BX20" i="4"/>
  <c r="BW20" i="4"/>
  <c r="BU20" i="4"/>
  <c r="BT20" i="4"/>
  <c r="BR20" i="4"/>
  <c r="BN20" i="4"/>
  <c r="BM20" i="4"/>
  <c r="BL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BC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BN19" i="1" s="1"/>
  <c r="E19" i="5"/>
  <c r="BC19" i="1" s="1"/>
  <c r="D19" i="5"/>
  <c r="AL19" i="1" s="1"/>
  <c r="CC19" i="4"/>
  <c r="CH19" i="4"/>
  <c r="CG19" i="4"/>
  <c r="CE19" i="4"/>
  <c r="CD19" i="4"/>
  <c r="BZ19" i="4"/>
  <c r="BY19" i="4"/>
  <c r="BX19" i="4"/>
  <c r="BW19" i="4"/>
  <c r="BU19" i="4"/>
  <c r="BS19" i="4"/>
  <c r="BR19" i="4"/>
  <c r="BN19" i="4"/>
  <c r="BM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BU19" i="1"/>
  <c r="CV19" i="1"/>
  <c r="CU19" i="1"/>
  <c r="CT19" i="1"/>
  <c r="CS19" i="1"/>
  <c r="CO19" i="1"/>
  <c r="CN19" i="1"/>
  <c r="CM19" i="1"/>
  <c r="CL19" i="1"/>
  <c r="CK19" i="1"/>
  <c r="AX19" i="1"/>
  <c r="AS19" i="1"/>
  <c r="AN19" i="1"/>
  <c r="AF19" i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K18" i="4" s="1"/>
  <c r="CH18" i="4"/>
  <c r="CG18" i="4"/>
  <c r="CE18" i="4"/>
  <c r="CD18" i="4"/>
  <c r="CC18" i="4"/>
  <c r="CA18" i="4"/>
  <c r="BZ18" i="4"/>
  <c r="BY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E17" i="5"/>
  <c r="AB17" i="4" s="1"/>
  <c r="D17" i="5"/>
  <c r="CH17" i="4"/>
  <c r="CG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BD16" i="4" s="1"/>
  <c r="E16" i="5"/>
  <c r="AB16" i="4" s="1"/>
  <c r="D16" i="5"/>
  <c r="CH16" i="4"/>
  <c r="CG16" i="4"/>
  <c r="CE16" i="4"/>
  <c r="CD16" i="4"/>
  <c r="CC16" i="4"/>
  <c r="CA16" i="4"/>
  <c r="BZ16" i="4"/>
  <c r="BY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O16" i="1"/>
  <c r="CN16" i="1"/>
  <c r="BH16" i="1"/>
  <c r="CL16" i="1"/>
  <c r="CK16" i="1"/>
  <c r="AX16" i="1"/>
  <c r="AS16" i="1"/>
  <c r="AN16" i="1"/>
  <c r="A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AM15" i="4" s="1"/>
  <c r="E15" i="5"/>
  <c r="AB15" i="4" s="1"/>
  <c r="D15" i="5"/>
  <c r="K15" i="4" s="1"/>
  <c r="CH15" i="4"/>
  <c r="CG15" i="4"/>
  <c r="CE15" i="4"/>
  <c r="CD15" i="4"/>
  <c r="CC15" i="4"/>
  <c r="CA15" i="4"/>
  <c r="BZ15" i="4"/>
  <c r="BY15" i="4"/>
  <c r="BX15" i="4"/>
  <c r="BW15" i="4"/>
  <c r="BU15" i="4"/>
  <c r="BS15" i="4"/>
  <c r="BR15" i="4"/>
  <c r="BN15" i="4"/>
  <c r="BM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AM14" i="4" s="1"/>
  <c r="E14" i="5"/>
  <c r="AB14" i="4" s="1"/>
  <c r="D14" i="5"/>
  <c r="K14" i="4" s="1"/>
  <c r="CH14" i="4"/>
  <c r="CG14" i="4"/>
  <c r="CE14" i="4"/>
  <c r="CD14" i="4"/>
  <c r="CC14" i="4"/>
  <c r="BZ14" i="4"/>
  <c r="BY14" i="4"/>
  <c r="BV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AM13" i="4" s="1"/>
  <c r="E13" i="5"/>
  <c r="BC13" i="1" s="1"/>
  <c r="D13" i="5"/>
  <c r="K13" i="4" s="1"/>
  <c r="CH13" i="4"/>
  <c r="CG13" i="4"/>
  <c r="CE13" i="4"/>
  <c r="CD13" i="4"/>
  <c r="CC13" i="4"/>
  <c r="CA13" i="4"/>
  <c r="BZ13" i="4"/>
  <c r="BY13" i="4"/>
  <c r="BX13" i="4"/>
  <c r="BW13" i="4"/>
  <c r="BU13" i="4"/>
  <c r="BS13" i="4"/>
  <c r="BR13" i="4"/>
  <c r="BN13" i="4"/>
  <c r="BM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CS13" i="1"/>
  <c r="CO13" i="1"/>
  <c r="CN13" i="1"/>
  <c r="CM13" i="1"/>
  <c r="CL13" i="1"/>
  <c r="CK13" i="1"/>
  <c r="AX13" i="1"/>
  <c r="AS13" i="1"/>
  <c r="AN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BC12" i="1" s="1"/>
  <c r="D12" i="5"/>
  <c r="K12" i="4" s="1"/>
  <c r="CH12" i="4"/>
  <c r="CG12" i="4"/>
  <c r="CE12" i="4"/>
  <c r="CC12" i="4"/>
  <c r="CB12" i="4"/>
  <c r="BZ12" i="4"/>
  <c r="BY12" i="4"/>
  <c r="BX12" i="4"/>
  <c r="BW12" i="4"/>
  <c r="BV12" i="4"/>
  <c r="BU12" i="4"/>
  <c r="BT12" i="4"/>
  <c r="BS12" i="4"/>
  <c r="BN12" i="4"/>
  <c r="BM12" i="4"/>
  <c r="BL12" i="4"/>
  <c r="BK12" i="4"/>
  <c r="M12" i="3"/>
  <c r="DI12" i="1"/>
  <c r="DH12" i="1"/>
  <c r="DF12" i="1"/>
  <c r="DE12" i="1"/>
  <c r="DD12" i="1"/>
  <c r="BZ12" i="1"/>
  <c r="DA12" i="1"/>
  <c r="CZ12" i="1"/>
  <c r="BU12" i="1"/>
  <c r="CX12" i="1"/>
  <c r="CV12" i="1"/>
  <c r="BP12" i="1"/>
  <c r="CT12" i="1"/>
  <c r="CS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AM11" i="4" s="1"/>
  <c r="E11" i="5"/>
  <c r="AB11" i="4" s="1"/>
  <c r="D11" i="5"/>
  <c r="K11" i="4" s="1"/>
  <c r="CH11" i="4"/>
  <c r="CG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D11" i="1"/>
  <c r="BZ11" i="1"/>
  <c r="DA11" i="1"/>
  <c r="CZ11" i="1"/>
  <c r="CY11" i="1"/>
  <c r="CX11" i="1"/>
  <c r="BU11" i="1"/>
  <c r="CV11" i="1"/>
  <c r="CU11" i="1"/>
  <c r="CT11" i="1"/>
  <c r="BP11" i="1"/>
  <c r="CN11" i="1"/>
  <c r="CM11" i="1"/>
  <c r="CL11" i="1"/>
  <c r="BH11" i="1"/>
  <c r="DE11" i="1"/>
  <c r="AX11" i="1"/>
  <c r="AS11" i="1"/>
  <c r="AN11" i="1"/>
  <c r="AF11" i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BN10" i="1" s="1"/>
  <c r="E10" i="5"/>
  <c r="AB10" i="4" s="1"/>
  <c r="D10" i="5"/>
  <c r="AL10" i="1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AM9" i="4" s="1"/>
  <c r="E9" i="5"/>
  <c r="AB9" i="4" s="1"/>
  <c r="D9" i="5"/>
  <c r="K9" i="4" s="1"/>
  <c r="CH9" i="4"/>
  <c r="CG9" i="4"/>
  <c r="CE9" i="4"/>
  <c r="CD9" i="4"/>
  <c r="CC9" i="4"/>
  <c r="CA9" i="4"/>
  <c r="BZ9" i="4"/>
  <c r="BY9" i="4"/>
  <c r="BX9" i="4"/>
  <c r="BW9" i="4"/>
  <c r="BU9" i="4"/>
  <c r="BS9" i="4"/>
  <c r="BR9" i="4"/>
  <c r="BN9" i="4"/>
  <c r="BM9" i="4"/>
  <c r="BK9" i="4"/>
  <c r="BJ9" i="4"/>
  <c r="M9" i="3"/>
  <c r="DI9" i="1"/>
  <c r="DH9" i="1"/>
  <c r="DF9" i="1"/>
  <c r="DE9" i="1"/>
  <c r="DD9" i="1"/>
  <c r="BZ9" i="1"/>
  <c r="DA9" i="1"/>
  <c r="CZ9" i="1"/>
  <c r="CY9" i="1"/>
  <c r="CX9" i="1"/>
  <c r="CV9" i="1"/>
  <c r="BP9" i="1"/>
  <c r="CT9" i="1"/>
  <c r="CS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G8" i="5"/>
  <c r="AM8" i="4" s="1"/>
  <c r="E8" i="5"/>
  <c r="BC8" i="1" s="1"/>
  <c r="D8" i="5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BZ8" i="1"/>
  <c r="DC8" i="1"/>
  <c r="DA8" i="1"/>
  <c r="CZ8" i="1"/>
  <c r="CY8" i="1"/>
  <c r="CX8" i="1"/>
  <c r="CV8" i="1"/>
  <c r="CU8" i="1"/>
  <c r="CT8" i="1"/>
  <c r="CS8" i="1"/>
  <c r="BP8" i="1"/>
  <c r="CO8" i="1"/>
  <c r="CN8" i="1"/>
  <c r="CM8" i="1"/>
  <c r="CL8" i="1"/>
  <c r="CK8" i="1"/>
  <c r="BH8" i="1"/>
  <c r="AX8" i="1"/>
  <c r="AS8" i="1"/>
  <c r="AN8" i="1"/>
  <c r="AF8" i="1"/>
  <c r="AE8" i="1" s="1"/>
  <c r="N8" i="1"/>
  <c r="M8" i="1" s="1"/>
  <c r="E8" i="1"/>
  <c r="D8" i="1" s="1"/>
  <c r="S10" i="2" l="1"/>
  <c r="J39" i="3"/>
  <c r="J14" i="2"/>
  <c r="J43" i="3"/>
  <c r="J44" i="3"/>
  <c r="S7" i="2"/>
  <c r="S35" i="3"/>
  <c r="S7" i="3" s="1"/>
  <c r="J46" i="3"/>
  <c r="CW9" i="2"/>
  <c r="DB16" i="2"/>
  <c r="DB18" i="2"/>
  <c r="CW19" i="2"/>
  <c r="DB17" i="2"/>
  <c r="CA46" i="4"/>
  <c r="BI46" i="4"/>
  <c r="BJ46" i="4"/>
  <c r="BW46" i="4"/>
  <c r="D46" i="3"/>
  <c r="BO20" i="2"/>
  <c r="DB20" i="2"/>
  <c r="CW20" i="2"/>
  <c r="AE20" i="2"/>
  <c r="CJ20" i="2"/>
  <c r="BG20" i="2"/>
  <c r="CK20" i="2"/>
  <c r="DC20" i="2"/>
  <c r="CO20" i="2"/>
  <c r="AN20" i="2"/>
  <c r="AM20" i="2" s="1"/>
  <c r="S45" i="3"/>
  <c r="J45" i="3"/>
  <c r="BI45" i="4"/>
  <c r="BJ45" i="4"/>
  <c r="BW45" i="4"/>
  <c r="D45" i="3"/>
  <c r="AM19" i="2"/>
  <c r="CJ19" i="2"/>
  <c r="BG19" i="2"/>
  <c r="CK19" i="2"/>
  <c r="AE19" i="2"/>
  <c r="BZ19" i="2"/>
  <c r="DB19" i="2" s="1"/>
  <c r="CM19" i="2"/>
  <c r="CR19" i="2"/>
  <c r="CZ19" i="2"/>
  <c r="CX19" i="2"/>
  <c r="BI44" i="4"/>
  <c r="BV44" i="4"/>
  <c r="BW44" i="4"/>
  <c r="BJ44" i="4"/>
  <c r="AM18" i="2"/>
  <c r="AE18" i="2"/>
  <c r="CK18" i="2"/>
  <c r="CO18" i="2"/>
  <c r="CX18" i="2"/>
  <c r="N18" i="2"/>
  <c r="M18" i="2" s="1"/>
  <c r="BH18" i="2"/>
  <c r="BU18" i="2"/>
  <c r="CW18" i="2" s="1"/>
  <c r="CR18" i="2"/>
  <c r="BV43" i="4"/>
  <c r="BI43" i="4"/>
  <c r="BW43" i="4"/>
  <c r="BJ43" i="4"/>
  <c r="D43" i="3"/>
  <c r="AM17" i="2"/>
  <c r="AE17" i="2"/>
  <c r="CO17" i="2"/>
  <c r="CX17" i="2"/>
  <c r="N17" i="2"/>
  <c r="M17" i="2" s="1"/>
  <c r="BH17" i="2"/>
  <c r="BU17" i="2"/>
  <c r="CW17" i="2" s="1"/>
  <c r="CR17" i="2"/>
  <c r="CK17" i="2"/>
  <c r="J16" i="2"/>
  <c r="BI42" i="4"/>
  <c r="BV42" i="4"/>
  <c r="BW42" i="4"/>
  <c r="BJ42" i="4"/>
  <c r="D42" i="3"/>
  <c r="AM16" i="2"/>
  <c r="AE16" i="2"/>
  <c r="CO16" i="2"/>
  <c r="CX16" i="2"/>
  <c r="N16" i="2"/>
  <c r="M16" i="2" s="1"/>
  <c r="BH16" i="2"/>
  <c r="BU16" i="2"/>
  <c r="CW16" i="2" s="1"/>
  <c r="CR16" i="2"/>
  <c r="CK16" i="2"/>
  <c r="J15" i="2"/>
  <c r="BI41" i="4"/>
  <c r="BQ41" i="4"/>
  <c r="CA41" i="4"/>
  <c r="BJ41" i="4"/>
  <c r="BW41" i="4"/>
  <c r="BP41" i="4"/>
  <c r="CJ15" i="2"/>
  <c r="CW15" i="2"/>
  <c r="E15" i="2"/>
  <c r="AX15" i="2"/>
  <c r="DB15" i="2" s="1"/>
  <c r="BG15" i="2"/>
  <c r="CI15" i="2" s="1"/>
  <c r="BP15" i="2"/>
  <c r="CK15" i="2"/>
  <c r="CX15" i="2"/>
  <c r="BI40" i="4"/>
  <c r="BV40" i="4"/>
  <c r="BJ40" i="4"/>
  <c r="BW40" i="4"/>
  <c r="D40" i="3"/>
  <c r="AM14" i="2"/>
  <c r="CJ14" i="2"/>
  <c r="BG14" i="2"/>
  <c r="CK14" i="2"/>
  <c r="BU14" i="2"/>
  <c r="CW14" i="2" s="1"/>
  <c r="AE14" i="2"/>
  <c r="BZ14" i="2"/>
  <c r="DB14" i="2" s="1"/>
  <c r="CM14" i="2"/>
  <c r="CR14" i="2"/>
  <c r="CX14" i="2"/>
  <c r="BI39" i="4"/>
  <c r="BQ39" i="4"/>
  <c r="CA39" i="4"/>
  <c r="BJ39" i="4"/>
  <c r="BW39" i="4"/>
  <c r="BP39" i="4"/>
  <c r="D39" i="3"/>
  <c r="CJ13" i="2"/>
  <c r="CW13" i="2"/>
  <c r="E13" i="2"/>
  <c r="AX13" i="2"/>
  <c r="DB13" i="2" s="1"/>
  <c r="BG13" i="2"/>
  <c r="CI13" i="2" s="1"/>
  <c r="BP13" i="2"/>
  <c r="CK13" i="2"/>
  <c r="CX13" i="2"/>
  <c r="J12" i="2"/>
  <c r="BI38" i="4"/>
  <c r="BQ38" i="4"/>
  <c r="CA38" i="4"/>
  <c r="BJ38" i="4"/>
  <c r="BW38" i="4"/>
  <c r="BP38" i="4"/>
  <c r="D38" i="3"/>
  <c r="AM12" i="2"/>
  <c r="BF12" i="2" s="1"/>
  <c r="CO12" i="2"/>
  <c r="CX12" i="2"/>
  <c r="N12" i="2"/>
  <c r="M12" i="2" s="1"/>
  <c r="BH12" i="2"/>
  <c r="BU12" i="2"/>
  <c r="CW12" i="2" s="1"/>
  <c r="BZ12" i="2"/>
  <c r="DB12" i="2" s="1"/>
  <c r="CR12" i="2"/>
  <c r="CK12" i="2"/>
  <c r="J11" i="2"/>
  <c r="BI37" i="4"/>
  <c r="BV37" i="4"/>
  <c r="CA37" i="4"/>
  <c r="BJ37" i="4"/>
  <c r="BW37" i="4"/>
  <c r="DB11" i="2"/>
  <c r="AM11" i="2"/>
  <c r="AE11" i="2"/>
  <c r="CK11" i="2"/>
  <c r="CO11" i="2"/>
  <c r="CX11" i="2"/>
  <c r="N11" i="2"/>
  <c r="M11" i="2" s="1"/>
  <c r="BH11" i="2"/>
  <c r="BU11" i="2"/>
  <c r="CW11" i="2" s="1"/>
  <c r="CR11" i="2"/>
  <c r="J10" i="2"/>
  <c r="BI36" i="4"/>
  <c r="BV36" i="4"/>
  <c r="BW36" i="4"/>
  <c r="BJ36" i="4"/>
  <c r="D36" i="3"/>
  <c r="AM10" i="2"/>
  <c r="AE10" i="2"/>
  <c r="CJ10" i="2"/>
  <c r="BG10" i="2"/>
  <c r="CO10" i="2"/>
  <c r="CX10" i="2"/>
  <c r="N10" i="2"/>
  <c r="M10" i="2" s="1"/>
  <c r="BZ10" i="2"/>
  <c r="DB10" i="2" s="1"/>
  <c r="CM10" i="2"/>
  <c r="CR10" i="2"/>
  <c r="CZ10" i="2"/>
  <c r="CK10" i="2"/>
  <c r="J35" i="3"/>
  <c r="BI35" i="4"/>
  <c r="BV35" i="4"/>
  <c r="CA35" i="4"/>
  <c r="BJ35" i="4"/>
  <c r="BW35" i="4"/>
  <c r="CJ9" i="2"/>
  <c r="E9" i="2"/>
  <c r="AX9" i="2"/>
  <c r="AM9" i="2" s="1"/>
  <c r="BF9" i="2" s="1"/>
  <c r="BG9" i="2"/>
  <c r="CI9" i="2" s="1"/>
  <c r="BP9" i="2"/>
  <c r="CK9" i="2"/>
  <c r="CX9" i="2"/>
  <c r="J8" i="2"/>
  <c r="J7" i="2" s="1"/>
  <c r="BI34" i="4"/>
  <c r="BV34" i="4"/>
  <c r="BJ34" i="4"/>
  <c r="BW34" i="4"/>
  <c r="AM8" i="2"/>
  <c r="CJ8" i="2"/>
  <c r="BG8" i="2"/>
  <c r="AE8" i="2"/>
  <c r="BF8" i="2" s="1"/>
  <c r="CO8" i="2"/>
  <c r="CX8" i="2"/>
  <c r="N8" i="2"/>
  <c r="M8" i="2" s="1"/>
  <c r="BZ8" i="2"/>
  <c r="DB8" i="2" s="1"/>
  <c r="CM8" i="2"/>
  <c r="CR8" i="2"/>
  <c r="CZ8" i="2"/>
  <c r="CK8" i="2"/>
  <c r="BD33" i="4"/>
  <c r="BC33" i="1"/>
  <c r="DG33" i="1" s="1"/>
  <c r="CF33" i="4"/>
  <c r="I33" i="5"/>
  <c r="F33" i="5"/>
  <c r="AL33" i="1"/>
  <c r="BO33" i="4"/>
  <c r="BN33" i="1"/>
  <c r="BV33" i="4"/>
  <c r="BX33" i="4"/>
  <c r="CB33" i="4"/>
  <c r="D33" i="3"/>
  <c r="AM33" i="1"/>
  <c r="BF33" i="1" s="1"/>
  <c r="CW33" i="1"/>
  <c r="DB33" i="1"/>
  <c r="CY33" i="1"/>
  <c r="DC33" i="1"/>
  <c r="E33" i="1"/>
  <c r="BH33" i="1"/>
  <c r="BP33" i="1"/>
  <c r="AB32" i="4"/>
  <c r="CE32" i="1"/>
  <c r="I32" i="5"/>
  <c r="AL32" i="1"/>
  <c r="F32" i="5"/>
  <c r="DG32" i="1"/>
  <c r="AM32" i="4"/>
  <c r="BO32" i="4" s="1"/>
  <c r="BN32" i="1"/>
  <c r="CP32" i="1" s="1"/>
  <c r="CF32" i="4"/>
  <c r="BQ32" i="4"/>
  <c r="BI32" i="4"/>
  <c r="CA32" i="4"/>
  <c r="BL32" i="4"/>
  <c r="BT32" i="4"/>
  <c r="BV32" i="4"/>
  <c r="CW32" i="1"/>
  <c r="AM32" i="1"/>
  <c r="AE32" i="1"/>
  <c r="DB32" i="1"/>
  <c r="DC32" i="1"/>
  <c r="E32" i="1"/>
  <c r="BH32" i="1"/>
  <c r="CJ32" i="1" s="1"/>
  <c r="BP32" i="1"/>
  <c r="CE31" i="1"/>
  <c r="I31" i="5"/>
  <c r="BC31" i="1"/>
  <c r="F31" i="5"/>
  <c r="CF31" i="4"/>
  <c r="AL31" i="1"/>
  <c r="AM31" i="4"/>
  <c r="BO31" i="4" s="1"/>
  <c r="BN31" i="1"/>
  <c r="BQ31" i="4"/>
  <c r="BI31" i="4"/>
  <c r="CA31" i="4"/>
  <c r="BL31" i="4"/>
  <c r="BT31" i="4"/>
  <c r="BV31" i="4"/>
  <c r="D31" i="3"/>
  <c r="DB31" i="1"/>
  <c r="AM31" i="1"/>
  <c r="BF31" i="1" s="1"/>
  <c r="CR31" i="1"/>
  <c r="D31" i="1"/>
  <c r="CJ31" i="1"/>
  <c r="BG31" i="1"/>
  <c r="CI31" i="1" s="1"/>
  <c r="CM31" i="1"/>
  <c r="CU31" i="1"/>
  <c r="BU31" i="1"/>
  <c r="CW31" i="1" s="1"/>
  <c r="BC30" i="1"/>
  <c r="CE30" i="1"/>
  <c r="I30" i="5"/>
  <c r="F30" i="5"/>
  <c r="CF30" i="4"/>
  <c r="AL30" i="1"/>
  <c r="AM30" i="4"/>
  <c r="BO30" i="4" s="1"/>
  <c r="BN30" i="1"/>
  <c r="BQ30" i="4"/>
  <c r="BI30" i="4"/>
  <c r="CA30" i="4"/>
  <c r="BL30" i="4"/>
  <c r="BT30" i="4"/>
  <c r="BV30" i="4"/>
  <c r="D30" i="3"/>
  <c r="CW30" i="1"/>
  <c r="AM30" i="1"/>
  <c r="AE30" i="1"/>
  <c r="DB30" i="1"/>
  <c r="DC30" i="1"/>
  <c r="E30" i="1"/>
  <c r="BH30" i="1"/>
  <c r="CJ30" i="1" s="1"/>
  <c r="BP30" i="1"/>
  <c r="BD29" i="4"/>
  <c r="CF29" i="4" s="1"/>
  <c r="I29" i="5"/>
  <c r="BC29" i="1"/>
  <c r="BN29" i="1"/>
  <c r="AM29" i="4"/>
  <c r="K29" i="4"/>
  <c r="F29" i="5"/>
  <c r="CP29" i="1"/>
  <c r="DG29" i="1"/>
  <c r="CB29" i="4"/>
  <c r="BV29" i="4"/>
  <c r="D29" i="3"/>
  <c r="CW29" i="1"/>
  <c r="AM29" i="1"/>
  <c r="AE29" i="1"/>
  <c r="DB29" i="1"/>
  <c r="DC29" i="1"/>
  <c r="E29" i="1"/>
  <c r="BH29" i="1"/>
  <c r="CJ29" i="1" s="1"/>
  <c r="BP29" i="1"/>
  <c r="CE28" i="1"/>
  <c r="DG28" i="1" s="1"/>
  <c r="I28" i="5"/>
  <c r="F28" i="5"/>
  <c r="AB28" i="4"/>
  <c r="CF28" i="4" s="1"/>
  <c r="K28" i="4"/>
  <c r="AL28" i="1"/>
  <c r="CP28" i="1" s="1"/>
  <c r="AM28" i="4"/>
  <c r="BQ28" i="4"/>
  <c r="BI28" i="4"/>
  <c r="CA28" i="4"/>
  <c r="BL28" i="4"/>
  <c r="BT28" i="4"/>
  <c r="BV28" i="4"/>
  <c r="D28" i="1"/>
  <c r="BG28" i="1"/>
  <c r="CI28" i="1" s="1"/>
  <c r="CJ28" i="1"/>
  <c r="AM28" i="1"/>
  <c r="BF28" i="1" s="1"/>
  <c r="CW28" i="1"/>
  <c r="DB28" i="1"/>
  <c r="BO28" i="1"/>
  <c r="CR28" i="1"/>
  <c r="CM28" i="1"/>
  <c r="CY28" i="1"/>
  <c r="DC28" i="1"/>
  <c r="CU28" i="1"/>
  <c r="CF27" i="4"/>
  <c r="BO27" i="4"/>
  <c r="BN27" i="1"/>
  <c r="I27" i="5"/>
  <c r="BC27" i="1"/>
  <c r="AL27" i="1"/>
  <c r="F27" i="5"/>
  <c r="CE27" i="1"/>
  <c r="DG27" i="1" s="1"/>
  <c r="BQ27" i="4"/>
  <c r="BI27" i="4"/>
  <c r="CA27" i="4"/>
  <c r="BL27" i="4"/>
  <c r="BT27" i="4"/>
  <c r="BV27" i="4"/>
  <c r="D27" i="3"/>
  <c r="CW27" i="1"/>
  <c r="AM27" i="1"/>
  <c r="BF27" i="1" s="1"/>
  <c r="D27" i="1"/>
  <c r="CJ27" i="1"/>
  <c r="BG27" i="1"/>
  <c r="CI27" i="1" s="1"/>
  <c r="DB27" i="1"/>
  <c r="CR27" i="1"/>
  <c r="BO27" i="1"/>
  <c r="CM27" i="1"/>
  <c r="CU27" i="1"/>
  <c r="CY27" i="1"/>
  <c r="DC27" i="1"/>
  <c r="AM26" i="4"/>
  <c r="BO26" i="4" s="1"/>
  <c r="I26" i="5"/>
  <c r="BC26" i="1"/>
  <c r="F26" i="5"/>
  <c r="AL26" i="1"/>
  <c r="CP26" i="1" s="1"/>
  <c r="BD26" i="4"/>
  <c r="CF26" i="4" s="1"/>
  <c r="CE26" i="1"/>
  <c r="DG26" i="1" s="1"/>
  <c r="BI26" i="4"/>
  <c r="BQ26" i="4"/>
  <c r="BP26" i="4"/>
  <c r="BL26" i="4"/>
  <c r="BT26" i="4"/>
  <c r="CB26" i="4"/>
  <c r="BV26" i="4"/>
  <c r="D26" i="3"/>
  <c r="DB26" i="1"/>
  <c r="AM26" i="1"/>
  <c r="BF26" i="1" s="1"/>
  <c r="CR26" i="1"/>
  <c r="CJ26" i="1"/>
  <c r="BG26" i="1"/>
  <c r="CI26" i="1" s="1"/>
  <c r="CM26" i="1"/>
  <c r="CU26" i="1"/>
  <c r="E26" i="1"/>
  <c r="BU26" i="1"/>
  <c r="CW26" i="1" s="1"/>
  <c r="BC25" i="1"/>
  <c r="DG25" i="1" s="1"/>
  <c r="CF25" i="4"/>
  <c r="I25" i="5"/>
  <c r="K25" i="4"/>
  <c r="BO25" i="4" s="1"/>
  <c r="F25" i="5"/>
  <c r="BN25" i="1"/>
  <c r="CP25" i="1" s="1"/>
  <c r="BX25" i="4"/>
  <c r="CB25" i="4"/>
  <c r="D25" i="3"/>
  <c r="AM25" i="1"/>
  <c r="CW25" i="1"/>
  <c r="BF25" i="1"/>
  <c r="DB25" i="1"/>
  <c r="CY25" i="1"/>
  <c r="DC25" i="1"/>
  <c r="E25" i="1"/>
  <c r="BH25" i="1"/>
  <c r="BP25" i="1"/>
  <c r="BD24" i="4"/>
  <c r="I24" i="5"/>
  <c r="BN24" i="1"/>
  <c r="AB24" i="4"/>
  <c r="CF24" i="4" s="1"/>
  <c r="F24" i="5"/>
  <c r="AL24" i="1"/>
  <c r="DG24" i="1"/>
  <c r="BO24" i="4"/>
  <c r="BI24" i="4"/>
  <c r="BQ24" i="4"/>
  <c r="BP24" i="4"/>
  <c r="BL24" i="4"/>
  <c r="BT24" i="4"/>
  <c r="BV24" i="4"/>
  <c r="CB24" i="4"/>
  <c r="BG24" i="1"/>
  <c r="CI24" i="1" s="1"/>
  <c r="CJ24" i="1"/>
  <c r="DB24" i="1"/>
  <c r="AM24" i="1"/>
  <c r="BF24" i="1" s="1"/>
  <c r="D24" i="1"/>
  <c r="CR24" i="1"/>
  <c r="CM24" i="1"/>
  <c r="CU24" i="1"/>
  <c r="BU24" i="1"/>
  <c r="CW24" i="1" s="1"/>
  <c r="DC24" i="1"/>
  <c r="AL23" i="1"/>
  <c r="BC23" i="1"/>
  <c r="BN23" i="1"/>
  <c r="F23" i="5"/>
  <c r="BO23" i="4"/>
  <c r="I23" i="5"/>
  <c r="CE23" i="1"/>
  <c r="BD23" i="4"/>
  <c r="CF23" i="4" s="1"/>
  <c r="BI23" i="4"/>
  <c r="BQ23" i="4"/>
  <c r="BP23" i="4"/>
  <c r="BL23" i="4"/>
  <c r="BT23" i="4"/>
  <c r="BV23" i="4"/>
  <c r="CB23" i="4"/>
  <c r="D23" i="3"/>
  <c r="D23" i="1"/>
  <c r="CJ23" i="1"/>
  <c r="BG23" i="1"/>
  <c r="CI23" i="1" s="1"/>
  <c r="DB23" i="1"/>
  <c r="AM23" i="1"/>
  <c r="BF23" i="1" s="1"/>
  <c r="CR23" i="1"/>
  <c r="CM23" i="1"/>
  <c r="CU23" i="1"/>
  <c r="BU23" i="1"/>
  <c r="CW23" i="1" s="1"/>
  <c r="DC23" i="1"/>
  <c r="BC22" i="1"/>
  <c r="BD22" i="4"/>
  <c r="I22" i="5"/>
  <c r="CF22" i="4"/>
  <c r="BN22" i="1"/>
  <c r="AM22" i="4"/>
  <c r="AL22" i="1"/>
  <c r="CP22" i="1" s="1"/>
  <c r="F22" i="5"/>
  <c r="DG22" i="1"/>
  <c r="BO22" i="4"/>
  <c r="CB22" i="4"/>
  <c r="DB22" i="1"/>
  <c r="AM22" i="1"/>
  <c r="BF22" i="1" s="1"/>
  <c r="CJ22" i="1"/>
  <c r="BG22" i="1"/>
  <c r="CI22" i="1" s="1"/>
  <c r="CM22" i="1"/>
  <c r="DC22" i="1"/>
  <c r="E22" i="1"/>
  <c r="BP22" i="1"/>
  <c r="BU22" i="1"/>
  <c r="CW22" i="1" s="1"/>
  <c r="CF21" i="4"/>
  <c r="BC21" i="1"/>
  <c r="I21" i="5"/>
  <c r="F21" i="5"/>
  <c r="AL21" i="1"/>
  <c r="DG21" i="1"/>
  <c r="BO21" i="4"/>
  <c r="BN21" i="1"/>
  <c r="BI21" i="4"/>
  <c r="BQ21" i="4"/>
  <c r="BL21" i="4"/>
  <c r="BT21" i="4"/>
  <c r="BV21" i="4"/>
  <c r="CB21" i="4"/>
  <c r="D21" i="3"/>
  <c r="CW21" i="1"/>
  <c r="AM21" i="1"/>
  <c r="AE21" i="1"/>
  <c r="DB21" i="1"/>
  <c r="DC21" i="1"/>
  <c r="E21" i="1"/>
  <c r="BH21" i="1"/>
  <c r="CJ21" i="1" s="1"/>
  <c r="BP21" i="1"/>
  <c r="I20" i="5"/>
  <c r="K20" i="4"/>
  <c r="CE20" i="1"/>
  <c r="DG20" i="1" s="1"/>
  <c r="BN20" i="1"/>
  <c r="CP20" i="1" s="1"/>
  <c r="AM20" i="4"/>
  <c r="F20" i="5"/>
  <c r="CF20" i="4"/>
  <c r="BI20" i="4"/>
  <c r="BQ20" i="4"/>
  <c r="BP20" i="4"/>
  <c r="BK20" i="4"/>
  <c r="BS20" i="4"/>
  <c r="BV20" i="4"/>
  <c r="D20" i="3"/>
  <c r="DB20" i="1"/>
  <c r="AM20" i="1"/>
  <c r="BF20" i="1" s="1"/>
  <c r="D20" i="1"/>
  <c r="CJ20" i="1"/>
  <c r="BG20" i="1"/>
  <c r="CI20" i="1" s="1"/>
  <c r="CR20" i="1"/>
  <c r="CM20" i="1"/>
  <c r="CU20" i="1"/>
  <c r="DC20" i="1"/>
  <c r="BU20" i="1"/>
  <c r="CW20" i="1" s="1"/>
  <c r="K19" i="4"/>
  <c r="CE19" i="1"/>
  <c r="DG19" i="1" s="1"/>
  <c r="F19" i="5"/>
  <c r="AM19" i="4"/>
  <c r="AB19" i="4"/>
  <c r="CF19" i="4" s="1"/>
  <c r="CP19" i="1"/>
  <c r="I19" i="5"/>
  <c r="BQ19" i="4"/>
  <c r="BI19" i="4"/>
  <c r="CA19" i="4"/>
  <c r="BL19" i="4"/>
  <c r="BT19" i="4"/>
  <c r="BV19" i="4"/>
  <c r="CB19" i="4"/>
  <c r="CW19" i="1"/>
  <c r="AM19" i="1"/>
  <c r="AE19" i="1"/>
  <c r="DB19" i="1"/>
  <c r="DC19" i="1"/>
  <c r="E19" i="1"/>
  <c r="BH19" i="1"/>
  <c r="CJ19" i="1" s="1"/>
  <c r="BP19" i="1"/>
  <c r="BN18" i="1"/>
  <c r="BO18" i="4"/>
  <c r="I18" i="5"/>
  <c r="BC18" i="1"/>
  <c r="DG18" i="1" s="1"/>
  <c r="F18" i="5"/>
  <c r="AL18" i="1"/>
  <c r="CP18" i="1" s="1"/>
  <c r="BD18" i="4"/>
  <c r="CF18" i="4" s="1"/>
  <c r="BV18" i="4"/>
  <c r="BX18" i="4"/>
  <c r="CB18" i="4"/>
  <c r="D18" i="3"/>
  <c r="D18" i="1"/>
  <c r="CJ18" i="1"/>
  <c r="BG18" i="1"/>
  <c r="CI18" i="1" s="1"/>
  <c r="DB18" i="1"/>
  <c r="AM18" i="1"/>
  <c r="BF18" i="1" s="1"/>
  <c r="CR18" i="1"/>
  <c r="CM18" i="1"/>
  <c r="CU18" i="1"/>
  <c r="BU18" i="1"/>
  <c r="CW18" i="1" s="1"/>
  <c r="DC18" i="1"/>
  <c r="CE17" i="1"/>
  <c r="I17" i="5"/>
  <c r="BC17" i="1"/>
  <c r="F17" i="5"/>
  <c r="CF17" i="4"/>
  <c r="AM17" i="4"/>
  <c r="BN17" i="1"/>
  <c r="AL17" i="1"/>
  <c r="K17" i="4"/>
  <c r="CB17" i="4"/>
  <c r="D17" i="3"/>
  <c r="CW17" i="1"/>
  <c r="AM17" i="1"/>
  <c r="AE17" i="1"/>
  <c r="DB17" i="1"/>
  <c r="DC17" i="1"/>
  <c r="E17" i="1"/>
  <c r="BH17" i="1"/>
  <c r="CJ17" i="1" s="1"/>
  <c r="BP17" i="1"/>
  <c r="CF16" i="4"/>
  <c r="CE16" i="1"/>
  <c r="BC16" i="1"/>
  <c r="F16" i="5"/>
  <c r="K16" i="4"/>
  <c r="G16" i="5"/>
  <c r="BQ16" i="4"/>
  <c r="BP16" i="4"/>
  <c r="BI16" i="4"/>
  <c r="BV16" i="4"/>
  <c r="BL16" i="4"/>
  <c r="BT16" i="4"/>
  <c r="BX16" i="4"/>
  <c r="CB16" i="4"/>
  <c r="D16" i="3"/>
  <c r="D16" i="1"/>
  <c r="DB16" i="1"/>
  <c r="AM16" i="1"/>
  <c r="BF16" i="1" s="1"/>
  <c r="CJ16" i="1"/>
  <c r="BG16" i="1"/>
  <c r="CI16" i="1" s="1"/>
  <c r="CR16" i="1"/>
  <c r="CM16" i="1"/>
  <c r="CU16" i="1"/>
  <c r="DC16" i="1"/>
  <c r="BU16" i="1"/>
  <c r="CW16" i="1" s="1"/>
  <c r="BN15" i="1"/>
  <c r="BO15" i="4"/>
  <c r="I15" i="5"/>
  <c r="BC15" i="1"/>
  <c r="AL15" i="1"/>
  <c r="CP15" i="1"/>
  <c r="F15" i="5"/>
  <c r="CE15" i="1"/>
  <c r="DG15" i="1" s="1"/>
  <c r="BD15" i="4"/>
  <c r="CF15" i="4" s="1"/>
  <c r="BI15" i="4"/>
  <c r="BQ15" i="4"/>
  <c r="BL15" i="4"/>
  <c r="BT15" i="4"/>
  <c r="BV15" i="4"/>
  <c r="CB15" i="4"/>
  <c r="D15" i="3"/>
  <c r="AM15" i="1"/>
  <c r="BF15" i="1"/>
  <c r="D15" i="1"/>
  <c r="BG15" i="1"/>
  <c r="CI15" i="1" s="1"/>
  <c r="CJ15" i="1"/>
  <c r="DB15" i="1"/>
  <c r="CR15" i="1"/>
  <c r="CM15" i="1"/>
  <c r="CU15" i="1"/>
  <c r="DC15" i="1"/>
  <c r="BU15" i="1"/>
  <c r="CW15" i="1" s="1"/>
  <c r="BN14" i="1"/>
  <c r="BO14" i="4"/>
  <c r="I14" i="5"/>
  <c r="BC14" i="1"/>
  <c r="DG14" i="1" s="1"/>
  <c r="F14" i="5"/>
  <c r="AL14" i="1"/>
  <c r="CP14" i="1" s="1"/>
  <c r="BD14" i="4"/>
  <c r="CF14" i="4" s="1"/>
  <c r="CA14" i="4"/>
  <c r="BX14" i="4"/>
  <c r="CB14" i="4"/>
  <c r="CR14" i="1"/>
  <c r="CJ14" i="1"/>
  <c r="BG14" i="1"/>
  <c r="CI14" i="1" s="1"/>
  <c r="DB14" i="1"/>
  <c r="AM14" i="1"/>
  <c r="BF14" i="1" s="1"/>
  <c r="CM14" i="1"/>
  <c r="CU14" i="1"/>
  <c r="DC14" i="1"/>
  <c r="E14" i="1"/>
  <c r="BU14" i="1"/>
  <c r="CW14" i="1" s="1"/>
  <c r="BN13" i="1"/>
  <c r="BD13" i="4"/>
  <c r="AB13" i="4"/>
  <c r="CF13" i="4" s="1"/>
  <c r="I13" i="5"/>
  <c r="F13" i="5"/>
  <c r="AL13" i="1"/>
  <c r="CP13" i="1" s="1"/>
  <c r="DG13" i="1"/>
  <c r="BO13" i="4"/>
  <c r="BI13" i="4"/>
  <c r="BQ13" i="4"/>
  <c r="BP13" i="4"/>
  <c r="BL13" i="4"/>
  <c r="BT13" i="4"/>
  <c r="BV13" i="4"/>
  <c r="CB13" i="4"/>
  <c r="D13" i="3"/>
  <c r="CW13" i="1"/>
  <c r="AM13" i="1"/>
  <c r="D13" i="1"/>
  <c r="AE13" i="1"/>
  <c r="DB13" i="1"/>
  <c r="DC13" i="1"/>
  <c r="BH13" i="1"/>
  <c r="CJ13" i="1" s="1"/>
  <c r="BP13" i="1"/>
  <c r="BD12" i="4"/>
  <c r="I12" i="5"/>
  <c r="AB12" i="4"/>
  <c r="CF12" i="4" s="1"/>
  <c r="BN12" i="1"/>
  <c r="AM12" i="4"/>
  <c r="BO12" i="4" s="1"/>
  <c r="F12" i="5"/>
  <c r="AL12" i="1"/>
  <c r="DG12" i="1"/>
  <c r="BI12" i="4"/>
  <c r="CA12" i="4"/>
  <c r="BQ12" i="4"/>
  <c r="BP12" i="4"/>
  <c r="BJ12" i="4"/>
  <c r="BR12" i="4"/>
  <c r="CD12" i="4"/>
  <c r="D12" i="3"/>
  <c r="CW12" i="1"/>
  <c r="AM12" i="1"/>
  <c r="BF12" i="1" s="1"/>
  <c r="D12" i="1"/>
  <c r="CJ12" i="1"/>
  <c r="BG12" i="1"/>
  <c r="CI12" i="1" s="1"/>
  <c r="DB12" i="1"/>
  <c r="CR12" i="1"/>
  <c r="BO12" i="1"/>
  <c r="CM12" i="1"/>
  <c r="CU12" i="1"/>
  <c r="CY12" i="1"/>
  <c r="DC12" i="1"/>
  <c r="BN11" i="1"/>
  <c r="BO11" i="4"/>
  <c r="I11" i="5"/>
  <c r="BC11" i="1"/>
  <c r="DG11" i="1" s="1"/>
  <c r="F11" i="5"/>
  <c r="BD11" i="4"/>
  <c r="CF11" i="4" s="1"/>
  <c r="AL11" i="1"/>
  <c r="CB11" i="4"/>
  <c r="D11" i="3"/>
  <c r="CW11" i="1"/>
  <c r="AM11" i="1"/>
  <c r="CJ11" i="1"/>
  <c r="BG11" i="1"/>
  <c r="D11" i="1"/>
  <c r="AE11" i="1"/>
  <c r="CR11" i="1"/>
  <c r="BO11" i="1"/>
  <c r="DB11" i="1"/>
  <c r="CK11" i="1"/>
  <c r="CO11" i="1"/>
  <c r="CS11" i="1"/>
  <c r="DC11" i="1"/>
  <c r="AM10" i="4"/>
  <c r="K10" i="4"/>
  <c r="BD10" i="4"/>
  <c r="CF10" i="4" s="1"/>
  <c r="I10" i="5"/>
  <c r="CP10" i="1"/>
  <c r="BC10" i="1"/>
  <c r="DG10" i="1" s="1"/>
  <c r="F10" i="5"/>
  <c r="CB10" i="4"/>
  <c r="BV10" i="4"/>
  <c r="D10" i="3"/>
  <c r="AM10" i="1"/>
  <c r="BF10" i="1" s="1"/>
  <c r="D10" i="1"/>
  <c r="CJ10" i="1"/>
  <c r="BG10" i="1"/>
  <c r="CI10" i="1" s="1"/>
  <c r="DB10" i="1"/>
  <c r="CR10" i="1"/>
  <c r="DC10" i="1"/>
  <c r="BU10" i="1"/>
  <c r="CW10" i="1" s="1"/>
  <c r="CM10" i="1"/>
  <c r="CU10" i="1"/>
  <c r="AL9" i="1"/>
  <c r="BC9" i="1"/>
  <c r="BO9" i="4"/>
  <c r="BN9" i="1"/>
  <c r="I9" i="5"/>
  <c r="F9" i="5"/>
  <c r="CE9" i="1"/>
  <c r="BD9" i="4"/>
  <c r="BI9" i="4"/>
  <c r="BP9" i="4"/>
  <c r="BQ9" i="4"/>
  <c r="BL9" i="4"/>
  <c r="BT9" i="4"/>
  <c r="CB9" i="4"/>
  <c r="BV9" i="4"/>
  <c r="CJ9" i="1"/>
  <c r="BG9" i="1"/>
  <c r="CI9" i="1" s="1"/>
  <c r="DB9" i="1"/>
  <c r="AM9" i="1"/>
  <c r="BF9" i="1" s="1"/>
  <c r="CR9" i="1"/>
  <c r="CM9" i="1"/>
  <c r="CU9" i="1"/>
  <c r="DC9" i="1"/>
  <c r="E9" i="1"/>
  <c r="BU9" i="1"/>
  <c r="CW9" i="1" s="1"/>
  <c r="BN8" i="1"/>
  <c r="F8" i="5"/>
  <c r="AL8" i="1"/>
  <c r="K8" i="4"/>
  <c r="I8" i="5"/>
  <c r="CE8" i="1"/>
  <c r="CP8" i="1"/>
  <c r="AB8" i="4"/>
  <c r="CB8" i="4"/>
  <c r="BV8" i="4"/>
  <c r="D8" i="3"/>
  <c r="AM8" i="1"/>
  <c r="CR8" i="1"/>
  <c r="CJ8" i="1"/>
  <c r="BF8" i="1"/>
  <c r="DB8" i="1"/>
  <c r="BG8" i="1"/>
  <c r="CI8" i="1" s="1"/>
  <c r="BU8" i="1"/>
  <c r="CW8" i="1" s="1"/>
  <c r="DD8" i="1"/>
  <c r="J7" i="3" l="1"/>
  <c r="BO8" i="4"/>
  <c r="K7" i="4"/>
  <c r="AL7" i="1"/>
  <c r="CF9" i="4"/>
  <c r="BD7" i="4"/>
  <c r="CP24" i="1"/>
  <c r="DG8" i="1"/>
  <c r="CE7" i="1"/>
  <c r="DG9" i="1"/>
  <c r="CF8" i="4"/>
  <c r="CF7" i="4" s="1"/>
  <c r="AB7" i="4"/>
  <c r="CP9" i="1"/>
  <c r="BN7" i="1"/>
  <c r="BC7" i="1"/>
  <c r="BO19" i="4"/>
  <c r="BO10" i="4"/>
  <c r="BO28" i="4"/>
  <c r="CI10" i="2"/>
  <c r="CH20" i="2"/>
  <c r="BO19" i="2"/>
  <c r="CH19" i="2" s="1"/>
  <c r="DJ19" i="2" s="1"/>
  <c r="BF17" i="2"/>
  <c r="AM15" i="2"/>
  <c r="BF15" i="2" s="1"/>
  <c r="BF16" i="2"/>
  <c r="BF19" i="2"/>
  <c r="CR20" i="2"/>
  <c r="BF10" i="2"/>
  <c r="CI14" i="2"/>
  <c r="BF18" i="2"/>
  <c r="CP23" i="1"/>
  <c r="CP30" i="1"/>
  <c r="CP7" i="1" s="1"/>
  <c r="CP21" i="1"/>
  <c r="DG31" i="1"/>
  <c r="BQ46" i="4"/>
  <c r="BP46" i="4"/>
  <c r="CI46" i="4"/>
  <c r="BH46" i="4"/>
  <c r="BF20" i="2"/>
  <c r="DJ20" i="2" s="1"/>
  <c r="CI20" i="2"/>
  <c r="CQ20" i="2"/>
  <c r="BH45" i="4"/>
  <c r="BQ45" i="4"/>
  <c r="BP45" i="4"/>
  <c r="CI19" i="2"/>
  <c r="CQ19" i="2"/>
  <c r="BQ44" i="4"/>
  <c r="BP44" i="4"/>
  <c r="BH44" i="4"/>
  <c r="BO18" i="2"/>
  <c r="CJ18" i="2"/>
  <c r="BG18" i="2"/>
  <c r="CI18" i="2" s="1"/>
  <c r="BH43" i="4"/>
  <c r="BQ43" i="4"/>
  <c r="BP43" i="4"/>
  <c r="CJ17" i="2"/>
  <c r="BG17" i="2"/>
  <c r="CI17" i="2" s="1"/>
  <c r="BO17" i="2"/>
  <c r="BQ42" i="4"/>
  <c r="BP42" i="4"/>
  <c r="CI42" i="4"/>
  <c r="BH42" i="4"/>
  <c r="BO16" i="2"/>
  <c r="CJ16" i="2"/>
  <c r="BG16" i="2"/>
  <c r="CI16" i="2" s="1"/>
  <c r="CI41" i="4"/>
  <c r="BH41" i="4"/>
  <c r="BO15" i="2"/>
  <c r="CR15" i="2"/>
  <c r="D15" i="2"/>
  <c r="BQ40" i="4"/>
  <c r="BP40" i="4"/>
  <c r="CI40" i="4"/>
  <c r="BH40" i="4"/>
  <c r="BF14" i="2"/>
  <c r="BO14" i="2"/>
  <c r="CI39" i="4"/>
  <c r="BH39" i="4"/>
  <c r="AM13" i="2"/>
  <c r="BF13" i="2" s="1"/>
  <c r="BO13" i="2"/>
  <c r="CR13" i="2"/>
  <c r="D13" i="2"/>
  <c r="CI38" i="4"/>
  <c r="BH38" i="4"/>
  <c r="CJ12" i="2"/>
  <c r="BG12" i="2"/>
  <c r="CI12" i="2" s="1"/>
  <c r="BO12" i="2"/>
  <c r="CI37" i="4"/>
  <c r="BH37" i="4"/>
  <c r="BP37" i="4"/>
  <c r="D37" i="3"/>
  <c r="BF11" i="2"/>
  <c r="BO11" i="2"/>
  <c r="CJ11" i="2"/>
  <c r="BG11" i="2"/>
  <c r="CI11" i="2" s="1"/>
  <c r="BP36" i="4"/>
  <c r="BQ36" i="4"/>
  <c r="CI36" i="4"/>
  <c r="BH36" i="4"/>
  <c r="BO10" i="2"/>
  <c r="CI35" i="4"/>
  <c r="BH35" i="4"/>
  <c r="BP35" i="4"/>
  <c r="BQ35" i="4"/>
  <c r="D9" i="2"/>
  <c r="BO9" i="2"/>
  <c r="CR9" i="2"/>
  <c r="DB9" i="2"/>
  <c r="BP34" i="4"/>
  <c r="BQ34" i="4"/>
  <c r="CI34" i="4"/>
  <c r="BH34" i="4"/>
  <c r="BO8" i="2"/>
  <c r="CQ8" i="2" s="1"/>
  <c r="CI8" i="2"/>
  <c r="CP33" i="1"/>
  <c r="BQ33" i="4"/>
  <c r="BP33" i="4"/>
  <c r="BI33" i="4"/>
  <c r="D33" i="1"/>
  <c r="CR33" i="1"/>
  <c r="BO33" i="1"/>
  <c r="CJ33" i="1"/>
  <c r="BG33" i="1"/>
  <c r="CI33" i="1" s="1"/>
  <c r="BH32" i="4"/>
  <c r="BP32" i="4"/>
  <c r="D32" i="3"/>
  <c r="BG32" i="1"/>
  <c r="CI32" i="1" s="1"/>
  <c r="BF32" i="1"/>
  <c r="D32" i="1"/>
  <c r="CR32" i="1"/>
  <c r="BO32" i="1"/>
  <c r="CP31" i="1"/>
  <c r="BH31" i="4"/>
  <c r="BP31" i="4"/>
  <c r="BO31" i="1"/>
  <c r="DG30" i="1"/>
  <c r="CI30" i="4"/>
  <c r="BH30" i="4"/>
  <c r="BP30" i="4"/>
  <c r="BG30" i="1"/>
  <c r="CI30" i="1" s="1"/>
  <c r="BF30" i="1"/>
  <c r="D30" i="1"/>
  <c r="CR30" i="1"/>
  <c r="BO30" i="1"/>
  <c r="BO29" i="4"/>
  <c r="BI29" i="4"/>
  <c r="BQ29" i="4"/>
  <c r="BP29" i="4"/>
  <c r="BG29" i="1"/>
  <c r="BF29" i="1"/>
  <c r="D29" i="1"/>
  <c r="CR29" i="1"/>
  <c r="BO29" i="1"/>
  <c r="CI29" i="1"/>
  <c r="CI28" i="4"/>
  <c r="BH28" i="4"/>
  <c r="BP28" i="4"/>
  <c r="D28" i="3"/>
  <c r="CH28" i="1"/>
  <c r="DJ28" i="1" s="1"/>
  <c r="CQ28" i="1"/>
  <c r="CP27" i="1"/>
  <c r="BP27" i="4"/>
  <c r="CI27" i="4"/>
  <c r="BH27" i="4"/>
  <c r="CH27" i="1"/>
  <c r="DJ27" i="1" s="1"/>
  <c r="CQ27" i="1"/>
  <c r="CI26" i="4"/>
  <c r="BH26" i="4"/>
  <c r="D26" i="1"/>
  <c r="BO26" i="1"/>
  <c r="BI25" i="4"/>
  <c r="BQ25" i="4"/>
  <c r="BP25" i="4"/>
  <c r="D25" i="1"/>
  <c r="CR25" i="1"/>
  <c r="BO25" i="1"/>
  <c r="CJ25" i="1"/>
  <c r="BG25" i="1"/>
  <c r="CI25" i="1" s="1"/>
  <c r="CI24" i="4"/>
  <c r="BH24" i="4"/>
  <c r="D24" i="3"/>
  <c r="BO24" i="1"/>
  <c r="DG23" i="1"/>
  <c r="CI23" i="4"/>
  <c r="BH23" i="4"/>
  <c r="BO23" i="1"/>
  <c r="CH23" i="1" s="1"/>
  <c r="DJ23" i="1" s="1"/>
  <c r="BQ22" i="4"/>
  <c r="BP22" i="4"/>
  <c r="BI22" i="4"/>
  <c r="D22" i="3"/>
  <c r="CR22" i="1"/>
  <c r="BO22" i="1"/>
  <c r="D22" i="1"/>
  <c r="CI21" i="4"/>
  <c r="BH21" i="4"/>
  <c r="BP21" i="4"/>
  <c r="BG21" i="1"/>
  <c r="BF21" i="1"/>
  <c r="D21" i="1"/>
  <c r="CR21" i="1"/>
  <c r="BO21" i="1"/>
  <c r="CI21" i="1"/>
  <c r="BO20" i="4"/>
  <c r="CI20" i="4"/>
  <c r="BH20" i="4"/>
  <c r="BO20" i="1"/>
  <c r="CH20" i="1"/>
  <c r="DJ20" i="1" s="1"/>
  <c r="CQ20" i="1"/>
  <c r="CI19" i="4"/>
  <c r="BH19" i="4"/>
  <c r="BP19" i="4"/>
  <c r="D19" i="3"/>
  <c r="BG19" i="1"/>
  <c r="BF19" i="1"/>
  <c r="D19" i="1"/>
  <c r="CR19" i="1"/>
  <c r="BO19" i="1"/>
  <c r="CI19" i="1"/>
  <c r="BQ18" i="4"/>
  <c r="BP18" i="4"/>
  <c r="BI18" i="4"/>
  <c r="BO18" i="1"/>
  <c r="DG17" i="1"/>
  <c r="BO17" i="4"/>
  <c r="CP17" i="1"/>
  <c r="BQ17" i="4"/>
  <c r="BP17" i="4"/>
  <c r="BI17" i="4"/>
  <c r="BG17" i="1"/>
  <c r="BF17" i="1"/>
  <c r="CR17" i="1"/>
  <c r="BO17" i="1"/>
  <c r="CI17" i="1"/>
  <c r="D17" i="1"/>
  <c r="DG16" i="1"/>
  <c r="I16" i="5"/>
  <c r="AM16" i="4"/>
  <c r="BO16" i="4" s="1"/>
  <c r="BN16" i="1"/>
  <c r="CP16" i="1" s="1"/>
  <c r="CI16" i="4"/>
  <c r="BH16" i="4"/>
  <c r="BO16" i="1"/>
  <c r="CH16" i="1"/>
  <c r="DJ16" i="1" s="1"/>
  <c r="CQ16" i="1"/>
  <c r="BP15" i="4"/>
  <c r="BH15" i="4"/>
  <c r="BO15" i="1"/>
  <c r="CH15" i="1"/>
  <c r="DJ15" i="1" s="1"/>
  <c r="CQ15" i="1"/>
  <c r="BQ14" i="4"/>
  <c r="BP14" i="4"/>
  <c r="BI14" i="4"/>
  <c r="D14" i="3"/>
  <c r="D14" i="1"/>
  <c r="BO14" i="1"/>
  <c r="CI13" i="4"/>
  <c r="BH13" i="4"/>
  <c r="BF13" i="1"/>
  <c r="CR13" i="1"/>
  <c r="BO13" i="1"/>
  <c r="BG13" i="1"/>
  <c r="CI13" i="1" s="1"/>
  <c r="CP12" i="1"/>
  <c r="BH12" i="4"/>
  <c r="CI12" i="4"/>
  <c r="CH12" i="1"/>
  <c r="DJ12" i="1" s="1"/>
  <c r="CQ12" i="1"/>
  <c r="CP11" i="1"/>
  <c r="BI11" i="4"/>
  <c r="BQ11" i="4"/>
  <c r="BP11" i="4"/>
  <c r="BF11" i="1"/>
  <c r="CI11" i="1"/>
  <c r="CH11" i="1"/>
  <c r="DJ11" i="1" s="1"/>
  <c r="CQ11" i="1"/>
  <c r="BQ10" i="4"/>
  <c r="BP10" i="4"/>
  <c r="BI10" i="4"/>
  <c r="BO10" i="1"/>
  <c r="CI9" i="4"/>
  <c r="BH9" i="4"/>
  <c r="D9" i="3"/>
  <c r="D9" i="1"/>
  <c r="BO9" i="1"/>
  <c r="BP8" i="4"/>
  <c r="BQ8" i="4"/>
  <c r="BI8" i="4"/>
  <c r="BO8" i="1"/>
  <c r="CH8" i="1" s="1"/>
  <c r="DJ8" i="1" s="1"/>
  <c r="BO7" i="4" l="1"/>
  <c r="DG7" i="1"/>
  <c r="AM7" i="4"/>
  <c r="CH8" i="2"/>
  <c r="DJ8" i="2" s="1"/>
  <c r="CQ23" i="1"/>
  <c r="CI45" i="4"/>
  <c r="CI44" i="4"/>
  <c r="CQ18" i="2"/>
  <c r="CH18" i="2"/>
  <c r="DJ18" i="2" s="1"/>
  <c r="CI43" i="4"/>
  <c r="CQ17" i="2"/>
  <c r="CH17" i="2"/>
  <c r="DJ17" i="2" s="1"/>
  <c r="CQ16" i="2"/>
  <c r="CH16" i="2"/>
  <c r="DJ16" i="2" s="1"/>
  <c r="CQ15" i="2"/>
  <c r="CH15" i="2"/>
  <c r="DJ15" i="2" s="1"/>
  <c r="CQ14" i="2"/>
  <c r="CH14" i="2"/>
  <c r="DJ14" i="2" s="1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I33" i="4"/>
  <c r="BH33" i="4"/>
  <c r="CH33" i="1"/>
  <c r="DJ33" i="1" s="1"/>
  <c r="CQ33" i="1"/>
  <c r="CI32" i="4"/>
  <c r="CH32" i="1"/>
  <c r="DJ32" i="1" s="1"/>
  <c r="CQ32" i="1"/>
  <c r="CI31" i="4"/>
  <c r="CH31" i="1"/>
  <c r="DJ31" i="1" s="1"/>
  <c r="CQ31" i="1"/>
  <c r="CH30" i="1"/>
  <c r="DJ30" i="1" s="1"/>
  <c r="CQ30" i="1"/>
  <c r="CI29" i="4"/>
  <c r="BH29" i="4"/>
  <c r="CH29" i="1"/>
  <c r="DJ29" i="1" s="1"/>
  <c r="CQ29" i="1"/>
  <c r="CH26" i="1"/>
  <c r="DJ26" i="1" s="1"/>
  <c r="CQ26" i="1"/>
  <c r="CI25" i="4"/>
  <c r="BH25" i="4"/>
  <c r="CH25" i="1"/>
  <c r="DJ25" i="1" s="1"/>
  <c r="CQ25" i="1"/>
  <c r="CH24" i="1"/>
  <c r="DJ24" i="1" s="1"/>
  <c r="CQ24" i="1"/>
  <c r="CI22" i="4"/>
  <c r="BH22" i="4"/>
  <c r="CH22" i="1"/>
  <c r="DJ22" i="1" s="1"/>
  <c r="CQ22" i="1"/>
  <c r="CH21" i="1"/>
  <c r="DJ21" i="1" s="1"/>
  <c r="CQ21" i="1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5" i="4"/>
  <c r="CI14" i="4"/>
  <c r="BH14" i="4"/>
  <c r="CH14" i="1"/>
  <c r="DJ14" i="1" s="1"/>
  <c r="CQ14" i="1"/>
  <c r="CH13" i="1"/>
  <c r="DJ13" i="1" s="1"/>
  <c r="CQ13" i="1"/>
  <c r="CI11" i="4"/>
  <c r="BH11" i="4"/>
  <c r="CI10" i="4"/>
  <c r="BH10" i="4"/>
  <c r="CH10" i="1"/>
  <c r="DJ10" i="1" s="1"/>
  <c r="CQ10" i="1"/>
  <c r="CH9" i="1"/>
  <c r="DJ9" i="1" s="1"/>
  <c r="CQ9" i="1"/>
  <c r="CI8" i="4"/>
  <c r="BH8" i="4"/>
  <c r="CQ8" i="1"/>
</calcChain>
</file>

<file path=xl/sharedStrings.xml><?xml version="1.0" encoding="utf-8"?>
<sst xmlns="http://schemas.openxmlformats.org/spreadsheetml/2006/main" count="2863" uniqueCount="391">
  <si>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</si>
  <si>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</si>
  <si>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</si>
  <si>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</si>
  <si>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</si>
  <si>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</si>
  <si>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</si>
  <si>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</si>
  <si>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</si>
  <si>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</si>
  <si>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</si>
  <si>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</si>
  <si>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</si>
  <si>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</si>
  <si>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</si>
  <si>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</si>
  <si>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</si>
  <si>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</si>
  <si>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</si>
  <si>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</si>
  <si>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</si>
  <si>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</si>
  <si>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</si>
  <si>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</si>
  <si>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</si>
  <si>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</si>
  <si>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</si>
  <si>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</si>
  <si>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</si>
  <si>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</si>
  <si>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</si>
  <si>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</si>
  <si>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</si>
  <si>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</si>
  <si>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</si>
  <si>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</si>
  <si>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</si>
  <si>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</si>
  <si>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</si>
  <si>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</si>
  <si>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</si>
  <si>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</si>
  <si>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</si>
  <si>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</si>
  <si>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</si>
  <si>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</si>
  <si>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</si>
  <si>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</si>
  <si>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</si>
  <si>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</si>
  <si>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</si>
  <si>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</si>
  <si>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</si>
  <si>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</si>
  <si>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</si>
  <si>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</si>
  <si>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</si>
  <si>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</si>
  <si>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</si>
  <si>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</si>
  <si>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</si>
  <si>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</si>
  <si>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</si>
  <si>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</si>
  <si>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</si>
  <si>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</si>
  <si>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</si>
  <si>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</si>
  <si>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</si>
  <si>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</si>
  <si>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</si>
  <si>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</si>
  <si>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</si>
  <si>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</si>
  <si>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</si>
  <si>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</si>
  <si>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</si>
  <si>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</si>
  <si>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</si>
  <si>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</si>
  <si>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</si>
  <si>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</si>
  <si>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</si>
  <si>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</si>
  <si>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</si>
  <si>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</si>
  <si>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</si>
  <si>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</si>
  <si>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</si>
  <si>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</si>
  <si>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</si>
  <si>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</si>
  <si>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</si>
  <si>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</si>
  <si>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</si>
  <si>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</si>
  <si>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</si>
  <si>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</si>
  <si>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</si>
  <si>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</si>
  <si>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</si>
  <si>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</si>
  <si>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</si>
  <si>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</si>
  <si>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</si>
  <si>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</si>
  <si>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</si>
  <si>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</si>
  <si>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</si>
  <si>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</si>
  <si>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</si>
  <si>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</si>
  <si>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</si>
  <si>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</si>
  <si>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</si>
  <si>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</si>
  <si>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</si>
  <si>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</si>
  <si>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</si>
  <si>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</si>
  <si>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</si>
  <si>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</si>
  <si>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</si>
  <si>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</si>
  <si>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</si>
  <si>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</si>
  <si>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</si>
  <si>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</si>
  <si>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</si>
  <si>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</si>
  <si>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</si>
  <si>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</si>
  <si>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</si>
  <si>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</si>
  <si>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</si>
  <si>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</si>
  <si>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</si>
  <si>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</si>
  <si>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</si>
  <si>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</si>
  <si>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</si>
  <si>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</si>
  <si>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</si>
  <si>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</si>
  <si>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</si>
  <si>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</si>
  <si>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</si>
  <si>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</si>
  <si>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</si>
  <si>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</si>
  <si>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</si>
  <si>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</si>
  <si>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</si>
  <si>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</si>
  <si>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</si>
  <si>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</si>
  <si>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</si>
  <si>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</si>
  <si>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</si>
  <si>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</si>
  <si>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</si>
  <si>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</si>
  <si>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</si>
  <si>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</si>
  <si>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</si>
  <si>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</si>
  <si>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</si>
  <si>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</si>
  <si>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</si>
  <si>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</si>
  <si>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</si>
  <si>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</si>
  <si>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</si>
  <si>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</si>
  <si>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</si>
  <si>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</si>
  <si>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</si>
  <si>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</si>
  <si>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</si>
  <si>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</si>
  <si>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</si>
  <si>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</si>
  <si>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</si>
  <si>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</si>
  <si>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</si>
  <si>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</si>
  <si>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</si>
  <si>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</si>
  <si>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</si>
  <si>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</si>
  <si>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</si>
  <si>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</si>
  <si>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</si>
  <si>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</si>
  <si>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</si>
  <si>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</si>
  <si>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</si>
  <si>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</si>
  <si>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</si>
  <si>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</si>
  <si>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岡山県</t>
    <phoneticPr fontId="3"/>
  </si>
  <si>
    <t>33100</t>
    <phoneticPr fontId="3"/>
  </si>
  <si>
    <t>岡山市</t>
    <phoneticPr fontId="3"/>
  </si>
  <si>
    <t/>
  </si>
  <si>
    <t>岡山県</t>
    <phoneticPr fontId="3"/>
  </si>
  <si>
    <t>33100</t>
    <phoneticPr fontId="3"/>
  </si>
  <si>
    <t>岡山市</t>
    <phoneticPr fontId="3"/>
  </si>
  <si>
    <t>33202</t>
    <phoneticPr fontId="3"/>
  </si>
  <si>
    <t>倉敷市</t>
    <phoneticPr fontId="3"/>
  </si>
  <si>
    <t>33202</t>
    <phoneticPr fontId="3"/>
  </si>
  <si>
    <t>倉敷市</t>
    <phoneticPr fontId="3"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</si>
  <si>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</si>
  <si>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</si>
  <si>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</si>
  <si>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</si>
  <si>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33204</t>
    <phoneticPr fontId="3"/>
  </si>
  <si>
    <t>玉野市</t>
    <phoneticPr fontId="3"/>
  </si>
  <si>
    <t>33204</t>
    <phoneticPr fontId="3"/>
  </si>
  <si>
    <t>玉野市</t>
    <phoneticPr fontId="3"/>
  </si>
  <si>
    <t>33205</t>
  </si>
  <si>
    <t>33205</t>
    <phoneticPr fontId="3"/>
  </si>
  <si>
    <t>笠岡市</t>
  </si>
  <si>
    <t>笠岡市</t>
    <phoneticPr fontId="3"/>
  </si>
  <si>
    <t>33855</t>
  </si>
  <si>
    <t>岡山県西部環境整備施設組合</t>
  </si>
  <si>
    <t>33850</t>
  </si>
  <si>
    <t>岡山県西部衛生施設組合</t>
  </si>
  <si>
    <t>33205</t>
    <phoneticPr fontId="3"/>
  </si>
  <si>
    <t>笠岡市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</si>
  <si>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</si>
  <si>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</si>
  <si>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</si>
  <si>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</si>
  <si>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33208</t>
    <phoneticPr fontId="3"/>
  </si>
  <si>
    <t>総社市</t>
    <phoneticPr fontId="3"/>
  </si>
  <si>
    <t>33208</t>
    <phoneticPr fontId="3"/>
  </si>
  <si>
    <t>総社市</t>
    <phoneticPr fontId="3"/>
  </si>
  <si>
    <t>33209</t>
  </si>
  <si>
    <t>33209</t>
    <phoneticPr fontId="3"/>
  </si>
  <si>
    <t>高梁市</t>
  </si>
  <si>
    <t>高梁市</t>
    <phoneticPr fontId="3"/>
  </si>
  <si>
    <t>33946</t>
  </si>
  <si>
    <t>高梁地域事務組合</t>
  </si>
  <si>
    <t>33209</t>
    <phoneticPr fontId="3"/>
  </si>
  <si>
    <t>高梁市</t>
    <phoneticPr fontId="3"/>
  </si>
  <si>
    <t>33210</t>
    <phoneticPr fontId="3"/>
  </si>
  <si>
    <t>新見市</t>
    <phoneticPr fontId="3"/>
  </si>
  <si>
    <t>33210</t>
    <phoneticPr fontId="3"/>
  </si>
  <si>
    <t>新見市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</si>
  <si>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</si>
  <si>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</si>
  <si>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</si>
  <si>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</si>
  <si>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</si>
  <si>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</si>
  <si>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33212</t>
    <phoneticPr fontId="3"/>
  </si>
  <si>
    <t>瀬戸内市</t>
    <phoneticPr fontId="3"/>
  </si>
  <si>
    <t>33213</t>
  </si>
  <si>
    <t>33213</t>
    <phoneticPr fontId="3"/>
  </si>
  <si>
    <t>赤磐市</t>
  </si>
  <si>
    <t>赤磐市</t>
    <phoneticPr fontId="3"/>
  </si>
  <si>
    <t>33213</t>
    <phoneticPr fontId="3"/>
  </si>
  <si>
    <t>赤磐市</t>
    <phoneticPr fontId="3"/>
  </si>
  <si>
    <t>33214</t>
    <phoneticPr fontId="3"/>
  </si>
  <si>
    <t>真庭市</t>
    <phoneticPr fontId="3"/>
  </si>
  <si>
    <t>33214</t>
    <phoneticPr fontId="3"/>
  </si>
  <si>
    <t>真庭市</t>
    <phoneticPr fontId="3"/>
  </si>
  <si>
    <t>33216</t>
    <phoneticPr fontId="3"/>
  </si>
  <si>
    <t>浅口市</t>
    <phoneticPr fontId="3"/>
  </si>
  <si>
    <t>33216</t>
    <phoneticPr fontId="3"/>
  </si>
  <si>
    <t>浅口市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</si>
  <si>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</si>
  <si>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</si>
  <si>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</si>
  <si>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</si>
  <si>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</si>
  <si>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</si>
  <si>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33423</t>
    <phoneticPr fontId="3"/>
  </si>
  <si>
    <t>早島町</t>
    <phoneticPr fontId="3"/>
  </si>
  <si>
    <t>33423</t>
    <phoneticPr fontId="3"/>
  </si>
  <si>
    <t>早島町</t>
    <phoneticPr fontId="3"/>
  </si>
  <si>
    <t>33445</t>
    <phoneticPr fontId="3"/>
  </si>
  <si>
    <t>里庄町</t>
    <phoneticPr fontId="3"/>
  </si>
  <si>
    <t>33445</t>
    <phoneticPr fontId="3"/>
  </si>
  <si>
    <t>里庄町</t>
    <phoneticPr fontId="3"/>
  </si>
  <si>
    <t>33461</t>
    <phoneticPr fontId="3"/>
  </si>
  <si>
    <t>矢掛町</t>
    <phoneticPr fontId="3"/>
  </si>
  <si>
    <t>33461</t>
    <phoneticPr fontId="3"/>
  </si>
  <si>
    <t>矢掛町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</si>
  <si>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</si>
  <si>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</si>
  <si>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</si>
  <si>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</si>
  <si>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33606</t>
    <phoneticPr fontId="3"/>
  </si>
  <si>
    <t>鏡野町</t>
    <phoneticPr fontId="3"/>
  </si>
  <si>
    <t>33606</t>
    <phoneticPr fontId="3"/>
  </si>
  <si>
    <t>鏡野町</t>
    <phoneticPr fontId="3"/>
  </si>
  <si>
    <t>33622</t>
  </si>
  <si>
    <t>33622</t>
    <phoneticPr fontId="3"/>
  </si>
  <si>
    <t>勝央町</t>
  </si>
  <si>
    <t>勝央町</t>
    <phoneticPr fontId="3"/>
  </si>
  <si>
    <t>33622</t>
    <phoneticPr fontId="3"/>
  </si>
  <si>
    <t>勝央町</t>
    <phoneticPr fontId="3"/>
  </si>
  <si>
    <t>33623</t>
  </si>
  <si>
    <t>33623</t>
    <phoneticPr fontId="3"/>
  </si>
  <si>
    <t>奈義町</t>
  </si>
  <si>
    <t>奈義町</t>
    <phoneticPr fontId="3"/>
  </si>
  <si>
    <t>33623</t>
    <phoneticPr fontId="3"/>
  </si>
  <si>
    <t>奈義町</t>
    <phoneticPr fontId="3"/>
  </si>
  <si>
    <t>33643</t>
  </si>
  <si>
    <t>33643</t>
    <phoneticPr fontId="3"/>
  </si>
  <si>
    <t>西粟倉村</t>
  </si>
  <si>
    <t>西粟倉村</t>
    <phoneticPr fontId="3"/>
  </si>
  <si>
    <t>33643</t>
    <phoneticPr fontId="3"/>
  </si>
  <si>
    <t>西粟倉村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</si>
  <si>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</si>
  <si>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</si>
  <si>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</si>
  <si>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</si>
  <si>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33666</t>
  </si>
  <si>
    <t>33666</t>
    <phoneticPr fontId="3"/>
  </si>
  <si>
    <t>美咲町</t>
  </si>
  <si>
    <t>美咲町</t>
    <phoneticPr fontId="3"/>
  </si>
  <si>
    <t>33666</t>
    <phoneticPr fontId="3"/>
  </si>
  <si>
    <t>美咲町</t>
    <phoneticPr fontId="3"/>
  </si>
  <si>
    <t>33681</t>
  </si>
  <si>
    <t>33681</t>
    <phoneticPr fontId="3"/>
  </si>
  <si>
    <t>吉備中央町</t>
  </si>
  <si>
    <t>吉備中央町</t>
    <phoneticPr fontId="3"/>
  </si>
  <si>
    <t>33681</t>
    <phoneticPr fontId="3"/>
  </si>
  <si>
    <t>吉備中央町</t>
    <phoneticPr fontId="3"/>
  </si>
  <si>
    <t>33846</t>
    <phoneticPr fontId="3"/>
  </si>
  <si>
    <t>神崎衛生施設組合</t>
    <phoneticPr fontId="3"/>
  </si>
  <si>
    <t>岡山県</t>
    <phoneticPr fontId="3"/>
  </si>
  <si>
    <t>33846</t>
    <phoneticPr fontId="3"/>
  </si>
  <si>
    <t>神崎衛生施設組合</t>
    <phoneticPr fontId="3"/>
  </si>
  <si>
    <t>33849</t>
    <phoneticPr fontId="3"/>
  </si>
  <si>
    <t>勝英衛生施設組合</t>
    <phoneticPr fontId="3"/>
  </si>
  <si>
    <t>33215</t>
  </si>
  <si>
    <t>美作市</t>
  </si>
  <si>
    <t>33849</t>
    <phoneticPr fontId="3"/>
  </si>
  <si>
    <t>勝英衛生施設組合</t>
    <phoneticPr fontId="3"/>
  </si>
  <si>
    <t>33850</t>
    <phoneticPr fontId="3"/>
  </si>
  <si>
    <t>岡山県西部衛生施設組合</t>
    <phoneticPr fontId="3"/>
  </si>
  <si>
    <t>33850</t>
    <phoneticPr fontId="3"/>
  </si>
  <si>
    <t>岡山県西部衛生施設組合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</si>
  <si>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</si>
  <si>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</si>
  <si>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</si>
  <si>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和気赤磐し尿処理施設一部事務組合</t>
    <phoneticPr fontId="3"/>
  </si>
  <si>
    <t>33855</t>
    <phoneticPr fontId="3"/>
  </si>
  <si>
    <t>岡山県西部環境整備施設組合</t>
    <phoneticPr fontId="3"/>
  </si>
  <si>
    <t>33855</t>
    <phoneticPr fontId="3"/>
  </si>
  <si>
    <t>岡山県西部環境整備施設組合</t>
    <phoneticPr fontId="3"/>
  </si>
  <si>
    <t>33859</t>
    <phoneticPr fontId="3"/>
  </si>
  <si>
    <t>倉敷西部清掃施設組合</t>
    <phoneticPr fontId="3"/>
  </si>
  <si>
    <t>33859</t>
    <phoneticPr fontId="3"/>
  </si>
  <si>
    <t>倉敷西部清掃施設組合</t>
    <phoneticPr fontId="3"/>
  </si>
  <si>
    <t>33895</t>
    <phoneticPr fontId="3"/>
  </si>
  <si>
    <t>岡山市久米南町衛生施設組合</t>
    <phoneticPr fontId="3"/>
  </si>
  <si>
    <t>33895</t>
    <phoneticPr fontId="3"/>
  </si>
  <si>
    <t>岡山市久米南町衛生施設組合</t>
    <phoneticPr fontId="3"/>
  </si>
  <si>
    <t>33896</t>
    <phoneticPr fontId="3"/>
  </si>
  <si>
    <t>岡山県中部環境施設組合</t>
    <phoneticPr fontId="3"/>
  </si>
  <si>
    <t>33896</t>
    <phoneticPr fontId="3"/>
  </si>
  <si>
    <t>岡山県中部環境施設組合</t>
    <phoneticPr fontId="3"/>
  </si>
  <si>
    <t>33897</t>
    <phoneticPr fontId="3"/>
  </si>
  <si>
    <t>岡山県井原地区清掃施設組合</t>
    <phoneticPr fontId="3"/>
  </si>
  <si>
    <t>33897</t>
    <phoneticPr fontId="3"/>
  </si>
  <si>
    <t>岡山県井原地区清掃施設組合</t>
    <phoneticPr fontId="3"/>
  </si>
  <si>
    <t>33898</t>
    <phoneticPr fontId="3"/>
  </si>
  <si>
    <t>津山圏域衛生処理組合</t>
    <phoneticPr fontId="3"/>
  </si>
  <si>
    <t>33898</t>
    <phoneticPr fontId="3"/>
  </si>
  <si>
    <t>津山圏域衛生処理組合</t>
    <phoneticPr fontId="3"/>
  </si>
  <si>
    <t>33913</t>
    <phoneticPr fontId="3"/>
  </si>
  <si>
    <t>総社広域環境施設組合</t>
    <phoneticPr fontId="3"/>
  </si>
  <si>
    <t>33913</t>
    <phoneticPr fontId="3"/>
  </si>
  <si>
    <t>総社広域環境施設組合</t>
    <phoneticPr fontId="3"/>
  </si>
  <si>
    <t>33946</t>
    <phoneticPr fontId="3"/>
  </si>
  <si>
    <t>高梁地域事務組合</t>
    <phoneticPr fontId="3"/>
  </si>
  <si>
    <t>33946</t>
    <phoneticPr fontId="3"/>
  </si>
  <si>
    <t>高梁地域事務組合</t>
    <phoneticPr fontId="3"/>
  </si>
  <si>
    <t>33959</t>
    <phoneticPr fontId="3"/>
  </si>
  <si>
    <t>津山圏域資源循環施設組合</t>
    <phoneticPr fontId="3"/>
  </si>
  <si>
    <t>33959</t>
    <phoneticPr fontId="3"/>
  </si>
  <si>
    <t>津山圏域資源循環施設組合</t>
    <phoneticPr fontId="3"/>
  </si>
  <si>
    <t>岡山県</t>
    <phoneticPr fontId="3"/>
  </si>
  <si>
    <t>33000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</si>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</sst>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9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386</v>
      </c>
      <c r="B7" s="92" t="s">
        <v>387</v>
      </c>
      <c r="C7" s="78" t="s">
        <v>388</v>
      </c>
      <c r="D7" s="79">
        <f>SUM($D$8:$D$33)</f>
        <v>9349021</v>
      </c>
      <c r="E7" s="79">
        <f>SUM($E$8:$E$33)</f>
        <v>8314116</v>
      </c>
      <c r="F7" s="79">
        <f>SUM($F$8:$F$33)</f>
        <v>4109904</v>
      </c>
      <c r="G7" s="79">
        <f>SUM($G$8:$G$33)</f>
        <v>0</v>
      </c>
      <c r="H7" s="79">
        <f>SUM($H$8:$H$33)</f>
        <v>3865694</v>
      </c>
      <c r="I7" s="79">
        <f>SUM($I$8:$I$33)</f>
        <v>201</v>
      </c>
      <c r="J7" s="93" t="s">
        <v>389</v>
      </c>
      <c r="K7" s="79">
        <f>SUM($K$8:$K$33)</f>
        <v>338317</v>
      </c>
      <c r="L7" s="79">
        <f>SUM($L$8:$L$33)</f>
        <v>1034905</v>
      </c>
      <c r="M7" s="79">
        <f>SUM($M$8:$M$33)</f>
        <v>7994</v>
      </c>
      <c r="N7" s="79">
        <f>SUM($N$8:$N$33)</f>
        <v>6997</v>
      </c>
      <c r="O7" s="79">
        <f>SUM($O$8:$O$33)</f>
        <v>3391</v>
      </c>
      <c r="P7" s="79">
        <f>SUM($P$8:$P$33)</f>
        <v>0</v>
      </c>
      <c r="Q7" s="79">
        <f>SUM($Q$8:$Q$33)</f>
        <v>3606</v>
      </c>
      <c r="R7" s="79">
        <f>SUM($R$8:$R$33)</f>
        <v>0</v>
      </c>
      <c r="S7" s="93" t="s">
        <v>389</v>
      </c>
      <c r="T7" s="79">
        <f>SUM($T$8:$T$33)</f>
        <v>0</v>
      </c>
      <c r="U7" s="79">
        <f>SUM($U$8:$U$33)</f>
        <v>997</v>
      </c>
      <c r="V7" s="79">
        <f>SUM($V$8:$V$33)</f>
        <v>9357015</v>
      </c>
      <c r="W7" s="79">
        <f>SUM($W$8:$W$33)</f>
        <v>8321113</v>
      </c>
      <c r="X7" s="79">
        <f>SUM($X$8:$X$33)</f>
        <v>4113295</v>
      </c>
      <c r="Y7" s="79">
        <f>SUM($Y$8:$Y$33)</f>
        <v>0</v>
      </c>
      <c r="Z7" s="79">
        <f>SUM($Z$8:$Z$33)</f>
        <v>3869300</v>
      </c>
      <c r="AA7" s="79">
        <f>SUM($AA$8:$AA$33)</f>
        <v>201</v>
      </c>
      <c r="AB7" s="93" t="s">
        <v>390</v>
      </c>
      <c r="AC7" s="79">
        <f>SUM($AC$8:$AC$33)</f>
        <v>338317</v>
      </c>
      <c r="AD7" s="79">
        <f>SUM($AD$8:$AD$33)</f>
        <v>1035902</v>
      </c>
      <c r="AE7" s="79">
        <f>SUM($AE$8:$AE$33)</f>
        <v>85021</v>
      </c>
      <c r="AF7" s="79">
        <f>SUM($AF$8:$AF$33)</f>
        <v>85021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85021</v>
      </c>
      <c r="AK7" s="79">
        <f>SUM($AK$8:$AK$33)</f>
        <v>0</v>
      </c>
      <c r="AL7" s="79">
        <f>SUM($AL$8:$AL$33)</f>
        <v>74546</v>
      </c>
      <c r="AM7" s="79">
        <f>SUM($AM$8:$AM$33)</f>
        <v>8571216</v>
      </c>
      <c r="AN7" s="79">
        <f>SUM($AN$8:$AN$33)</f>
        <v>9971</v>
      </c>
      <c r="AO7" s="79">
        <f>SUM($AO$8:$AO$33)</f>
        <v>9971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15006</v>
      </c>
      <c r="AT7" s="79">
        <f>SUM($AT$8:$AT$33)</f>
        <v>405</v>
      </c>
      <c r="AU7" s="79">
        <f>SUM($AU$8:$AU$33)</f>
        <v>12720</v>
      </c>
      <c r="AV7" s="79">
        <f>SUM($AV$8:$AV$33)</f>
        <v>1881</v>
      </c>
      <c r="AW7" s="79">
        <f>SUM($AW$8:$AW$33)</f>
        <v>654</v>
      </c>
      <c r="AX7" s="79">
        <f>SUM($AX$8:$AX$33)</f>
        <v>8544980</v>
      </c>
      <c r="AY7" s="79">
        <f>SUM($AY$8:$AY$33)</f>
        <v>523953</v>
      </c>
      <c r="AZ7" s="79">
        <f>SUM($AZ$8:$AZ$33)</f>
        <v>343106</v>
      </c>
      <c r="BA7" s="79">
        <f>SUM($BA$8:$BA$33)</f>
        <v>2734690</v>
      </c>
      <c r="BB7" s="79">
        <f>SUM($BB$8:$BB$33)</f>
        <v>4943231</v>
      </c>
      <c r="BC7" s="79">
        <f>SUM($BC$8:$BC$33)</f>
        <v>383045</v>
      </c>
      <c r="BD7" s="79">
        <f>SUM($BD$8:$BD$33)</f>
        <v>605</v>
      </c>
      <c r="BE7" s="79">
        <f>SUM($BE$8:$BE$33)</f>
        <v>235193</v>
      </c>
      <c r="BF7" s="79">
        <f>SUM($BF$8:$BF$33)</f>
        <v>8891430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771</v>
      </c>
      <c r="BO7" s="79">
        <f>SUM($BO$8:$BO$33)</f>
        <v>7094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561</v>
      </c>
      <c r="BV7" s="79">
        <f>SUM($BV$8:$BV$33)</f>
        <v>561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6533</v>
      </c>
      <c r="CA7" s="79">
        <f>SUM($CA$8:$CA$33)</f>
        <v>6346</v>
      </c>
      <c r="CB7" s="79">
        <f>SUM($CB$8:$CB$33)</f>
        <v>187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129</v>
      </c>
      <c r="CH7" s="79">
        <f>SUM($CH$8:$CH$33)</f>
        <v>7223</v>
      </c>
      <c r="CI7" s="79">
        <f>SUM($CI$8:$CI$33)</f>
        <v>85021</v>
      </c>
      <c r="CJ7" s="79">
        <f>SUM($CJ$8:$CJ$33)</f>
        <v>85021</v>
      </c>
      <c r="CK7" s="79">
        <f>SUM($CK$8:$CK$33)</f>
        <v>0</v>
      </c>
      <c r="CL7" s="79">
        <f>SUM($CL$8:$CL$33)</f>
        <v>0</v>
      </c>
      <c r="CM7" s="79">
        <f>SUM($CM$8:$CM$33)</f>
        <v>0</v>
      </c>
      <c r="CN7" s="79">
        <f>SUM($CN$8:$CN$33)</f>
        <v>85021</v>
      </c>
      <c r="CO7" s="79">
        <f>SUM($CO$8:$CO$33)</f>
        <v>0</v>
      </c>
      <c r="CP7" s="79">
        <f>SUM($CP$8:$CP$33)</f>
        <v>75317</v>
      </c>
      <c r="CQ7" s="79">
        <f>SUM($CQ$8:$CQ$33)</f>
        <v>8578310</v>
      </c>
      <c r="CR7" s="79">
        <f>SUM($CR$8:$CR$33)</f>
        <v>9971</v>
      </c>
      <c r="CS7" s="79">
        <f>SUM($CS$8:$CS$33)</f>
        <v>9971</v>
      </c>
      <c r="CT7" s="79">
        <f>SUM($CT$8:$CT$33)</f>
        <v>0</v>
      </c>
      <c r="CU7" s="79">
        <f>SUM($CU$8:$CU$33)</f>
        <v>0</v>
      </c>
      <c r="CV7" s="79">
        <f>SUM($CV$8:$CV$33)</f>
        <v>0</v>
      </c>
      <c r="CW7" s="79">
        <f>SUM($CW$8:$CW$33)</f>
        <v>15567</v>
      </c>
      <c r="CX7" s="79">
        <f>SUM($CX$8:$CX$33)</f>
        <v>966</v>
      </c>
      <c r="CY7" s="79">
        <f>SUM($CY$8:$CY$33)</f>
        <v>12720</v>
      </c>
      <c r="CZ7" s="79">
        <f>SUM($CZ$8:$CZ$33)</f>
        <v>1881</v>
      </c>
      <c r="DA7" s="79">
        <f>SUM($DA$8:$DA$33)</f>
        <v>654</v>
      </c>
      <c r="DB7" s="79">
        <f>SUM($DB$8:$DB$33)</f>
        <v>8551513</v>
      </c>
      <c r="DC7" s="79">
        <f>SUM($DC$8:$DC$33)</f>
        <v>530299</v>
      </c>
      <c r="DD7" s="79">
        <f>SUM($DD$8:$DD$33)</f>
        <v>343293</v>
      </c>
      <c r="DE7" s="79">
        <f>SUM($DE$8:$DE$33)</f>
        <v>2734690</v>
      </c>
      <c r="DF7" s="79">
        <f>SUM($DF$8:$DF$33)</f>
        <v>4943231</v>
      </c>
      <c r="DG7" s="79">
        <f>SUM($DG$8:$DG$33)</f>
        <v>383045</v>
      </c>
      <c r="DH7" s="79">
        <f>SUM($DH$8:$DH$33)</f>
        <v>605</v>
      </c>
      <c r="DI7" s="79">
        <f>SUM($DI$8:$DI$33)</f>
        <v>235322</v>
      </c>
      <c r="DJ7" s="79">
        <f>SUM($DJ$8:$DJ$33)</f>
        <v>8898653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753607</v>
      </c>
      <c r="E8" s="84">
        <f>SUM(F8:I8)+K8</f>
        <v>325955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325955</v>
      </c>
      <c r="L8" s="84">
        <v>427652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753607</v>
      </c>
      <c r="W8" s="84">
        <v>325955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325955</v>
      </c>
      <c r="AD8" s="84">
        <v>427652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720146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720146</v>
      </c>
      <c r="AY8" s="84">
        <v>101572</v>
      </c>
      <c r="AZ8" s="84">
        <v>0</v>
      </c>
      <c r="BA8" s="84">
        <v>0</v>
      </c>
      <c r="BB8" s="84">
        <v>618574</v>
      </c>
      <c r="BC8" s="84">
        <f>組合分担金内訳!E8</f>
        <v>0</v>
      </c>
      <c r="BD8" s="84">
        <v>0</v>
      </c>
      <c r="BE8" s="84">
        <v>33461</v>
      </c>
      <c r="BF8" s="84">
        <f>SUM(AE8,+AM8,+BE8)</f>
        <v>753607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3" si="0">SUM(AE8,+BG8)</f>
        <v>0</v>
      </c>
      <c r="CJ8" s="84">
        <f t="shared" ref="CJ8:CJ33" si="1">SUM(AF8,+BH8)</f>
        <v>0</v>
      </c>
      <c r="CK8" s="84">
        <f t="shared" ref="CK8:CK33" si="2">SUM(AG8,+BI8)</f>
        <v>0</v>
      </c>
      <c r="CL8" s="84">
        <f t="shared" ref="CL8:CL33" si="3">SUM(AH8,+BJ8)</f>
        <v>0</v>
      </c>
      <c r="CM8" s="84">
        <f t="shared" ref="CM8:CM33" si="4">SUM(AI8,+BK8)</f>
        <v>0</v>
      </c>
      <c r="CN8" s="84">
        <f t="shared" ref="CN8:CN33" si="5">SUM(AJ8,+BL8)</f>
        <v>0</v>
      </c>
      <c r="CO8" s="84">
        <f t="shared" ref="CO8:CO33" si="6">SUM(AK8,+BM8)</f>
        <v>0</v>
      </c>
      <c r="CP8" s="84">
        <f t="shared" ref="CP8:CP33" si="7">SUM(AL8,+BN8)</f>
        <v>0</v>
      </c>
      <c r="CQ8" s="84">
        <f t="shared" ref="CQ8:CQ33" si="8">SUM(AM8,+BO8)</f>
        <v>720146</v>
      </c>
      <c r="CR8" s="84">
        <f t="shared" ref="CR8:CR33" si="9">SUM(AN8,+BP8)</f>
        <v>0</v>
      </c>
      <c r="CS8" s="84">
        <f t="shared" ref="CS8:CS33" si="10">SUM(AO8,+BQ8)</f>
        <v>0</v>
      </c>
      <c r="CT8" s="84">
        <f t="shared" ref="CT8:CT33" si="11">SUM(AP8,+BR8)</f>
        <v>0</v>
      </c>
      <c r="CU8" s="84">
        <f t="shared" ref="CU8:CU33" si="12">SUM(AQ8,+BS8)</f>
        <v>0</v>
      </c>
      <c r="CV8" s="84">
        <f t="shared" ref="CV8:CV33" si="13">SUM(AR8,+BT8)</f>
        <v>0</v>
      </c>
      <c r="CW8" s="84">
        <f t="shared" ref="CW8:CW33" si="14">SUM(AS8,+BU8)</f>
        <v>0</v>
      </c>
      <c r="CX8" s="84">
        <f t="shared" ref="CX8:CX33" si="15">SUM(AT8,+BV8)</f>
        <v>0</v>
      </c>
      <c r="CY8" s="84">
        <f t="shared" ref="CY8:CY33" si="16">SUM(AU8,+BW8)</f>
        <v>0</v>
      </c>
      <c r="CZ8" s="84">
        <f t="shared" ref="CZ8:CZ33" si="17">SUM(AV8,+BX8)</f>
        <v>0</v>
      </c>
      <c r="DA8" s="84">
        <f t="shared" ref="DA8:DA33" si="18">SUM(AW8,+BY8)</f>
        <v>0</v>
      </c>
      <c r="DB8" s="84">
        <f t="shared" ref="DB8:DB33" si="19">SUM(AX8,+BZ8)</f>
        <v>720146</v>
      </c>
      <c r="DC8" s="84">
        <f t="shared" ref="DC8:DC33" si="20">SUM(AY8,+CA8)</f>
        <v>101572</v>
      </c>
      <c r="DD8" s="84">
        <f t="shared" ref="DD8:DD33" si="21">SUM(AZ8,+CB8)</f>
        <v>0</v>
      </c>
      <c r="DE8" s="84">
        <f t="shared" ref="DE8:DE33" si="22">SUM(BA8,+CC8)</f>
        <v>0</v>
      </c>
      <c r="DF8" s="84">
        <f t="shared" ref="DF8:DF33" si="23">SUM(BB8,+CD8)</f>
        <v>618574</v>
      </c>
      <c r="DG8" s="84">
        <f t="shared" ref="DG8:DG33" si="24">SUM(BC8,+CE8)</f>
        <v>0</v>
      </c>
      <c r="DH8" s="84">
        <f t="shared" ref="DH8:DH33" si="25">SUM(BD8,+CF8)</f>
        <v>0</v>
      </c>
      <c r="DI8" s="84">
        <f t="shared" ref="DI8:DI33" si="26">SUM(BE8,+CG8)</f>
        <v>33461</v>
      </c>
      <c r="DJ8" s="84">
        <f t="shared" ref="DJ8:DJ33" si="27">SUM(BF8,+CH8)</f>
        <v>753607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7164822</v>
      </c>
      <c r="E9" s="84">
        <f>SUM(F9:I9)+K9</f>
        <v>7164765</v>
      </c>
      <c r="F9" s="84">
        <v>3576257</v>
      </c>
      <c r="G9" s="84">
        <v>0</v>
      </c>
      <c r="H9" s="84">
        <v>3576200</v>
      </c>
      <c r="I9" s="84">
        <v>0</v>
      </c>
      <c r="J9" s="94" t="s">
        <v>193</v>
      </c>
      <c r="K9" s="84">
        <v>12308</v>
      </c>
      <c r="L9" s="84">
        <v>57</v>
      </c>
      <c r="M9" s="84">
        <f>SUM(N9,+U9)</f>
        <v>5656</v>
      </c>
      <c r="N9" s="84">
        <f>SUM(O9:R9)+T9</f>
        <v>5628</v>
      </c>
      <c r="O9" s="84">
        <v>2828</v>
      </c>
      <c r="P9" s="84">
        <v>0</v>
      </c>
      <c r="Q9" s="84">
        <v>2800</v>
      </c>
      <c r="R9" s="84">
        <v>0</v>
      </c>
      <c r="S9" s="94" t="s">
        <v>193</v>
      </c>
      <c r="T9" s="84">
        <v>0</v>
      </c>
      <c r="U9" s="84">
        <v>28</v>
      </c>
      <c r="V9" s="84">
        <v>7170478</v>
      </c>
      <c r="W9" s="84">
        <v>7170393</v>
      </c>
      <c r="X9" s="84">
        <v>3579085</v>
      </c>
      <c r="Y9" s="84">
        <v>0</v>
      </c>
      <c r="Z9" s="84">
        <v>3579000</v>
      </c>
      <c r="AA9" s="84">
        <v>0</v>
      </c>
      <c r="AB9" s="94" t="s">
        <v>193</v>
      </c>
      <c r="AC9" s="84">
        <v>12308</v>
      </c>
      <c r="AD9" s="84">
        <v>85</v>
      </c>
      <c r="AE9" s="84">
        <f>SUM(AF9,+AK9)</f>
        <v>71671</v>
      </c>
      <c r="AF9" s="84">
        <f>SUM(AG9:AJ9)</f>
        <v>71671</v>
      </c>
      <c r="AG9" s="84">
        <v>0</v>
      </c>
      <c r="AH9" s="84">
        <v>0</v>
      </c>
      <c r="AI9" s="84">
        <v>0</v>
      </c>
      <c r="AJ9" s="84">
        <v>71671</v>
      </c>
      <c r="AK9" s="84">
        <v>0</v>
      </c>
      <c r="AL9" s="84">
        <f>組合分担金内訳!D9</f>
        <v>0</v>
      </c>
      <c r="AM9" s="84">
        <f>SUM(AN9,AS9,AW9,AX9,BD9)</f>
        <v>7091865</v>
      </c>
      <c r="AN9" s="84">
        <f>SUM(AO9:AR9)</f>
        <v>9971</v>
      </c>
      <c r="AO9" s="84">
        <v>9971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7081894</v>
      </c>
      <c r="AY9" s="84">
        <v>27377</v>
      </c>
      <c r="AZ9" s="84">
        <v>275491</v>
      </c>
      <c r="BA9" s="84">
        <v>2533382</v>
      </c>
      <c r="BB9" s="84">
        <v>4245644</v>
      </c>
      <c r="BC9" s="84">
        <f>組合分担金内訳!E9</f>
        <v>0</v>
      </c>
      <c r="BD9" s="84">
        <v>0</v>
      </c>
      <c r="BE9" s="84">
        <v>1286</v>
      </c>
      <c r="BF9" s="84">
        <f>SUM(AE9,+AM9,+BE9)</f>
        <v>7164822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5656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5656</v>
      </c>
      <c r="CA9" s="84">
        <v>5656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5656</v>
      </c>
      <c r="CI9" s="84">
        <f t="shared" si="0"/>
        <v>71671</v>
      </c>
      <c r="CJ9" s="84">
        <f t="shared" si="1"/>
        <v>71671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71671</v>
      </c>
      <c r="CO9" s="84">
        <f t="shared" si="6"/>
        <v>0</v>
      </c>
      <c r="CP9" s="84">
        <f t="shared" si="7"/>
        <v>0</v>
      </c>
      <c r="CQ9" s="84">
        <f t="shared" si="8"/>
        <v>7097521</v>
      </c>
      <c r="CR9" s="84">
        <f t="shared" si="9"/>
        <v>9971</v>
      </c>
      <c r="CS9" s="84">
        <f t="shared" si="10"/>
        <v>9971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7087550</v>
      </c>
      <c r="DC9" s="84">
        <f t="shared" si="20"/>
        <v>33033</v>
      </c>
      <c r="DD9" s="84">
        <f t="shared" si="21"/>
        <v>275491</v>
      </c>
      <c r="DE9" s="84">
        <f t="shared" si="22"/>
        <v>2533382</v>
      </c>
      <c r="DF9" s="84">
        <f t="shared" si="23"/>
        <v>4245644</v>
      </c>
      <c r="DG9" s="84">
        <f t="shared" si="24"/>
        <v>0</v>
      </c>
      <c r="DH9" s="84">
        <f t="shared" si="25"/>
        <v>0</v>
      </c>
      <c r="DI9" s="84">
        <f t="shared" si="26"/>
        <v>1286</v>
      </c>
      <c r="DJ9" s="84">
        <f t="shared" si="27"/>
        <v>7170478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3184</v>
      </c>
      <c r="E10" s="84">
        <f>SUM(F10:I10)+K10</f>
        <v>1591</v>
      </c>
      <c r="F10" s="84">
        <v>1591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1593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3184</v>
      </c>
      <c r="W10" s="84">
        <v>1591</v>
      </c>
      <c r="X10" s="84">
        <v>1591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1593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144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70</v>
      </c>
      <c r="AT10" s="84">
        <v>70</v>
      </c>
      <c r="AU10" s="84">
        <v>0</v>
      </c>
      <c r="AV10" s="84">
        <v>0</v>
      </c>
      <c r="AW10" s="84">
        <v>0</v>
      </c>
      <c r="AX10" s="84">
        <f>SUM(AY10:BB10)</f>
        <v>74</v>
      </c>
      <c r="AY10" s="84">
        <v>74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3040</v>
      </c>
      <c r="BF10" s="84">
        <f>SUM(AE10,+AM10,+BE10)</f>
        <v>3184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144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70</v>
      </c>
      <c r="CX10" s="84">
        <f t="shared" si="15"/>
        <v>70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74</v>
      </c>
      <c r="DC10" s="84">
        <f t="shared" si="20"/>
        <v>74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3040</v>
      </c>
      <c r="DJ10" s="84">
        <f t="shared" si="27"/>
        <v>3184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2928</v>
      </c>
      <c r="E11" s="84">
        <f>SUM(F11:I11)+K11</f>
        <v>1463</v>
      </c>
      <c r="F11" s="84">
        <v>1463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1465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2928</v>
      </c>
      <c r="W11" s="84">
        <v>1463</v>
      </c>
      <c r="X11" s="84">
        <v>1463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1465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2928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2928</v>
      </c>
      <c r="AY11" s="84">
        <v>2928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2928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2928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2928</v>
      </c>
      <c r="DC11" s="84">
        <f t="shared" si="20"/>
        <v>2928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2928</v>
      </c>
    </row>
    <row r="12" spans="1:114" s="8" customFormat="1" ht="12" customHeight="1">
      <c r="A12" s="80" t="s">
        <v>200</v>
      </c>
      <c r="B12" s="83" t="s">
        <v>220</v>
      </c>
      <c r="C12" s="80" t="s">
        <v>222</v>
      </c>
      <c r="D12" s="84">
        <f>SUM(E12,+L12)</f>
        <v>92724</v>
      </c>
      <c r="E12" s="84">
        <f>SUM(F12:I12)+K12</f>
        <v>42974</v>
      </c>
      <c r="F12" s="84">
        <v>42974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49750</v>
      </c>
      <c r="M12" s="84">
        <f>SUM(N12,+U12)</f>
        <v>534</v>
      </c>
      <c r="N12" s="84">
        <f>SUM(O12:R12)+T12</f>
        <v>267</v>
      </c>
      <c r="O12" s="84">
        <v>267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267</v>
      </c>
      <c r="V12" s="84">
        <v>93258</v>
      </c>
      <c r="W12" s="84">
        <v>43241</v>
      </c>
      <c r="X12" s="84">
        <v>43241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50017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85894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232</v>
      </c>
      <c r="AT12" s="84">
        <v>232</v>
      </c>
      <c r="AU12" s="84">
        <v>0</v>
      </c>
      <c r="AV12" s="84">
        <v>0</v>
      </c>
      <c r="AW12" s="84">
        <v>0</v>
      </c>
      <c r="AX12" s="84">
        <f>SUM(AY12:BB12)</f>
        <v>85662</v>
      </c>
      <c r="AY12" s="84">
        <v>10129</v>
      </c>
      <c r="AZ12" s="84">
        <v>10110</v>
      </c>
      <c r="BA12" s="84">
        <v>65423</v>
      </c>
      <c r="BB12" s="84">
        <v>0</v>
      </c>
      <c r="BC12" s="84">
        <f>組合分担金内訳!E12</f>
        <v>6830</v>
      </c>
      <c r="BD12" s="84">
        <v>0</v>
      </c>
      <c r="BE12" s="84">
        <v>0</v>
      </c>
      <c r="BF12" s="84">
        <f>SUM(AE12,+AM12,+BE12)</f>
        <v>85894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534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534</v>
      </c>
      <c r="BV12" s="84">
        <v>534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534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86428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766</v>
      </c>
      <c r="CX12" s="84">
        <f t="shared" si="15"/>
        <v>766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85662</v>
      </c>
      <c r="DC12" s="84">
        <f t="shared" si="20"/>
        <v>10129</v>
      </c>
      <c r="DD12" s="84">
        <f t="shared" si="21"/>
        <v>10110</v>
      </c>
      <c r="DE12" s="84">
        <f t="shared" si="22"/>
        <v>65423</v>
      </c>
      <c r="DF12" s="84">
        <f t="shared" si="23"/>
        <v>0</v>
      </c>
      <c r="DG12" s="84">
        <f t="shared" si="24"/>
        <v>6830</v>
      </c>
      <c r="DH12" s="84">
        <f t="shared" si="25"/>
        <v>0</v>
      </c>
      <c r="DI12" s="84">
        <f t="shared" si="26"/>
        <v>0</v>
      </c>
      <c r="DJ12" s="84">
        <f t="shared" si="27"/>
        <v>86428</v>
      </c>
    </row>
    <row r="13" spans="1:114" s="8" customFormat="1" ht="12" customHeight="1">
      <c r="A13" s="80" t="s">
        <v>200</v>
      </c>
      <c r="B13" s="83" t="s">
        <v>229</v>
      </c>
      <c r="C13" s="80" t="s">
        <v>230</v>
      </c>
      <c r="D13" s="84">
        <f>SUM(E13,+L13)</f>
        <v>82664</v>
      </c>
      <c r="E13" s="84">
        <f>SUM(F13:I13)+K13</f>
        <v>41209</v>
      </c>
      <c r="F13" s="84">
        <v>41008</v>
      </c>
      <c r="G13" s="84">
        <v>0</v>
      </c>
      <c r="H13" s="84">
        <v>0</v>
      </c>
      <c r="I13" s="84">
        <v>201</v>
      </c>
      <c r="J13" s="94" t="s">
        <v>193</v>
      </c>
      <c r="K13" s="84">
        <v>0</v>
      </c>
      <c r="L13" s="84">
        <v>41455</v>
      </c>
      <c r="M13" s="84">
        <f>SUM(N13,+U13)</f>
        <v>129</v>
      </c>
      <c r="N13" s="84">
        <f>SUM(O13:R13)+T13</f>
        <v>64</v>
      </c>
      <c r="O13" s="84">
        <v>64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65</v>
      </c>
      <c r="V13" s="84">
        <v>82793</v>
      </c>
      <c r="W13" s="84">
        <v>41273</v>
      </c>
      <c r="X13" s="84">
        <v>41072</v>
      </c>
      <c r="Y13" s="84">
        <v>0</v>
      </c>
      <c r="Z13" s="84">
        <v>0</v>
      </c>
      <c r="AA13" s="84">
        <v>201</v>
      </c>
      <c r="AB13" s="94" t="s">
        <v>193</v>
      </c>
      <c r="AC13" s="84">
        <v>0</v>
      </c>
      <c r="AD13" s="84">
        <v>41520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41285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978</v>
      </c>
      <c r="AT13" s="84">
        <v>0</v>
      </c>
      <c r="AU13" s="84">
        <v>0</v>
      </c>
      <c r="AV13" s="84">
        <v>978</v>
      </c>
      <c r="AW13" s="84">
        <v>0</v>
      </c>
      <c r="AX13" s="84">
        <f>SUM(AY13:BB13)</f>
        <v>40307</v>
      </c>
      <c r="AY13" s="84">
        <v>30453</v>
      </c>
      <c r="AZ13" s="84">
        <v>3467</v>
      </c>
      <c r="BA13" s="84">
        <v>4180</v>
      </c>
      <c r="BB13" s="84">
        <v>2207</v>
      </c>
      <c r="BC13" s="84">
        <f>組合分担金内訳!E13</f>
        <v>0</v>
      </c>
      <c r="BD13" s="84">
        <v>0</v>
      </c>
      <c r="BE13" s="84">
        <v>41379</v>
      </c>
      <c r="BF13" s="84">
        <f>SUM(AE13,+AM13,+BE13)</f>
        <v>82664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129</v>
      </c>
      <c r="CH13" s="84">
        <f>SUM(BG13,+BO13,+CG13)</f>
        <v>129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41285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978</v>
      </c>
      <c r="CX13" s="84">
        <f t="shared" si="15"/>
        <v>0</v>
      </c>
      <c r="CY13" s="84">
        <f t="shared" si="16"/>
        <v>0</v>
      </c>
      <c r="CZ13" s="84">
        <f t="shared" si="17"/>
        <v>978</v>
      </c>
      <c r="DA13" s="84">
        <f t="shared" si="18"/>
        <v>0</v>
      </c>
      <c r="DB13" s="84">
        <f t="shared" si="19"/>
        <v>40307</v>
      </c>
      <c r="DC13" s="84">
        <f t="shared" si="20"/>
        <v>30453</v>
      </c>
      <c r="DD13" s="84">
        <f t="shared" si="21"/>
        <v>3467</v>
      </c>
      <c r="DE13" s="84">
        <f t="shared" si="22"/>
        <v>4180</v>
      </c>
      <c r="DF13" s="84">
        <f t="shared" si="23"/>
        <v>2207</v>
      </c>
      <c r="DG13" s="84">
        <f t="shared" si="24"/>
        <v>0</v>
      </c>
      <c r="DH13" s="84">
        <f t="shared" si="25"/>
        <v>0</v>
      </c>
      <c r="DI13" s="84">
        <f t="shared" si="26"/>
        <v>41508</v>
      </c>
      <c r="DJ13" s="84">
        <f t="shared" si="27"/>
        <v>82793</v>
      </c>
    </row>
    <row r="14" spans="1:114" s="8" customFormat="1" ht="12" customHeight="1">
      <c r="A14" s="80" t="s">
        <v>200</v>
      </c>
      <c r="B14" s="83" t="s">
        <v>233</v>
      </c>
      <c r="C14" s="80" t="s">
        <v>234</v>
      </c>
      <c r="D14" s="84">
        <f>SUM(E14,+L14)</f>
        <v>395855</v>
      </c>
      <c r="E14" s="84">
        <f>SUM(F14:I14)+K14</f>
        <v>254750</v>
      </c>
      <c r="F14" s="84">
        <v>254750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141105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395855</v>
      </c>
      <c r="W14" s="84">
        <v>254750</v>
      </c>
      <c r="X14" s="84">
        <v>254750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141105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294367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903</v>
      </c>
      <c r="AT14" s="84">
        <v>0</v>
      </c>
      <c r="AU14" s="84">
        <v>0</v>
      </c>
      <c r="AV14" s="84">
        <v>903</v>
      </c>
      <c r="AW14" s="84">
        <v>654</v>
      </c>
      <c r="AX14" s="84">
        <f>SUM(AY14:BB14)</f>
        <v>292810</v>
      </c>
      <c r="AY14" s="84">
        <v>71274</v>
      </c>
      <c r="AZ14" s="84">
        <v>50354</v>
      </c>
      <c r="BA14" s="84">
        <v>131660</v>
      </c>
      <c r="BB14" s="84">
        <v>39522</v>
      </c>
      <c r="BC14" s="84">
        <f>組合分担金内訳!E14</f>
        <v>0</v>
      </c>
      <c r="BD14" s="84">
        <v>0</v>
      </c>
      <c r="BE14" s="84">
        <v>101488</v>
      </c>
      <c r="BF14" s="84">
        <f>SUM(AE14,+AM14,+BE14)</f>
        <v>395855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294367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903</v>
      </c>
      <c r="CX14" s="84">
        <f t="shared" si="15"/>
        <v>0</v>
      </c>
      <c r="CY14" s="84">
        <f t="shared" si="16"/>
        <v>0</v>
      </c>
      <c r="CZ14" s="84">
        <f t="shared" si="17"/>
        <v>903</v>
      </c>
      <c r="DA14" s="84">
        <f t="shared" si="18"/>
        <v>654</v>
      </c>
      <c r="DB14" s="84">
        <f t="shared" si="19"/>
        <v>292810</v>
      </c>
      <c r="DC14" s="84">
        <f t="shared" si="20"/>
        <v>71274</v>
      </c>
      <c r="DD14" s="84">
        <f t="shared" si="21"/>
        <v>50354</v>
      </c>
      <c r="DE14" s="84">
        <f t="shared" si="22"/>
        <v>131660</v>
      </c>
      <c r="DF14" s="84">
        <f t="shared" si="23"/>
        <v>39522</v>
      </c>
      <c r="DG14" s="84">
        <f t="shared" si="24"/>
        <v>0</v>
      </c>
      <c r="DH14" s="84">
        <f t="shared" si="25"/>
        <v>0</v>
      </c>
      <c r="DI14" s="84">
        <f t="shared" si="26"/>
        <v>101488</v>
      </c>
      <c r="DJ14" s="84">
        <f t="shared" si="27"/>
        <v>395855</v>
      </c>
    </row>
    <row r="15" spans="1:114" s="8" customFormat="1" ht="12" customHeight="1">
      <c r="A15" s="80" t="s">
        <v>200</v>
      </c>
      <c r="B15" s="83" t="s">
        <v>238</v>
      </c>
      <c r="C15" s="80" t="s">
        <v>240</v>
      </c>
      <c r="D15" s="84">
        <f>SUM(E15,+L15)</f>
        <v>351537</v>
      </c>
      <c r="E15" s="84">
        <f>SUM(F15:I15)+K15</f>
        <v>169912</v>
      </c>
      <c r="F15" s="84">
        <v>0</v>
      </c>
      <c r="G15" s="84">
        <v>0</v>
      </c>
      <c r="H15" s="84">
        <v>169912</v>
      </c>
      <c r="I15" s="84">
        <v>0</v>
      </c>
      <c r="J15" s="94" t="s">
        <v>193</v>
      </c>
      <c r="K15" s="84">
        <v>0</v>
      </c>
      <c r="L15" s="84">
        <v>181625</v>
      </c>
      <c r="M15" s="84">
        <f>SUM(N15,+U15)</f>
        <v>595</v>
      </c>
      <c r="N15" s="84">
        <f>SUM(O15:R15)+T15</f>
        <v>288</v>
      </c>
      <c r="O15" s="84">
        <v>0</v>
      </c>
      <c r="P15" s="84">
        <v>0</v>
      </c>
      <c r="Q15" s="84">
        <v>288</v>
      </c>
      <c r="R15" s="84">
        <v>0</v>
      </c>
      <c r="S15" s="94" t="s">
        <v>193</v>
      </c>
      <c r="T15" s="84">
        <v>0</v>
      </c>
      <c r="U15" s="84">
        <v>307</v>
      </c>
      <c r="V15" s="84">
        <v>352132</v>
      </c>
      <c r="W15" s="84">
        <v>170200</v>
      </c>
      <c r="X15" s="84">
        <v>0</v>
      </c>
      <c r="Y15" s="84">
        <v>0</v>
      </c>
      <c r="Z15" s="84">
        <v>170200</v>
      </c>
      <c r="AA15" s="84">
        <v>0</v>
      </c>
      <c r="AB15" s="94" t="s">
        <v>193</v>
      </c>
      <c r="AC15" s="84">
        <v>0</v>
      </c>
      <c r="AD15" s="84">
        <v>181932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57551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293986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595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58146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293986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245</v>
      </c>
      <c r="C16" s="80" t="s">
        <v>246</v>
      </c>
      <c r="D16" s="84">
        <f>SUM(E16,+L16)</f>
        <v>80681</v>
      </c>
      <c r="E16" s="84">
        <f>SUM(F16:I16)+K16</f>
        <v>31000</v>
      </c>
      <c r="F16" s="84">
        <v>31000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49681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80681</v>
      </c>
      <c r="W16" s="84">
        <v>31000</v>
      </c>
      <c r="X16" s="84">
        <v>31000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49681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26229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373</v>
      </c>
      <c r="AT16" s="84">
        <v>0</v>
      </c>
      <c r="AU16" s="84">
        <v>373</v>
      </c>
      <c r="AV16" s="84">
        <v>0</v>
      </c>
      <c r="AW16" s="84">
        <v>0</v>
      </c>
      <c r="AX16" s="84">
        <f>SUM(AY16:BB16)</f>
        <v>25856</v>
      </c>
      <c r="AY16" s="84">
        <v>17107</v>
      </c>
      <c r="AZ16" s="84">
        <v>1820</v>
      </c>
      <c r="BA16" s="84">
        <v>0</v>
      </c>
      <c r="BB16" s="84">
        <v>6929</v>
      </c>
      <c r="BC16" s="84">
        <f>組合分担金内訳!E16</f>
        <v>0</v>
      </c>
      <c r="BD16" s="84">
        <v>0</v>
      </c>
      <c r="BE16" s="84">
        <v>54452</v>
      </c>
      <c r="BF16" s="84">
        <f>SUM(AE16,+AM16,+BE16)</f>
        <v>80681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26229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373</v>
      </c>
      <c r="CX16" s="84">
        <f t="shared" si="15"/>
        <v>0</v>
      </c>
      <c r="CY16" s="84">
        <f t="shared" si="16"/>
        <v>373</v>
      </c>
      <c r="CZ16" s="84">
        <f t="shared" si="17"/>
        <v>0</v>
      </c>
      <c r="DA16" s="84">
        <f t="shared" si="18"/>
        <v>0</v>
      </c>
      <c r="DB16" s="84">
        <f t="shared" si="19"/>
        <v>25856</v>
      </c>
      <c r="DC16" s="84">
        <f t="shared" si="20"/>
        <v>17107</v>
      </c>
      <c r="DD16" s="84">
        <f t="shared" si="21"/>
        <v>1820</v>
      </c>
      <c r="DE16" s="84">
        <f t="shared" si="22"/>
        <v>0</v>
      </c>
      <c r="DF16" s="84">
        <f t="shared" si="23"/>
        <v>6929</v>
      </c>
      <c r="DG16" s="84">
        <f t="shared" si="24"/>
        <v>0</v>
      </c>
      <c r="DH16" s="84">
        <f t="shared" si="25"/>
        <v>0</v>
      </c>
      <c r="DI16" s="84">
        <f t="shared" si="26"/>
        <v>54452</v>
      </c>
      <c r="DJ16" s="84">
        <f t="shared" si="27"/>
        <v>80681</v>
      </c>
    </row>
    <row r="17" spans="1:114" s="8" customFormat="1" ht="12" customHeight="1">
      <c r="A17" s="80" t="s">
        <v>200</v>
      </c>
      <c r="B17" s="83" t="s">
        <v>249</v>
      </c>
      <c r="C17" s="80" t="s">
        <v>250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253</v>
      </c>
      <c r="C18" s="80" t="s">
        <v>254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258</v>
      </c>
      <c r="C19" s="80" t="s">
        <v>260</v>
      </c>
      <c r="D19" s="84">
        <f>SUM(E19,+L19)</f>
        <v>29</v>
      </c>
      <c r="E19" s="84">
        <f>SUM(F19:I19)+K19</f>
        <v>14</v>
      </c>
      <c r="F19" s="84">
        <v>14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15</v>
      </c>
      <c r="M19" s="84">
        <f>SUM(N19,+U19)</f>
        <v>187</v>
      </c>
      <c r="N19" s="84">
        <f>SUM(O19:R19)+T19</f>
        <v>47</v>
      </c>
      <c r="O19" s="84">
        <v>47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140</v>
      </c>
      <c r="V19" s="84">
        <v>216</v>
      </c>
      <c r="W19" s="84">
        <v>61</v>
      </c>
      <c r="X19" s="84">
        <v>61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155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29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29</v>
      </c>
      <c r="AT19" s="84">
        <v>29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29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187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187</v>
      </c>
      <c r="CA19" s="84">
        <v>0</v>
      </c>
      <c r="CB19" s="84">
        <v>187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187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216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29</v>
      </c>
      <c r="CX19" s="84">
        <f t="shared" si="15"/>
        <v>29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187</v>
      </c>
      <c r="DC19" s="84">
        <f t="shared" si="20"/>
        <v>0</v>
      </c>
      <c r="DD19" s="84">
        <f t="shared" si="21"/>
        <v>187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216</v>
      </c>
    </row>
    <row r="20" spans="1:114" s="8" customFormat="1" ht="12" customHeight="1">
      <c r="A20" s="80" t="s">
        <v>200</v>
      </c>
      <c r="B20" s="83" t="s">
        <v>263</v>
      </c>
      <c r="C20" s="80" t="s">
        <v>264</v>
      </c>
      <c r="D20" s="84">
        <f>SUM(E20,+L20)</f>
        <v>9800</v>
      </c>
      <c r="E20" s="84">
        <f>SUM(F20:I20)+K20</f>
        <v>4899</v>
      </c>
      <c r="F20" s="84">
        <v>4899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4901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9800</v>
      </c>
      <c r="W20" s="84">
        <v>4899</v>
      </c>
      <c r="X20" s="84">
        <v>4899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4901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9800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214</v>
      </c>
      <c r="AT20" s="84">
        <v>0</v>
      </c>
      <c r="AU20" s="84">
        <v>214</v>
      </c>
      <c r="AV20" s="84">
        <v>0</v>
      </c>
      <c r="AW20" s="84">
        <v>0</v>
      </c>
      <c r="AX20" s="84">
        <f>SUM(AY20:BB20)</f>
        <v>8981</v>
      </c>
      <c r="AY20" s="84">
        <v>0</v>
      </c>
      <c r="AZ20" s="84">
        <v>0</v>
      </c>
      <c r="BA20" s="84">
        <v>0</v>
      </c>
      <c r="BB20" s="84">
        <v>8981</v>
      </c>
      <c r="BC20" s="84">
        <f>組合分担金内訳!E20</f>
        <v>0</v>
      </c>
      <c r="BD20" s="84">
        <v>605</v>
      </c>
      <c r="BE20" s="84">
        <v>0</v>
      </c>
      <c r="BF20" s="84">
        <f>SUM(AE20,+AM20,+BE20)</f>
        <v>9800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9800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214</v>
      </c>
      <c r="CX20" s="84">
        <f t="shared" si="15"/>
        <v>0</v>
      </c>
      <c r="CY20" s="84">
        <f t="shared" si="16"/>
        <v>214</v>
      </c>
      <c r="CZ20" s="84">
        <f t="shared" si="17"/>
        <v>0</v>
      </c>
      <c r="DA20" s="84">
        <f t="shared" si="18"/>
        <v>0</v>
      </c>
      <c r="DB20" s="84">
        <f t="shared" si="19"/>
        <v>8981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8981</v>
      </c>
      <c r="DG20" s="84">
        <f t="shared" si="24"/>
        <v>0</v>
      </c>
      <c r="DH20" s="84">
        <f t="shared" si="25"/>
        <v>605</v>
      </c>
      <c r="DI20" s="84">
        <f t="shared" si="26"/>
        <v>0</v>
      </c>
      <c r="DJ20" s="84">
        <f t="shared" si="27"/>
        <v>9800</v>
      </c>
    </row>
    <row r="21" spans="1:114" s="8" customFormat="1" ht="12" customHeight="1">
      <c r="A21" s="80" t="s">
        <v>200</v>
      </c>
      <c r="B21" s="83" t="s">
        <v>267</v>
      </c>
      <c r="C21" s="80" t="s">
        <v>268</v>
      </c>
      <c r="D21" s="84">
        <f>SUM(E21,+L21)</f>
        <v>41943</v>
      </c>
      <c r="E21" s="84">
        <f>SUM(F21:I21)+K21</f>
        <v>20971</v>
      </c>
      <c r="F21" s="84">
        <v>20971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20972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41943</v>
      </c>
      <c r="W21" s="84">
        <v>20971</v>
      </c>
      <c r="X21" s="84">
        <v>20971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20972</v>
      </c>
      <c r="AE21" s="84">
        <f>SUM(AF21,+AK21)</f>
        <v>13350</v>
      </c>
      <c r="AF21" s="84">
        <f>SUM(AG21:AJ21)</f>
        <v>13350</v>
      </c>
      <c r="AG21" s="84">
        <v>0</v>
      </c>
      <c r="AH21" s="84">
        <v>0</v>
      </c>
      <c r="AI21" s="84">
        <v>0</v>
      </c>
      <c r="AJ21" s="84">
        <v>13350</v>
      </c>
      <c r="AK21" s="84">
        <v>0</v>
      </c>
      <c r="AL21" s="84">
        <f>組合分担金内訳!D21</f>
        <v>0</v>
      </c>
      <c r="AM21" s="84">
        <f>SUM(AN21,AS21,AW21,AX21,BD21)</f>
        <v>28506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8893</v>
      </c>
      <c r="AT21" s="84">
        <v>0</v>
      </c>
      <c r="AU21" s="84">
        <v>8893</v>
      </c>
      <c r="AV21" s="84">
        <v>0</v>
      </c>
      <c r="AW21" s="84">
        <v>0</v>
      </c>
      <c r="AX21" s="84">
        <f>SUM(AY21:BB21)</f>
        <v>19613</v>
      </c>
      <c r="AY21" s="84">
        <v>0</v>
      </c>
      <c r="AZ21" s="84">
        <v>0</v>
      </c>
      <c r="BA21" s="84">
        <v>0</v>
      </c>
      <c r="BB21" s="84">
        <v>19613</v>
      </c>
      <c r="BC21" s="84">
        <f>組合分担金内訳!E21</f>
        <v>0</v>
      </c>
      <c r="BD21" s="84">
        <v>0</v>
      </c>
      <c r="BE21" s="84">
        <v>87</v>
      </c>
      <c r="BF21" s="84">
        <f>SUM(AE21,+AM21,+BE21)</f>
        <v>41943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13350</v>
      </c>
      <c r="CJ21" s="84">
        <f t="shared" si="1"/>
        <v>13350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13350</v>
      </c>
      <c r="CO21" s="84">
        <f t="shared" si="6"/>
        <v>0</v>
      </c>
      <c r="CP21" s="84">
        <f t="shared" si="7"/>
        <v>0</v>
      </c>
      <c r="CQ21" s="84">
        <f t="shared" si="8"/>
        <v>28506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8893</v>
      </c>
      <c r="CX21" s="84">
        <f t="shared" si="15"/>
        <v>0</v>
      </c>
      <c r="CY21" s="84">
        <f t="shared" si="16"/>
        <v>8893</v>
      </c>
      <c r="CZ21" s="84">
        <f t="shared" si="17"/>
        <v>0</v>
      </c>
      <c r="DA21" s="84">
        <f t="shared" si="18"/>
        <v>0</v>
      </c>
      <c r="DB21" s="84">
        <f t="shared" si="19"/>
        <v>19613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19613</v>
      </c>
      <c r="DG21" s="84">
        <f t="shared" si="24"/>
        <v>0</v>
      </c>
      <c r="DH21" s="84">
        <f t="shared" si="25"/>
        <v>0</v>
      </c>
      <c r="DI21" s="84">
        <f t="shared" si="26"/>
        <v>87</v>
      </c>
      <c r="DJ21" s="84">
        <f t="shared" si="27"/>
        <v>41943</v>
      </c>
    </row>
    <row r="22" spans="1:114" s="8" customFormat="1" ht="12" customHeight="1">
      <c r="A22" s="80" t="s">
        <v>200</v>
      </c>
      <c r="B22" s="83" t="s">
        <v>272</v>
      </c>
      <c r="C22" s="80" t="s">
        <v>274</v>
      </c>
      <c r="D22" s="84">
        <f>SUM(E22,+L22)</f>
        <v>4146</v>
      </c>
      <c r="E22" s="84">
        <f>SUM(F22:I22)+K22</f>
        <v>2084</v>
      </c>
      <c r="F22" s="84">
        <v>2048</v>
      </c>
      <c r="G22" s="84">
        <v>0</v>
      </c>
      <c r="H22" s="84">
        <v>0</v>
      </c>
      <c r="I22" s="84">
        <v>0</v>
      </c>
      <c r="J22" s="94" t="s">
        <v>193</v>
      </c>
      <c r="K22" s="84">
        <v>36</v>
      </c>
      <c r="L22" s="84">
        <v>2062</v>
      </c>
      <c r="M22" s="84">
        <f>SUM(N22,+U22)</f>
        <v>27</v>
      </c>
      <c r="N22" s="84">
        <f>SUM(O22:R22)+T22</f>
        <v>13</v>
      </c>
      <c r="O22" s="84">
        <v>13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14</v>
      </c>
      <c r="V22" s="84">
        <v>4173</v>
      </c>
      <c r="W22" s="84">
        <v>2097</v>
      </c>
      <c r="X22" s="84">
        <v>2061</v>
      </c>
      <c r="Y22" s="84">
        <v>0</v>
      </c>
      <c r="Z22" s="84">
        <v>0</v>
      </c>
      <c r="AA22" s="84">
        <v>0</v>
      </c>
      <c r="AB22" s="94" t="s">
        <v>193</v>
      </c>
      <c r="AC22" s="84">
        <v>36</v>
      </c>
      <c r="AD22" s="84">
        <v>2076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4146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74</v>
      </c>
      <c r="AT22" s="84">
        <v>74</v>
      </c>
      <c r="AU22" s="84">
        <v>0</v>
      </c>
      <c r="AV22" s="84">
        <v>0</v>
      </c>
      <c r="AW22" s="84">
        <v>0</v>
      </c>
      <c r="AX22" s="84">
        <f>SUM(AY22:BB22)</f>
        <v>4072</v>
      </c>
      <c r="AY22" s="84">
        <v>3944</v>
      </c>
      <c r="AZ22" s="84">
        <v>83</v>
      </c>
      <c r="BA22" s="84">
        <v>45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4146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27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27</v>
      </c>
      <c r="BV22" s="84">
        <v>27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27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4173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101</v>
      </c>
      <c r="CX22" s="84">
        <f t="shared" si="15"/>
        <v>101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4072</v>
      </c>
      <c r="DC22" s="84">
        <f t="shared" si="20"/>
        <v>3944</v>
      </c>
      <c r="DD22" s="84">
        <f t="shared" si="21"/>
        <v>83</v>
      </c>
      <c r="DE22" s="84">
        <f t="shared" si="22"/>
        <v>45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4173</v>
      </c>
    </row>
    <row r="23" spans="1:114" s="8" customFormat="1" ht="12" customHeight="1">
      <c r="A23" s="80" t="s">
        <v>200</v>
      </c>
      <c r="B23" s="83" t="s">
        <v>277</v>
      </c>
      <c r="C23" s="80" t="s">
        <v>278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281</v>
      </c>
      <c r="C24" s="80" t="s">
        <v>282</v>
      </c>
      <c r="D24" s="84">
        <f>SUM(E24,+L24)</f>
        <v>1422</v>
      </c>
      <c r="E24" s="84">
        <f>SUM(F24:I24)+K24</f>
        <v>710</v>
      </c>
      <c r="F24" s="84">
        <v>710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712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1422</v>
      </c>
      <c r="W24" s="84">
        <v>710</v>
      </c>
      <c r="X24" s="84">
        <v>710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712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1422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1422</v>
      </c>
      <c r="AY24" s="84">
        <v>1422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1422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1422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1422</v>
      </c>
      <c r="DC24" s="84">
        <f t="shared" si="20"/>
        <v>1422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1422</v>
      </c>
    </row>
    <row r="25" spans="1:114" s="8" customFormat="1" ht="12" customHeight="1">
      <c r="A25" s="80" t="s">
        <v>200</v>
      </c>
      <c r="B25" s="83" t="s">
        <v>285</v>
      </c>
      <c r="C25" s="80" t="s">
        <v>286</v>
      </c>
      <c r="D25" s="84">
        <f>SUM(E25,+L25)</f>
        <v>239975</v>
      </c>
      <c r="E25" s="84">
        <f>SUM(F25:I25)+K25</f>
        <v>239579</v>
      </c>
      <c r="F25" s="84">
        <v>119979</v>
      </c>
      <c r="G25" s="84">
        <v>0</v>
      </c>
      <c r="H25" s="84">
        <v>119582</v>
      </c>
      <c r="I25" s="84">
        <v>0</v>
      </c>
      <c r="J25" s="94" t="s">
        <v>193</v>
      </c>
      <c r="K25" s="84">
        <v>18</v>
      </c>
      <c r="L25" s="84">
        <v>396</v>
      </c>
      <c r="M25" s="84">
        <f>SUM(N25,+U25)</f>
        <v>690</v>
      </c>
      <c r="N25" s="84">
        <f>SUM(O25:R25)+T25</f>
        <v>690</v>
      </c>
      <c r="O25" s="84">
        <v>172</v>
      </c>
      <c r="P25" s="84">
        <v>0</v>
      </c>
      <c r="Q25" s="84">
        <v>518</v>
      </c>
      <c r="R25" s="84">
        <v>0</v>
      </c>
      <c r="S25" s="94" t="s">
        <v>193</v>
      </c>
      <c r="T25" s="84">
        <v>0</v>
      </c>
      <c r="U25" s="84">
        <v>0</v>
      </c>
      <c r="V25" s="84">
        <v>240665</v>
      </c>
      <c r="W25" s="84">
        <v>240269</v>
      </c>
      <c r="X25" s="84">
        <v>120151</v>
      </c>
      <c r="Y25" s="84">
        <v>0</v>
      </c>
      <c r="Z25" s="84">
        <v>120100</v>
      </c>
      <c r="AA25" s="84">
        <v>0</v>
      </c>
      <c r="AB25" s="94" t="s">
        <v>193</v>
      </c>
      <c r="AC25" s="84">
        <v>18</v>
      </c>
      <c r="AD25" s="84">
        <v>396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239975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239975</v>
      </c>
      <c r="AY25" s="84">
        <v>239975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239975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690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690</v>
      </c>
      <c r="CA25" s="84">
        <v>690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690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240665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240665</v>
      </c>
      <c r="DC25" s="84">
        <f t="shared" si="20"/>
        <v>240665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240665</v>
      </c>
    </row>
    <row r="26" spans="1:114" s="8" customFormat="1" ht="12" customHeight="1">
      <c r="A26" s="80" t="s">
        <v>200</v>
      </c>
      <c r="B26" s="83" t="s">
        <v>289</v>
      </c>
      <c r="C26" s="80" t="s">
        <v>290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293</v>
      </c>
      <c r="C27" s="80" t="s">
        <v>294</v>
      </c>
      <c r="D27" s="84">
        <f>SUM(E27,+L27)</f>
        <v>8712</v>
      </c>
      <c r="E27" s="84">
        <f>SUM(F27:I27)+K27</f>
        <v>4356</v>
      </c>
      <c r="F27" s="84">
        <v>4356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4356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8712</v>
      </c>
      <c r="W27" s="84">
        <v>4356</v>
      </c>
      <c r="X27" s="84">
        <v>4356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4356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8712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3240</v>
      </c>
      <c r="AT27" s="84">
        <v>0</v>
      </c>
      <c r="AU27" s="84">
        <v>3240</v>
      </c>
      <c r="AV27" s="84">
        <v>0</v>
      </c>
      <c r="AW27" s="84">
        <v>0</v>
      </c>
      <c r="AX27" s="84">
        <f>SUM(AY27:BB27)</f>
        <v>5472</v>
      </c>
      <c r="AY27" s="84">
        <v>1930</v>
      </c>
      <c r="AZ27" s="84">
        <v>1781</v>
      </c>
      <c r="BA27" s="84">
        <v>0</v>
      </c>
      <c r="BB27" s="84">
        <v>1761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8712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8712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3240</v>
      </c>
      <c r="CX27" s="84">
        <f t="shared" si="15"/>
        <v>0</v>
      </c>
      <c r="CY27" s="84">
        <f t="shared" si="16"/>
        <v>3240</v>
      </c>
      <c r="CZ27" s="84">
        <f t="shared" si="17"/>
        <v>0</v>
      </c>
      <c r="DA27" s="84">
        <f t="shared" si="18"/>
        <v>0</v>
      </c>
      <c r="DB27" s="84">
        <f t="shared" si="19"/>
        <v>5472</v>
      </c>
      <c r="DC27" s="84">
        <f t="shared" si="20"/>
        <v>1930</v>
      </c>
      <c r="DD27" s="84">
        <f t="shared" si="21"/>
        <v>1781</v>
      </c>
      <c r="DE27" s="84">
        <f t="shared" si="22"/>
        <v>0</v>
      </c>
      <c r="DF27" s="84">
        <f t="shared" si="23"/>
        <v>1761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8712</v>
      </c>
    </row>
    <row r="28" spans="1:114" s="8" customFormat="1" ht="12" customHeight="1">
      <c r="A28" s="80" t="s">
        <v>200</v>
      </c>
      <c r="B28" s="83" t="s">
        <v>298</v>
      </c>
      <c r="C28" s="80" t="s">
        <v>300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304</v>
      </c>
      <c r="C29" s="80" t="s">
        <v>306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310</v>
      </c>
      <c r="C30" s="80" t="s">
        <v>312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315</v>
      </c>
      <c r="C31" s="80" t="s">
        <v>316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320</v>
      </c>
      <c r="C32" s="80" t="s">
        <v>322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326</v>
      </c>
      <c r="C33" s="80" t="s">
        <v>328</v>
      </c>
      <c r="D33" s="84">
        <f>SUM(E33,+L33)</f>
        <v>114992</v>
      </c>
      <c r="E33" s="84">
        <f>SUM(F33:I33)+K33</f>
        <v>7884</v>
      </c>
      <c r="F33" s="84">
        <v>7884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107108</v>
      </c>
      <c r="M33" s="84">
        <f>SUM(N33,+U33)</f>
        <v>176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176</v>
      </c>
      <c r="V33" s="84">
        <v>115168</v>
      </c>
      <c r="W33" s="84">
        <v>7884</v>
      </c>
      <c r="X33" s="84">
        <v>7884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107284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16995</v>
      </c>
      <c r="AM33" s="84">
        <f>SUM(AN33,AS33,AW33,AX33,BD33)</f>
        <v>15768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15768</v>
      </c>
      <c r="AY33" s="84">
        <v>15768</v>
      </c>
      <c r="AZ33" s="84">
        <v>0</v>
      </c>
      <c r="BA33" s="84">
        <v>0</v>
      </c>
      <c r="BB33" s="84">
        <v>0</v>
      </c>
      <c r="BC33" s="84">
        <f>組合分担金内訳!E33</f>
        <v>82229</v>
      </c>
      <c r="BD33" s="84">
        <v>0</v>
      </c>
      <c r="BE33" s="84">
        <v>0</v>
      </c>
      <c r="BF33" s="84">
        <f>SUM(AE33,+AM33,+BE33)</f>
        <v>15768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176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17171</v>
      </c>
      <c r="CQ33" s="84">
        <f t="shared" si="8"/>
        <v>15768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15768</v>
      </c>
      <c r="DC33" s="84">
        <f t="shared" si="20"/>
        <v>15768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82229</v>
      </c>
      <c r="DH33" s="84">
        <f t="shared" si="25"/>
        <v>0</v>
      </c>
      <c r="DI33" s="84">
        <f t="shared" si="26"/>
        <v>0</v>
      </c>
      <c r="DJ33" s="84">
        <f t="shared" si="27"/>
        <v>15768</v>
      </c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7:DJ995">
    <cfRule type="expression" dxfId="693" priority="43" stopIfTrue="1">
      <formula>$A47&lt;&gt;""</formula>
    </cfRule>
  </conditionalFormatting>
  <conditionalFormatting sqref="A7:DJ7">
    <cfRule type="expression" dxfId="692" priority="1" stopIfTrue="1">
      <formula>$A7&lt;&gt;""</formula>
    </cfRule>
  </conditionalFormatting>
  <conditionalFormatting sqref="A8:DJ8">
    <cfRule type="expression" dxfId="691" priority="41" stopIfTrue="1">
      <formula>$A8&lt;&gt;""</formula>
    </cfRule>
  </conditionalFormatting>
  <conditionalFormatting sqref="A9:DJ9">
    <cfRule type="expression" dxfId="690" priority="40" stopIfTrue="1">
      <formula>$A9&lt;&gt;""</formula>
    </cfRule>
  </conditionalFormatting>
  <conditionalFormatting sqref="A10:DJ10">
    <cfRule type="expression" dxfId="689" priority="39" stopIfTrue="1">
      <formula>$A10&lt;&gt;""</formula>
    </cfRule>
  </conditionalFormatting>
  <conditionalFormatting sqref="A11:DJ11">
    <cfRule type="expression" dxfId="688" priority="38" stopIfTrue="1">
      <formula>$A11&lt;&gt;""</formula>
    </cfRule>
  </conditionalFormatting>
  <conditionalFormatting sqref="A12:DJ12">
    <cfRule type="expression" dxfId="687" priority="37" stopIfTrue="1">
      <formula>$A12&lt;&gt;""</formula>
    </cfRule>
  </conditionalFormatting>
  <conditionalFormatting sqref="A13:DJ13">
    <cfRule type="expression" dxfId="686" priority="36" stopIfTrue="1">
      <formula>$A13&lt;&gt;""</formula>
    </cfRule>
  </conditionalFormatting>
  <conditionalFormatting sqref="A14:DJ14">
    <cfRule type="expression" dxfId="685" priority="35" stopIfTrue="1">
      <formula>$A14&lt;&gt;""</formula>
    </cfRule>
  </conditionalFormatting>
  <conditionalFormatting sqref="A15:DJ15">
    <cfRule type="expression" dxfId="684" priority="34" stopIfTrue="1">
      <formula>$A15&lt;&gt;""</formula>
    </cfRule>
  </conditionalFormatting>
  <conditionalFormatting sqref="A16:DJ16">
    <cfRule type="expression" dxfId="683" priority="33" stopIfTrue="1">
      <formula>$A16&lt;&gt;""</formula>
    </cfRule>
  </conditionalFormatting>
  <conditionalFormatting sqref="A17:DJ17">
    <cfRule type="expression" dxfId="682" priority="32" stopIfTrue="1">
      <formula>$A17&lt;&gt;""</formula>
    </cfRule>
  </conditionalFormatting>
  <conditionalFormatting sqref="A18:DJ18">
    <cfRule type="expression" dxfId="681" priority="31" stopIfTrue="1">
      <formula>$A18&lt;&gt;""</formula>
    </cfRule>
  </conditionalFormatting>
  <conditionalFormatting sqref="A19:DJ19">
    <cfRule type="expression" dxfId="680" priority="30" stopIfTrue="1">
      <formula>$A19&lt;&gt;""</formula>
    </cfRule>
  </conditionalFormatting>
  <conditionalFormatting sqref="A20:DJ20">
    <cfRule type="expression" dxfId="679" priority="29" stopIfTrue="1">
      <formula>$A20&lt;&gt;""</formula>
    </cfRule>
  </conditionalFormatting>
  <conditionalFormatting sqref="A21:DJ21">
    <cfRule type="expression" dxfId="678" priority="28" stopIfTrue="1">
      <formula>$A21&lt;&gt;""</formula>
    </cfRule>
  </conditionalFormatting>
  <conditionalFormatting sqref="A22:DJ22">
    <cfRule type="expression" dxfId="677" priority="27" stopIfTrue="1">
      <formula>$A22&lt;&gt;""</formula>
    </cfRule>
  </conditionalFormatting>
  <conditionalFormatting sqref="A23:DJ23">
    <cfRule type="expression" dxfId="676" priority="26" stopIfTrue="1">
      <formula>$A23&lt;&gt;""</formula>
    </cfRule>
  </conditionalFormatting>
  <conditionalFormatting sqref="A24:DJ24">
    <cfRule type="expression" dxfId="675" priority="25" stopIfTrue="1">
      <formula>$A24&lt;&gt;""</formula>
    </cfRule>
  </conditionalFormatting>
  <conditionalFormatting sqref="A25:DJ25">
    <cfRule type="expression" dxfId="674" priority="24" stopIfTrue="1">
      <formula>$A25&lt;&gt;""</formula>
    </cfRule>
  </conditionalFormatting>
  <conditionalFormatting sqref="A26:DJ26">
    <cfRule type="expression" dxfId="673" priority="23" stopIfTrue="1">
      <formula>$A26&lt;&gt;""</formula>
    </cfRule>
  </conditionalFormatting>
  <conditionalFormatting sqref="A27:DJ27">
    <cfRule type="expression" dxfId="672" priority="22" stopIfTrue="1">
      <formula>$A27&lt;&gt;""</formula>
    </cfRule>
  </conditionalFormatting>
  <conditionalFormatting sqref="A28:DJ28">
    <cfRule type="expression" dxfId="671" priority="21" stopIfTrue="1">
      <formula>$A28&lt;&gt;""</formula>
    </cfRule>
  </conditionalFormatting>
  <conditionalFormatting sqref="A29:DJ29">
    <cfRule type="expression" dxfId="670" priority="20" stopIfTrue="1">
      <formula>$A29&lt;&gt;""</formula>
    </cfRule>
  </conditionalFormatting>
  <conditionalFormatting sqref="A30:DJ30">
    <cfRule type="expression" dxfId="669" priority="19" stopIfTrue="1">
      <formula>$A30&lt;&gt;""</formula>
    </cfRule>
  </conditionalFormatting>
  <conditionalFormatting sqref="A31:DJ31">
    <cfRule type="expression" dxfId="668" priority="18" stopIfTrue="1">
      <formula>$A31&lt;&gt;""</formula>
    </cfRule>
  </conditionalFormatting>
  <conditionalFormatting sqref="A32:DJ32">
    <cfRule type="expression" dxfId="667" priority="17" stopIfTrue="1">
      <formula>$A32&lt;&gt;""</formula>
    </cfRule>
  </conditionalFormatting>
  <conditionalFormatting sqref="A33:DJ33">
    <cfRule type="expression" dxfId="666" priority="16" stopIfTrue="1">
      <formula>$A33&lt;&gt;""</formula>
    </cfRule>
  </conditionalFormatting>
  <conditionalFormatting sqref="A34:DJ34">
    <cfRule type="expression" dxfId="664" priority="14" stopIfTrue="1">
      <formula>$A34&lt;&gt;""</formula>
    </cfRule>
  </conditionalFormatting>
  <conditionalFormatting sqref="A35:DJ35">
    <cfRule type="expression" dxfId="663" priority="13" stopIfTrue="1">
      <formula>$A35&lt;&gt;""</formula>
    </cfRule>
  </conditionalFormatting>
  <conditionalFormatting sqref="A36:DJ36">
    <cfRule type="expression" dxfId="662" priority="12" stopIfTrue="1">
      <formula>$A36&lt;&gt;""</formula>
    </cfRule>
  </conditionalFormatting>
  <conditionalFormatting sqref="A37:DJ37">
    <cfRule type="expression" dxfId="661" priority="11" stopIfTrue="1">
      <formula>$A37&lt;&gt;""</formula>
    </cfRule>
  </conditionalFormatting>
  <conditionalFormatting sqref="A38:DJ38">
    <cfRule type="expression" dxfId="660" priority="10" stopIfTrue="1">
      <formula>$A38&lt;&gt;""</formula>
    </cfRule>
  </conditionalFormatting>
  <conditionalFormatting sqref="A39:DJ39">
    <cfRule type="expression" dxfId="659" priority="9" stopIfTrue="1">
      <formula>$A39&lt;&gt;""</formula>
    </cfRule>
  </conditionalFormatting>
  <conditionalFormatting sqref="A40:DJ40">
    <cfRule type="expression" dxfId="658" priority="8" stopIfTrue="1">
      <formula>$A40&lt;&gt;""</formula>
    </cfRule>
  </conditionalFormatting>
  <conditionalFormatting sqref="A41:DJ41">
    <cfRule type="expression" dxfId="657" priority="7" stopIfTrue="1">
      <formula>$A41&lt;&gt;""</formula>
    </cfRule>
  </conditionalFormatting>
  <conditionalFormatting sqref="A42:DJ42">
    <cfRule type="expression" dxfId="656" priority="6" stopIfTrue="1">
      <formula>$A42&lt;&gt;""</formula>
    </cfRule>
  </conditionalFormatting>
  <conditionalFormatting sqref="A43:DJ43">
    <cfRule type="expression" dxfId="655" priority="5" stopIfTrue="1">
      <formula>$A43&lt;&gt;""</formula>
    </cfRule>
  </conditionalFormatting>
  <conditionalFormatting sqref="A44:DJ44">
    <cfRule type="expression" dxfId="654" priority="4" stopIfTrue="1">
      <formula>$A44&lt;&gt;""</formula>
    </cfRule>
  </conditionalFormatting>
  <conditionalFormatting sqref="A45:DJ45">
    <cfRule type="expression" dxfId="653" priority="3" stopIfTrue="1">
      <formula>$A45&lt;&gt;""</formula>
    </cfRule>
  </conditionalFormatting>
  <conditionalFormatting sqref="A46:DJ46">
    <cfRule type="expression" dxfId="652" priority="2" stopIfTrue="1">
      <formula>$A46&lt;&gt;""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9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386</v>
      </c>
      <c r="B7" s="92" t="s">
        <v>387</v>
      </c>
      <c r="C7" s="78" t="s">
        <v>388</v>
      </c>
      <c r="D7" s="79">
        <f>SUM($D$8:$D$20)</f>
        <v>874742</v>
      </c>
      <c r="E7" s="79">
        <f>SUM($E$8:$E$20)</f>
        <v>872856</v>
      </c>
      <c r="F7" s="79">
        <f>SUM($F$8:$F$20)</f>
        <v>779680</v>
      </c>
      <c r="G7" s="79">
        <f>SUM($G$8:$G$20)</f>
        <v>0</v>
      </c>
      <c r="H7" s="79">
        <f>SUM($H$8:$H$20)</f>
        <v>82500</v>
      </c>
      <c r="I7" s="79">
        <f>SUM($I$8:$I$20)</f>
        <v>0</v>
      </c>
      <c r="J7" s="79">
        <f>SUM($J$8:$J$20)</f>
        <v>457591</v>
      </c>
      <c r="K7" s="79">
        <f>SUM($K$8:$K$20)</f>
        <v>10676</v>
      </c>
      <c r="L7" s="79">
        <f>SUM($L$8:$L$20)</f>
        <v>1886</v>
      </c>
      <c r="M7" s="79">
        <f>SUM($M$8:$M$20)</f>
        <v>43728</v>
      </c>
      <c r="N7" s="79">
        <f>SUM($N$8:$N$20)</f>
        <v>43728</v>
      </c>
      <c r="O7" s="79">
        <f>SUM($O$8:$O$20)</f>
        <v>35028</v>
      </c>
      <c r="P7" s="79">
        <f>SUM($P$8:$P$20)</f>
        <v>0</v>
      </c>
      <c r="Q7" s="79">
        <f>SUM($Q$8:$Q$20)</f>
        <v>8700</v>
      </c>
      <c r="R7" s="79">
        <f>SUM($R$8:$R$20)</f>
        <v>0</v>
      </c>
      <c r="S7" s="79">
        <f>SUM($S$8:$S$20)</f>
        <v>771</v>
      </c>
      <c r="T7" s="79">
        <f>SUM($T$8:$T$20)</f>
        <v>0</v>
      </c>
      <c r="U7" s="79">
        <f>SUM($U$8:$U$20)</f>
        <v>0</v>
      </c>
      <c r="V7" s="79">
        <f>SUM($V$8:$V$20)</f>
        <v>918470</v>
      </c>
      <c r="W7" s="79">
        <f>SUM($W$8:$W$20)</f>
        <v>916584</v>
      </c>
      <c r="X7" s="79">
        <f>SUM($X$8:$X$20)</f>
        <v>814708</v>
      </c>
      <c r="Y7" s="79">
        <f>SUM($Y$8:$Y$20)</f>
        <v>0</v>
      </c>
      <c r="Z7" s="79">
        <f>SUM($Z$8:$Z$20)</f>
        <v>91200</v>
      </c>
      <c r="AA7" s="79">
        <f>SUM($AA$8:$AA$20)</f>
        <v>0</v>
      </c>
      <c r="AB7" s="79">
        <f>SUM($AB$8:$AB$20)</f>
        <v>3570</v>
      </c>
      <c r="AC7" s="79">
        <f>SUM($AC$8:$AC$20)</f>
        <v>10676</v>
      </c>
      <c r="AD7" s="79">
        <f>SUM($AD$8:$AD$20)</f>
        <v>1886</v>
      </c>
      <c r="AE7" s="79">
        <f>SUM($AE$8:$AE$20)</f>
        <v>709341</v>
      </c>
      <c r="AF7" s="79">
        <f>SUM($AF$8:$AF$20)</f>
        <v>709341</v>
      </c>
      <c r="AG7" s="79">
        <f>SUM($AG$8:$AG$20)</f>
        <v>0</v>
      </c>
      <c r="AH7" s="79">
        <f>SUM($AH$8:$AH$20)</f>
        <v>709341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389</v>
      </c>
      <c r="AM7" s="79">
        <f>SUM($AM$8:$AM$20)</f>
        <v>604370</v>
      </c>
      <c r="AN7" s="79">
        <f>SUM($AN$8:$AN$20)</f>
        <v>1746</v>
      </c>
      <c r="AO7" s="79">
        <f>SUM($AO$8:$AO$20)</f>
        <v>1033</v>
      </c>
      <c r="AP7" s="79">
        <f>SUM($AP$8:$AP$20)</f>
        <v>0</v>
      </c>
      <c r="AQ7" s="79">
        <f>SUM($AQ$8:$AQ$20)</f>
        <v>713</v>
      </c>
      <c r="AR7" s="79">
        <f>SUM($AR$8:$AR$20)</f>
        <v>0</v>
      </c>
      <c r="AS7" s="79">
        <f>SUM($AS$8:$AS$20)</f>
        <v>11832</v>
      </c>
      <c r="AT7" s="79">
        <f>SUM($AT$8:$AT$20)</f>
        <v>0</v>
      </c>
      <c r="AU7" s="79">
        <f>SUM($AU$8:$AU$20)</f>
        <v>11506</v>
      </c>
      <c r="AV7" s="79">
        <f>SUM($AV$8:$AV$20)</f>
        <v>326</v>
      </c>
      <c r="AW7" s="79">
        <f>SUM($AW$8:$AW$20)</f>
        <v>3283</v>
      </c>
      <c r="AX7" s="79">
        <f>SUM($AX$8:$AX$20)</f>
        <v>513398</v>
      </c>
      <c r="AY7" s="79">
        <f>SUM($AY$8:$AY$20)</f>
        <v>354162</v>
      </c>
      <c r="AZ7" s="79">
        <f>SUM($AZ$8:$AZ$20)</f>
        <v>151691</v>
      </c>
      <c r="BA7" s="79">
        <f>SUM($BA$8:$BA$20)</f>
        <v>5493</v>
      </c>
      <c r="BB7" s="79">
        <f>SUM($BB$8:$BB$20)</f>
        <v>2052</v>
      </c>
      <c r="BC7" s="93" t="s">
        <v>389</v>
      </c>
      <c r="BD7" s="79">
        <f>SUM($BD$8:$BD$20)</f>
        <v>74111</v>
      </c>
      <c r="BE7" s="79">
        <f>SUM($BE$8:$BE$20)</f>
        <v>18622</v>
      </c>
      <c r="BF7" s="79">
        <f>SUM($BF$8:$BF$20)</f>
        <v>1332333</v>
      </c>
      <c r="BG7" s="79">
        <f>SUM($BG$8:$BG$20)</f>
        <v>44499</v>
      </c>
      <c r="BH7" s="79">
        <f>SUM($BH$8:$BH$20)</f>
        <v>44499</v>
      </c>
      <c r="BI7" s="79">
        <f>SUM($BI$8:$BI$20)</f>
        <v>0</v>
      </c>
      <c r="BJ7" s="79">
        <f>SUM($BJ$8:$BJ$20)</f>
        <v>44499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389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389</v>
      </c>
      <c r="CF7" s="79">
        <f>SUM($CF$8:$CF$20)</f>
        <v>0</v>
      </c>
      <c r="CG7" s="79">
        <f>SUM($CG$8:$CG$20)</f>
        <v>0</v>
      </c>
      <c r="CH7" s="79">
        <f>SUM($CH$8:$CH$20)</f>
        <v>44499</v>
      </c>
      <c r="CI7" s="79">
        <f>SUM($CI$8:$CI$20)</f>
        <v>753840</v>
      </c>
      <c r="CJ7" s="79">
        <f>SUM($CJ$8:$CJ$20)</f>
        <v>753840</v>
      </c>
      <c r="CK7" s="79">
        <f>SUM($CK$8:$CK$20)</f>
        <v>0</v>
      </c>
      <c r="CL7" s="79">
        <f>SUM($CL$8:$CL$20)</f>
        <v>753840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389</v>
      </c>
      <c r="CQ7" s="79">
        <f>SUM($CQ$8:$CQ$20)</f>
        <v>604370</v>
      </c>
      <c r="CR7" s="79">
        <f>SUM($CR$8:$CR$20)</f>
        <v>1746</v>
      </c>
      <c r="CS7" s="79">
        <f>SUM($CS$8:$CS$20)</f>
        <v>1033</v>
      </c>
      <c r="CT7" s="79">
        <f>SUM($CT$8:$CT$20)</f>
        <v>0</v>
      </c>
      <c r="CU7" s="79">
        <f>SUM($CU$8:$CU$20)</f>
        <v>713</v>
      </c>
      <c r="CV7" s="79">
        <f>SUM($CV$8:$CV$20)</f>
        <v>0</v>
      </c>
      <c r="CW7" s="79">
        <f>SUM($CW$8:$CW$20)</f>
        <v>11832</v>
      </c>
      <c r="CX7" s="79">
        <f>SUM($CX$8:$CX$20)</f>
        <v>0</v>
      </c>
      <c r="CY7" s="79">
        <f>SUM($CY$8:$CY$20)</f>
        <v>11506</v>
      </c>
      <c r="CZ7" s="79">
        <f>SUM($CZ$8:$CZ$20)</f>
        <v>326</v>
      </c>
      <c r="DA7" s="79">
        <f>SUM($DA$8:$DA$20)</f>
        <v>3283</v>
      </c>
      <c r="DB7" s="79">
        <f>SUM($DB$8:$DB$20)</f>
        <v>513398</v>
      </c>
      <c r="DC7" s="79">
        <f>SUM($DC$8:$DC$20)</f>
        <v>354162</v>
      </c>
      <c r="DD7" s="79">
        <f>SUM($DD$8:$DD$20)</f>
        <v>151691</v>
      </c>
      <c r="DE7" s="79">
        <f>SUM($DE$8:$DE$20)</f>
        <v>5493</v>
      </c>
      <c r="DF7" s="79">
        <f>SUM($DF$8:$DF$20)</f>
        <v>2052</v>
      </c>
      <c r="DG7" s="93" t="s">
        <v>389</v>
      </c>
      <c r="DH7" s="79">
        <f>SUM($DH$8:$DH$20)</f>
        <v>74111</v>
      </c>
      <c r="DI7" s="79">
        <f>SUM($DI$8:$DI$20)</f>
        <v>18622</v>
      </c>
      <c r="DJ7" s="79">
        <f>SUM($DJ$8:$DJ$20)</f>
        <v>1376832</v>
      </c>
    </row>
    <row r="8" spans="1:114" s="8" customFormat="1" ht="12" customHeight="1">
      <c r="A8" s="80" t="s">
        <v>200</v>
      </c>
      <c r="B8" s="83" t="s">
        <v>331</v>
      </c>
      <c r="C8" s="80" t="s">
        <v>332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192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192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200</v>
      </c>
      <c r="B9" s="83" t="s">
        <v>336</v>
      </c>
      <c r="C9" s="80" t="s">
        <v>337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342</v>
      </c>
      <c r="C10" s="80" t="s">
        <v>343</v>
      </c>
      <c r="D10" s="84">
        <f>SUM(E10,+L10)</f>
        <v>11710</v>
      </c>
      <c r="E10" s="84">
        <f>SUM(F10:I10)+K10</f>
        <v>9824</v>
      </c>
      <c r="F10" s="84">
        <v>5969</v>
      </c>
      <c r="G10" s="84">
        <v>0</v>
      </c>
      <c r="H10" s="84">
        <v>0</v>
      </c>
      <c r="I10" s="84">
        <v>0</v>
      </c>
      <c r="J10" s="84">
        <f>市町村分担金内訳!D10</f>
        <v>4084</v>
      </c>
      <c r="K10" s="84">
        <v>3855</v>
      </c>
      <c r="L10" s="84">
        <v>1886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11710</v>
      </c>
      <c r="W10" s="84">
        <v>9824</v>
      </c>
      <c r="X10" s="84">
        <v>5969</v>
      </c>
      <c r="Y10" s="84">
        <v>0</v>
      </c>
      <c r="Z10" s="84">
        <v>0</v>
      </c>
      <c r="AA10" s="84">
        <v>0</v>
      </c>
      <c r="AB10" s="84">
        <v>0</v>
      </c>
      <c r="AC10" s="84">
        <v>3855</v>
      </c>
      <c r="AD10" s="84">
        <v>1886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15794</v>
      </c>
      <c r="AN10" s="84">
        <f>SUM(AO10:AR10)</f>
        <v>713</v>
      </c>
      <c r="AO10" s="84">
        <v>0</v>
      </c>
      <c r="AP10" s="84">
        <v>0</v>
      </c>
      <c r="AQ10" s="84">
        <v>713</v>
      </c>
      <c r="AR10" s="84">
        <v>0</v>
      </c>
      <c r="AS10" s="84">
        <f>SUM(AT10:AV10)</f>
        <v>6109</v>
      </c>
      <c r="AT10" s="84">
        <v>0</v>
      </c>
      <c r="AU10" s="84">
        <v>6109</v>
      </c>
      <c r="AV10" s="84">
        <v>0</v>
      </c>
      <c r="AW10" s="84">
        <v>0</v>
      </c>
      <c r="AX10" s="84">
        <f>SUM(AY10:BB10)</f>
        <v>8972</v>
      </c>
      <c r="AY10" s="84">
        <v>2845</v>
      </c>
      <c r="AZ10" s="84">
        <v>1794</v>
      </c>
      <c r="BA10" s="84">
        <v>4333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15794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15794</v>
      </c>
      <c r="CR10" s="84">
        <f t="shared" si="8"/>
        <v>713</v>
      </c>
      <c r="CS10" s="84">
        <f t="shared" si="9"/>
        <v>0</v>
      </c>
      <c r="CT10" s="84">
        <f t="shared" si="10"/>
        <v>0</v>
      </c>
      <c r="CU10" s="84">
        <f t="shared" si="11"/>
        <v>713</v>
      </c>
      <c r="CV10" s="84">
        <f t="shared" si="12"/>
        <v>0</v>
      </c>
      <c r="CW10" s="84">
        <f t="shared" si="13"/>
        <v>6109</v>
      </c>
      <c r="CX10" s="84">
        <f t="shared" si="14"/>
        <v>0</v>
      </c>
      <c r="CY10" s="84">
        <f t="shared" si="15"/>
        <v>6109</v>
      </c>
      <c r="CZ10" s="84">
        <f t="shared" si="16"/>
        <v>0</v>
      </c>
      <c r="DA10" s="84">
        <f t="shared" si="17"/>
        <v>0</v>
      </c>
      <c r="DB10" s="84">
        <f t="shared" si="18"/>
        <v>8972</v>
      </c>
      <c r="DC10" s="84">
        <f t="shared" si="19"/>
        <v>2845</v>
      </c>
      <c r="DD10" s="84">
        <f t="shared" si="20"/>
        <v>1794</v>
      </c>
      <c r="DE10" s="84">
        <f t="shared" si="21"/>
        <v>4333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15794</v>
      </c>
    </row>
    <row r="11" spans="1:114" s="8" customFormat="1" ht="12" customHeight="1">
      <c r="A11" s="80" t="s">
        <v>200</v>
      </c>
      <c r="B11" s="83" t="s">
        <v>346</v>
      </c>
      <c r="C11" s="80" t="s">
        <v>347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350</v>
      </c>
      <c r="C12" s="80" t="s">
        <v>351</v>
      </c>
      <c r="D12" s="84">
        <f>SUM(E12,+L12)</f>
        <v>2766</v>
      </c>
      <c r="E12" s="84">
        <f>SUM(F12:I12)+K12</f>
        <v>2766</v>
      </c>
      <c r="F12" s="84">
        <v>2766</v>
      </c>
      <c r="G12" s="84">
        <v>0</v>
      </c>
      <c r="H12" s="84">
        <v>0</v>
      </c>
      <c r="I12" s="84">
        <v>0</v>
      </c>
      <c r="J12" s="84">
        <f>市町村分担金内訳!D12</f>
        <v>2746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2766</v>
      </c>
      <c r="W12" s="84">
        <v>2766</v>
      </c>
      <c r="X12" s="84">
        <v>2766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5512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4100</v>
      </c>
      <c r="AT12" s="84">
        <v>0</v>
      </c>
      <c r="AU12" s="84">
        <v>3774</v>
      </c>
      <c r="AV12" s="84">
        <v>326</v>
      </c>
      <c r="AW12" s="84">
        <v>0</v>
      </c>
      <c r="AX12" s="84">
        <f>SUM(AY12:BB12)</f>
        <v>1412</v>
      </c>
      <c r="AY12" s="84">
        <v>0</v>
      </c>
      <c r="AZ12" s="84">
        <v>252</v>
      </c>
      <c r="BA12" s="84">
        <v>1160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5512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5512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4100</v>
      </c>
      <c r="CX12" s="84">
        <f t="shared" si="14"/>
        <v>0</v>
      </c>
      <c r="CY12" s="84">
        <f t="shared" si="15"/>
        <v>3774</v>
      </c>
      <c r="CZ12" s="84">
        <f t="shared" si="16"/>
        <v>326</v>
      </c>
      <c r="DA12" s="84">
        <f t="shared" si="17"/>
        <v>0</v>
      </c>
      <c r="DB12" s="84">
        <f t="shared" si="18"/>
        <v>1412</v>
      </c>
      <c r="DC12" s="84">
        <f t="shared" si="19"/>
        <v>0</v>
      </c>
      <c r="DD12" s="84">
        <f t="shared" si="20"/>
        <v>252</v>
      </c>
      <c r="DE12" s="84">
        <f t="shared" si="21"/>
        <v>1160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5512</v>
      </c>
    </row>
    <row r="13" spans="1:114" s="8" customFormat="1" ht="12" customHeight="1">
      <c r="A13" s="80" t="s">
        <v>200</v>
      </c>
      <c r="B13" s="83" t="s">
        <v>354</v>
      </c>
      <c r="C13" s="80" t="s">
        <v>355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358</v>
      </c>
      <c r="C14" s="80" t="s">
        <v>359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362</v>
      </c>
      <c r="C15" s="80" t="s">
        <v>363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366</v>
      </c>
      <c r="C16" s="80" t="s">
        <v>367</v>
      </c>
      <c r="D16" s="84">
        <f>SUM(E16,+L16)</f>
        <v>12224</v>
      </c>
      <c r="E16" s="84">
        <f>SUM(F16:I16)+K16</f>
        <v>12224</v>
      </c>
      <c r="F16" s="84">
        <v>12224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12224</v>
      </c>
      <c r="W16" s="84">
        <v>12224</v>
      </c>
      <c r="X16" s="84">
        <v>12224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12224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1623</v>
      </c>
      <c r="AT16" s="84">
        <v>0</v>
      </c>
      <c r="AU16" s="84">
        <v>1623</v>
      </c>
      <c r="AV16" s="84">
        <v>0</v>
      </c>
      <c r="AW16" s="84">
        <v>0</v>
      </c>
      <c r="AX16" s="84">
        <f>SUM(AY16:BB16)</f>
        <v>10601</v>
      </c>
      <c r="AY16" s="84">
        <v>0</v>
      </c>
      <c r="AZ16" s="84">
        <v>10601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12224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12224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1623</v>
      </c>
      <c r="CX16" s="84">
        <f t="shared" si="14"/>
        <v>0</v>
      </c>
      <c r="CY16" s="84">
        <f t="shared" si="15"/>
        <v>1623</v>
      </c>
      <c r="CZ16" s="84">
        <f t="shared" si="16"/>
        <v>0</v>
      </c>
      <c r="DA16" s="84">
        <f t="shared" si="17"/>
        <v>0</v>
      </c>
      <c r="DB16" s="84">
        <f t="shared" si="18"/>
        <v>10601</v>
      </c>
      <c r="DC16" s="84">
        <f t="shared" si="19"/>
        <v>0</v>
      </c>
      <c r="DD16" s="84">
        <f t="shared" si="20"/>
        <v>10601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12224</v>
      </c>
    </row>
    <row r="17" spans="1:114" s="8" customFormat="1" ht="12" customHeight="1">
      <c r="A17" s="80" t="s">
        <v>200</v>
      </c>
      <c r="B17" s="83" t="s">
        <v>370</v>
      </c>
      <c r="C17" s="80" t="s">
        <v>371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374</v>
      </c>
      <c r="C18" s="80" t="s">
        <v>375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378</v>
      </c>
      <c r="C19" s="80" t="s">
        <v>379</v>
      </c>
      <c r="D19" s="84">
        <f>SUM(E19,+L19)</f>
        <v>848042</v>
      </c>
      <c r="E19" s="84">
        <f>SUM(F19:I19)+K19</f>
        <v>848042</v>
      </c>
      <c r="F19" s="84">
        <v>758721</v>
      </c>
      <c r="G19" s="84">
        <v>0</v>
      </c>
      <c r="H19" s="84">
        <v>82500</v>
      </c>
      <c r="I19" s="84">
        <v>0</v>
      </c>
      <c r="J19" s="84">
        <f>市町村分担金内訳!D19</f>
        <v>450761</v>
      </c>
      <c r="K19" s="84">
        <v>6821</v>
      </c>
      <c r="L19" s="84">
        <v>0</v>
      </c>
      <c r="M19" s="84">
        <f>SUM(N19,+U19)</f>
        <v>43728</v>
      </c>
      <c r="N19" s="84">
        <f>SUM(O19:R19)+T19</f>
        <v>43728</v>
      </c>
      <c r="O19" s="84">
        <v>35028</v>
      </c>
      <c r="P19" s="84">
        <v>0</v>
      </c>
      <c r="Q19" s="84">
        <v>8700</v>
      </c>
      <c r="R19" s="84">
        <v>0</v>
      </c>
      <c r="S19" s="84">
        <f>市町村分担金内訳!E19</f>
        <v>771</v>
      </c>
      <c r="T19" s="84">
        <v>0</v>
      </c>
      <c r="U19" s="84">
        <v>0</v>
      </c>
      <c r="V19" s="84">
        <v>891770</v>
      </c>
      <c r="W19" s="84">
        <v>891770</v>
      </c>
      <c r="X19" s="84">
        <v>793749</v>
      </c>
      <c r="Y19" s="84">
        <v>0</v>
      </c>
      <c r="Z19" s="84">
        <v>91200</v>
      </c>
      <c r="AA19" s="84">
        <v>0</v>
      </c>
      <c r="AB19" s="84">
        <v>0</v>
      </c>
      <c r="AC19" s="84">
        <v>6821</v>
      </c>
      <c r="AD19" s="84">
        <v>0</v>
      </c>
      <c r="AE19" s="84">
        <f>SUM(AF19,+AK19)</f>
        <v>709341</v>
      </c>
      <c r="AF19" s="84">
        <f>SUM(AG19:AJ19)</f>
        <v>709341</v>
      </c>
      <c r="AG19" s="84">
        <v>0</v>
      </c>
      <c r="AH19" s="84">
        <v>709341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570840</v>
      </c>
      <c r="AN19" s="84">
        <f>SUM(AO19:AR19)</f>
        <v>1033</v>
      </c>
      <c r="AO19" s="84">
        <v>1033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3283</v>
      </c>
      <c r="AX19" s="84">
        <f>SUM(AY19:BB19)</f>
        <v>492413</v>
      </c>
      <c r="AY19" s="84">
        <v>351317</v>
      </c>
      <c r="AZ19" s="84">
        <v>139044</v>
      </c>
      <c r="BA19" s="84">
        <v>0</v>
      </c>
      <c r="BB19" s="84">
        <v>2052</v>
      </c>
      <c r="BC19" s="94" t="s">
        <v>192</v>
      </c>
      <c r="BD19" s="84">
        <v>74111</v>
      </c>
      <c r="BE19" s="84">
        <v>18622</v>
      </c>
      <c r="BF19" s="84">
        <f>SUM(AE19,+AM19,+BE19)</f>
        <v>1298803</v>
      </c>
      <c r="BG19" s="84">
        <f>SUM(BH19,+BM19)</f>
        <v>44499</v>
      </c>
      <c r="BH19" s="84">
        <f>SUM(BI19:BL19)</f>
        <v>44499</v>
      </c>
      <c r="BI19" s="84">
        <v>0</v>
      </c>
      <c r="BJ19" s="84">
        <v>44499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44499</v>
      </c>
      <c r="CI19" s="84">
        <f t="shared" si="0"/>
        <v>753840</v>
      </c>
      <c r="CJ19" s="84">
        <f t="shared" si="1"/>
        <v>753840</v>
      </c>
      <c r="CK19" s="84">
        <f t="shared" si="2"/>
        <v>0</v>
      </c>
      <c r="CL19" s="84">
        <f t="shared" si="3"/>
        <v>753840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570840</v>
      </c>
      <c r="CR19" s="84">
        <f t="shared" si="8"/>
        <v>1033</v>
      </c>
      <c r="CS19" s="84">
        <f t="shared" si="9"/>
        <v>1033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3283</v>
      </c>
      <c r="DB19" s="84">
        <f t="shared" si="18"/>
        <v>492413</v>
      </c>
      <c r="DC19" s="84">
        <f t="shared" si="19"/>
        <v>351317</v>
      </c>
      <c r="DD19" s="84">
        <f t="shared" si="20"/>
        <v>139044</v>
      </c>
      <c r="DE19" s="84">
        <f t="shared" si="21"/>
        <v>0</v>
      </c>
      <c r="DF19" s="84">
        <f t="shared" si="22"/>
        <v>2052</v>
      </c>
      <c r="DG19" s="94" t="s">
        <v>192</v>
      </c>
      <c r="DH19" s="84">
        <f t="shared" si="23"/>
        <v>74111</v>
      </c>
      <c r="DI19" s="84">
        <f t="shared" si="24"/>
        <v>18622</v>
      </c>
      <c r="DJ19" s="84">
        <f t="shared" si="25"/>
        <v>1343302</v>
      </c>
    </row>
    <row r="20" spans="1:114" s="8" customFormat="1" ht="12" customHeight="1">
      <c r="A20" s="80" t="s">
        <v>200</v>
      </c>
      <c r="B20" s="83" t="s">
        <v>382</v>
      </c>
      <c r="C20" s="80" t="s">
        <v>383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69">
    <cfRule type="expression" dxfId="650" priority="43" stopIfTrue="1">
      <formula>$A21&lt;&gt;""</formula>
    </cfRule>
  </conditionalFormatting>
  <conditionalFormatting sqref="A20:DJ20">
    <cfRule type="expression" dxfId="649" priority="2" stopIfTrue="1">
      <formula>$A20&lt;&gt;""</formula>
    </cfRule>
  </conditionalFormatting>
  <conditionalFormatting sqref="A7:DJ7">
    <cfRule type="expression" dxfId="622" priority="1" stopIfTrue="1">
      <formula>$A7&lt;&gt;""</formula>
    </cfRule>
  </conditionalFormatting>
  <conditionalFormatting sqref="A8:DJ8">
    <cfRule type="expression" dxfId="621" priority="14" stopIfTrue="1">
      <formula>$A8&lt;&gt;""</formula>
    </cfRule>
  </conditionalFormatting>
  <conditionalFormatting sqref="A9:DJ9">
    <cfRule type="expression" dxfId="620" priority="13" stopIfTrue="1">
      <formula>$A9&lt;&gt;""</formula>
    </cfRule>
  </conditionalFormatting>
  <conditionalFormatting sqref="A10:DJ10">
    <cfRule type="expression" dxfId="619" priority="12" stopIfTrue="1">
      <formula>$A10&lt;&gt;""</formula>
    </cfRule>
  </conditionalFormatting>
  <conditionalFormatting sqref="A11:DJ11">
    <cfRule type="expression" dxfId="618" priority="11" stopIfTrue="1">
      <formula>$A11&lt;&gt;""</formula>
    </cfRule>
  </conditionalFormatting>
  <conditionalFormatting sqref="A12:DJ12">
    <cfRule type="expression" dxfId="617" priority="10" stopIfTrue="1">
      <formula>$A12&lt;&gt;""</formula>
    </cfRule>
  </conditionalFormatting>
  <conditionalFormatting sqref="A13:DJ13">
    <cfRule type="expression" dxfId="616" priority="9" stopIfTrue="1">
      <formula>$A13&lt;&gt;""</formula>
    </cfRule>
  </conditionalFormatting>
  <conditionalFormatting sqref="A14:DJ14">
    <cfRule type="expression" dxfId="615" priority="8" stopIfTrue="1">
      <formula>$A14&lt;&gt;""</formula>
    </cfRule>
  </conditionalFormatting>
  <conditionalFormatting sqref="A15:DJ15">
    <cfRule type="expression" dxfId="614" priority="7" stopIfTrue="1">
      <formula>$A15&lt;&gt;""</formula>
    </cfRule>
  </conditionalFormatting>
  <conditionalFormatting sqref="A16:DJ16">
    <cfRule type="expression" dxfId="613" priority="6" stopIfTrue="1">
      <formula>$A16&lt;&gt;""</formula>
    </cfRule>
  </conditionalFormatting>
  <conditionalFormatting sqref="A17:DJ17">
    <cfRule type="expression" dxfId="612" priority="5" stopIfTrue="1">
      <formula>$A17&lt;&gt;""</formula>
    </cfRule>
  </conditionalFormatting>
  <conditionalFormatting sqref="A18:DJ18">
    <cfRule type="expression" dxfId="611" priority="4" stopIfTrue="1">
      <formula>$A18&lt;&gt;""</formula>
    </cfRule>
  </conditionalFormatting>
  <conditionalFormatting sqref="A19:DJ19">
    <cfRule type="expression" dxfId="610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386</v>
      </c>
      <c r="B7" s="92" t="s">
        <v>387</v>
      </c>
      <c r="C7" s="78" t="s">
        <v>388</v>
      </c>
      <c r="D7" s="79">
        <f>SUM($D$8:$D$46)</f>
        <v>10223763</v>
      </c>
      <c r="E7" s="79">
        <f>SUM($E$8:$E$46)</f>
        <v>9186972</v>
      </c>
      <c r="F7" s="79">
        <f>SUM($F$8:$F$46)</f>
        <v>4889584</v>
      </c>
      <c r="G7" s="79">
        <f>SUM($G$8:$G$46)</f>
        <v>0</v>
      </c>
      <c r="H7" s="79">
        <f>SUM($H$8:$H$46)</f>
        <v>3948194</v>
      </c>
      <c r="I7" s="79">
        <f>SUM($I$8:$I$46)</f>
        <v>201</v>
      </c>
      <c r="J7" s="79">
        <f>SUM($J$8:$J$46)</f>
        <v>457591</v>
      </c>
      <c r="K7" s="79">
        <f>SUM($K$8:$K$46)</f>
        <v>348993</v>
      </c>
      <c r="L7" s="79">
        <f>SUM($L$8:$L$46)</f>
        <v>1036791</v>
      </c>
      <c r="M7" s="79">
        <f>SUM($M$8:$M$46)</f>
        <v>51722</v>
      </c>
      <c r="N7" s="79">
        <f>SUM($N$8:$N$46)</f>
        <v>50725</v>
      </c>
      <c r="O7" s="79">
        <f>SUM($O$8:$O$46)</f>
        <v>38419</v>
      </c>
      <c r="P7" s="79">
        <f>SUM($P$8:$P$46)</f>
        <v>0</v>
      </c>
      <c r="Q7" s="79">
        <f>SUM($Q$8:$Q$46)</f>
        <v>12306</v>
      </c>
      <c r="R7" s="79">
        <f>SUM($R$8:$R$46)</f>
        <v>0</v>
      </c>
      <c r="S7" s="79">
        <f>SUM($S$8:$S$46)</f>
        <v>771</v>
      </c>
      <c r="T7" s="79">
        <f>SUM($T$8:$T$46)</f>
        <v>0</v>
      </c>
      <c r="U7" s="79">
        <f>SUM($U$8:$U$46)</f>
        <v>997</v>
      </c>
      <c r="V7" s="79">
        <f>SUM($V$8:$V$46)</f>
        <v>10275485</v>
      </c>
      <c r="W7" s="79">
        <f>SUM($W$8:$W$46)</f>
        <v>9237697</v>
      </c>
      <c r="X7" s="79">
        <f>SUM($X$8:$X$46)</f>
        <v>4928003</v>
      </c>
      <c r="Y7" s="79">
        <f>SUM($Y$8:$Y$46)</f>
        <v>0</v>
      </c>
      <c r="Z7" s="79">
        <f>SUM($Z$8:$Z$46)</f>
        <v>3960500</v>
      </c>
      <c r="AA7" s="79">
        <f>SUM($AA$8:$AA$46)</f>
        <v>201</v>
      </c>
      <c r="AB7" s="79">
        <f>SUM($AB$8:$AB$46)</f>
        <v>3570</v>
      </c>
      <c r="AC7" s="79">
        <f>SUM($AC$8:$AC$46)</f>
        <v>348993</v>
      </c>
      <c r="AD7" s="79">
        <f>SUM($AD$8:$AD$46)</f>
        <v>1037788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753607</v>
      </c>
      <c r="E8" s="84">
        <v>325955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325955</v>
      </c>
      <c r="L8" s="84">
        <v>427652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753607</v>
      </c>
      <c r="W8" s="84">
        <v>325955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325955</v>
      </c>
      <c r="AD8" s="84">
        <v>427652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7164822</v>
      </c>
      <c r="E9" s="84">
        <v>7164765</v>
      </c>
      <c r="F9" s="84">
        <v>3576257</v>
      </c>
      <c r="G9" s="84">
        <v>0</v>
      </c>
      <c r="H9" s="84">
        <v>3576200</v>
      </c>
      <c r="I9" s="84">
        <v>0</v>
      </c>
      <c r="J9" s="94">
        <v>0</v>
      </c>
      <c r="K9" s="84">
        <v>12308</v>
      </c>
      <c r="L9" s="84">
        <v>57</v>
      </c>
      <c r="M9" s="84">
        <f>SUM(N9,+U9)</f>
        <v>5656</v>
      </c>
      <c r="N9" s="84">
        <v>5628</v>
      </c>
      <c r="O9" s="84">
        <v>2828</v>
      </c>
      <c r="P9" s="84">
        <v>0</v>
      </c>
      <c r="Q9" s="84">
        <v>2800</v>
      </c>
      <c r="R9" s="84">
        <v>0</v>
      </c>
      <c r="S9" s="94">
        <v>0</v>
      </c>
      <c r="T9" s="84">
        <v>0</v>
      </c>
      <c r="U9" s="84">
        <v>28</v>
      </c>
      <c r="V9" s="84">
        <v>7170478</v>
      </c>
      <c r="W9" s="84">
        <v>7170393</v>
      </c>
      <c r="X9" s="84">
        <v>3579085</v>
      </c>
      <c r="Y9" s="84">
        <v>0</v>
      </c>
      <c r="Z9" s="84">
        <v>3579000</v>
      </c>
      <c r="AA9" s="84">
        <v>0</v>
      </c>
      <c r="AB9" s="94">
        <v>0</v>
      </c>
      <c r="AC9" s="84">
        <v>12308</v>
      </c>
      <c r="AD9" s="84">
        <v>85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3184</v>
      </c>
      <c r="E10" s="84">
        <v>1591</v>
      </c>
      <c r="F10" s="84">
        <v>1591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1593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3184</v>
      </c>
      <c r="W10" s="84">
        <v>1591</v>
      </c>
      <c r="X10" s="84">
        <v>1591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1593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2928</v>
      </c>
      <c r="E11" s="84">
        <v>1463</v>
      </c>
      <c r="F11" s="84">
        <v>1463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1465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2928</v>
      </c>
      <c r="W11" s="84">
        <v>1463</v>
      </c>
      <c r="X11" s="84">
        <v>1463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1465</v>
      </c>
    </row>
    <row r="12" spans="1:30" s="8" customFormat="1" ht="12" customHeight="1">
      <c r="A12" s="80" t="s">
        <v>200</v>
      </c>
      <c r="B12" s="83" t="s">
        <v>220</v>
      </c>
      <c r="C12" s="80" t="s">
        <v>222</v>
      </c>
      <c r="D12" s="84">
        <f>SUM(E12,+L12)</f>
        <v>92724</v>
      </c>
      <c r="E12" s="84">
        <v>42974</v>
      </c>
      <c r="F12" s="84">
        <v>42974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49750</v>
      </c>
      <c r="M12" s="84">
        <f>SUM(N12,+U12)</f>
        <v>534</v>
      </c>
      <c r="N12" s="84">
        <v>267</v>
      </c>
      <c r="O12" s="84">
        <v>267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267</v>
      </c>
      <c r="V12" s="84">
        <v>93258</v>
      </c>
      <c r="W12" s="84">
        <v>43241</v>
      </c>
      <c r="X12" s="84">
        <v>43241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50017</v>
      </c>
    </row>
    <row r="13" spans="1:30" s="8" customFormat="1" ht="12" customHeight="1">
      <c r="A13" s="80" t="s">
        <v>200</v>
      </c>
      <c r="B13" s="83" t="s">
        <v>229</v>
      </c>
      <c r="C13" s="80" t="s">
        <v>230</v>
      </c>
      <c r="D13" s="84">
        <f>SUM(E13,+L13)</f>
        <v>82664</v>
      </c>
      <c r="E13" s="84">
        <v>41209</v>
      </c>
      <c r="F13" s="84">
        <v>41008</v>
      </c>
      <c r="G13" s="84">
        <v>0</v>
      </c>
      <c r="H13" s="84">
        <v>0</v>
      </c>
      <c r="I13" s="84">
        <v>201</v>
      </c>
      <c r="J13" s="94">
        <v>0</v>
      </c>
      <c r="K13" s="84">
        <v>0</v>
      </c>
      <c r="L13" s="84">
        <v>41455</v>
      </c>
      <c r="M13" s="84">
        <f>SUM(N13,+U13)</f>
        <v>129</v>
      </c>
      <c r="N13" s="84">
        <v>64</v>
      </c>
      <c r="O13" s="84">
        <v>64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65</v>
      </c>
      <c r="V13" s="84">
        <v>82793</v>
      </c>
      <c r="W13" s="84">
        <v>41273</v>
      </c>
      <c r="X13" s="84">
        <v>41072</v>
      </c>
      <c r="Y13" s="84">
        <v>0</v>
      </c>
      <c r="Z13" s="84">
        <v>0</v>
      </c>
      <c r="AA13" s="84">
        <v>201</v>
      </c>
      <c r="AB13" s="94">
        <v>0</v>
      </c>
      <c r="AC13" s="84">
        <v>0</v>
      </c>
      <c r="AD13" s="84">
        <v>41520</v>
      </c>
    </row>
    <row r="14" spans="1:30" s="8" customFormat="1" ht="12" customHeight="1">
      <c r="A14" s="80" t="s">
        <v>200</v>
      </c>
      <c r="B14" s="83" t="s">
        <v>233</v>
      </c>
      <c r="C14" s="80" t="s">
        <v>234</v>
      </c>
      <c r="D14" s="84">
        <f>SUM(E14,+L14)</f>
        <v>395855</v>
      </c>
      <c r="E14" s="84">
        <v>254750</v>
      </c>
      <c r="F14" s="84">
        <v>254750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141105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395855</v>
      </c>
      <c r="W14" s="84">
        <v>254750</v>
      </c>
      <c r="X14" s="84">
        <v>254750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141105</v>
      </c>
    </row>
    <row r="15" spans="1:30" s="8" customFormat="1" ht="12" customHeight="1">
      <c r="A15" s="80" t="s">
        <v>200</v>
      </c>
      <c r="B15" s="83" t="s">
        <v>238</v>
      </c>
      <c r="C15" s="80" t="s">
        <v>240</v>
      </c>
      <c r="D15" s="84">
        <f>SUM(E15,+L15)</f>
        <v>351537</v>
      </c>
      <c r="E15" s="84">
        <v>169912</v>
      </c>
      <c r="F15" s="84">
        <v>0</v>
      </c>
      <c r="G15" s="84">
        <v>0</v>
      </c>
      <c r="H15" s="84">
        <v>169912</v>
      </c>
      <c r="I15" s="84">
        <v>0</v>
      </c>
      <c r="J15" s="94">
        <v>0</v>
      </c>
      <c r="K15" s="84">
        <v>0</v>
      </c>
      <c r="L15" s="84">
        <v>181625</v>
      </c>
      <c r="M15" s="84">
        <f>SUM(N15,+U15)</f>
        <v>595</v>
      </c>
      <c r="N15" s="84">
        <v>288</v>
      </c>
      <c r="O15" s="84">
        <v>0</v>
      </c>
      <c r="P15" s="84">
        <v>0</v>
      </c>
      <c r="Q15" s="84">
        <v>288</v>
      </c>
      <c r="R15" s="84">
        <v>0</v>
      </c>
      <c r="S15" s="94">
        <v>0</v>
      </c>
      <c r="T15" s="84">
        <v>0</v>
      </c>
      <c r="U15" s="84">
        <v>307</v>
      </c>
      <c r="V15" s="84">
        <v>352132</v>
      </c>
      <c r="W15" s="84">
        <v>170200</v>
      </c>
      <c r="X15" s="84">
        <v>0</v>
      </c>
      <c r="Y15" s="84">
        <v>0</v>
      </c>
      <c r="Z15" s="84">
        <v>170200</v>
      </c>
      <c r="AA15" s="84">
        <v>0</v>
      </c>
      <c r="AB15" s="94">
        <v>0</v>
      </c>
      <c r="AC15" s="84">
        <v>0</v>
      </c>
      <c r="AD15" s="84">
        <v>181932</v>
      </c>
    </row>
    <row r="16" spans="1:30" s="8" customFormat="1" ht="12" customHeight="1">
      <c r="A16" s="80" t="s">
        <v>200</v>
      </c>
      <c r="B16" s="83" t="s">
        <v>245</v>
      </c>
      <c r="C16" s="80" t="s">
        <v>246</v>
      </c>
      <c r="D16" s="84">
        <f>SUM(E16,+L16)</f>
        <v>80681</v>
      </c>
      <c r="E16" s="84">
        <v>31000</v>
      </c>
      <c r="F16" s="84">
        <v>31000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49681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80681</v>
      </c>
      <c r="W16" s="84">
        <v>31000</v>
      </c>
      <c r="X16" s="84">
        <v>31000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49681</v>
      </c>
    </row>
    <row r="17" spans="1:30" s="8" customFormat="1" ht="12" customHeight="1">
      <c r="A17" s="80" t="s">
        <v>200</v>
      </c>
      <c r="B17" s="83" t="s">
        <v>249</v>
      </c>
      <c r="C17" s="80" t="s">
        <v>250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253</v>
      </c>
      <c r="C18" s="80" t="s">
        <v>254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258</v>
      </c>
      <c r="C19" s="80" t="s">
        <v>260</v>
      </c>
      <c r="D19" s="84">
        <f>SUM(E19,+L19)</f>
        <v>29</v>
      </c>
      <c r="E19" s="84">
        <v>14</v>
      </c>
      <c r="F19" s="84">
        <v>14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15</v>
      </c>
      <c r="M19" s="84">
        <f>SUM(N19,+U19)</f>
        <v>187</v>
      </c>
      <c r="N19" s="84">
        <v>47</v>
      </c>
      <c r="O19" s="84">
        <v>47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140</v>
      </c>
      <c r="V19" s="84">
        <v>216</v>
      </c>
      <c r="W19" s="84">
        <v>61</v>
      </c>
      <c r="X19" s="84">
        <v>61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155</v>
      </c>
    </row>
    <row r="20" spans="1:30" s="8" customFormat="1" ht="12" customHeight="1">
      <c r="A20" s="80" t="s">
        <v>200</v>
      </c>
      <c r="B20" s="83" t="s">
        <v>263</v>
      </c>
      <c r="C20" s="80" t="s">
        <v>264</v>
      </c>
      <c r="D20" s="84">
        <f>SUM(E20,+L20)</f>
        <v>9800</v>
      </c>
      <c r="E20" s="84">
        <v>4899</v>
      </c>
      <c r="F20" s="84">
        <v>4899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4901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9800</v>
      </c>
      <c r="W20" s="84">
        <v>4899</v>
      </c>
      <c r="X20" s="84">
        <v>4899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4901</v>
      </c>
    </row>
    <row r="21" spans="1:30" s="8" customFormat="1" ht="12" customHeight="1">
      <c r="A21" s="80" t="s">
        <v>200</v>
      </c>
      <c r="B21" s="83" t="s">
        <v>267</v>
      </c>
      <c r="C21" s="80" t="s">
        <v>268</v>
      </c>
      <c r="D21" s="84">
        <f>SUM(E21,+L21)</f>
        <v>41943</v>
      </c>
      <c r="E21" s="84">
        <v>20971</v>
      </c>
      <c r="F21" s="84">
        <v>20971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20972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41943</v>
      </c>
      <c r="W21" s="84">
        <v>20971</v>
      </c>
      <c r="X21" s="84">
        <v>20971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20972</v>
      </c>
    </row>
    <row r="22" spans="1:30" s="8" customFormat="1" ht="12" customHeight="1">
      <c r="A22" s="80" t="s">
        <v>200</v>
      </c>
      <c r="B22" s="83" t="s">
        <v>272</v>
      </c>
      <c r="C22" s="80" t="s">
        <v>274</v>
      </c>
      <c r="D22" s="84">
        <f>SUM(E22,+L22)</f>
        <v>4146</v>
      </c>
      <c r="E22" s="84">
        <v>2084</v>
      </c>
      <c r="F22" s="84">
        <v>2048</v>
      </c>
      <c r="G22" s="84">
        <v>0</v>
      </c>
      <c r="H22" s="84">
        <v>0</v>
      </c>
      <c r="I22" s="84">
        <v>0</v>
      </c>
      <c r="J22" s="94">
        <v>0</v>
      </c>
      <c r="K22" s="84">
        <v>36</v>
      </c>
      <c r="L22" s="84">
        <v>2062</v>
      </c>
      <c r="M22" s="84">
        <f>SUM(N22,+U22)</f>
        <v>27</v>
      </c>
      <c r="N22" s="84">
        <v>13</v>
      </c>
      <c r="O22" s="84">
        <v>13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14</v>
      </c>
      <c r="V22" s="84">
        <v>4173</v>
      </c>
      <c r="W22" s="84">
        <v>2097</v>
      </c>
      <c r="X22" s="84">
        <v>2061</v>
      </c>
      <c r="Y22" s="84">
        <v>0</v>
      </c>
      <c r="Z22" s="84">
        <v>0</v>
      </c>
      <c r="AA22" s="84">
        <v>0</v>
      </c>
      <c r="AB22" s="94">
        <v>0</v>
      </c>
      <c r="AC22" s="84">
        <v>36</v>
      </c>
      <c r="AD22" s="84">
        <v>2076</v>
      </c>
    </row>
    <row r="23" spans="1:30" s="8" customFormat="1" ht="12" customHeight="1">
      <c r="A23" s="80" t="s">
        <v>200</v>
      </c>
      <c r="B23" s="83" t="s">
        <v>277</v>
      </c>
      <c r="C23" s="80" t="s">
        <v>278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281</v>
      </c>
      <c r="C24" s="80" t="s">
        <v>282</v>
      </c>
      <c r="D24" s="84">
        <f>SUM(E24,+L24)</f>
        <v>1422</v>
      </c>
      <c r="E24" s="84">
        <v>710</v>
      </c>
      <c r="F24" s="84">
        <v>710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712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1422</v>
      </c>
      <c r="W24" s="84">
        <v>710</v>
      </c>
      <c r="X24" s="84">
        <v>710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712</v>
      </c>
    </row>
    <row r="25" spans="1:30" s="8" customFormat="1" ht="12" customHeight="1">
      <c r="A25" s="80" t="s">
        <v>200</v>
      </c>
      <c r="B25" s="83" t="s">
        <v>285</v>
      </c>
      <c r="C25" s="80" t="s">
        <v>286</v>
      </c>
      <c r="D25" s="84">
        <f>SUM(E25,+L25)</f>
        <v>239975</v>
      </c>
      <c r="E25" s="84">
        <v>239579</v>
      </c>
      <c r="F25" s="84">
        <v>119979</v>
      </c>
      <c r="G25" s="84">
        <v>0</v>
      </c>
      <c r="H25" s="84">
        <v>119582</v>
      </c>
      <c r="I25" s="84">
        <v>0</v>
      </c>
      <c r="J25" s="94">
        <v>0</v>
      </c>
      <c r="K25" s="84">
        <v>18</v>
      </c>
      <c r="L25" s="84">
        <v>396</v>
      </c>
      <c r="M25" s="84">
        <f>SUM(N25,+U25)</f>
        <v>690</v>
      </c>
      <c r="N25" s="84">
        <v>690</v>
      </c>
      <c r="O25" s="84">
        <v>172</v>
      </c>
      <c r="P25" s="84">
        <v>0</v>
      </c>
      <c r="Q25" s="84">
        <v>518</v>
      </c>
      <c r="R25" s="84">
        <v>0</v>
      </c>
      <c r="S25" s="94">
        <v>0</v>
      </c>
      <c r="T25" s="84">
        <v>0</v>
      </c>
      <c r="U25" s="84">
        <v>0</v>
      </c>
      <c r="V25" s="84">
        <v>240665</v>
      </c>
      <c r="W25" s="84">
        <v>240269</v>
      </c>
      <c r="X25" s="84">
        <v>120151</v>
      </c>
      <c r="Y25" s="84">
        <v>0</v>
      </c>
      <c r="Z25" s="84">
        <v>120100</v>
      </c>
      <c r="AA25" s="84">
        <v>0</v>
      </c>
      <c r="AB25" s="94">
        <v>0</v>
      </c>
      <c r="AC25" s="84">
        <v>18</v>
      </c>
      <c r="AD25" s="84">
        <v>396</v>
      </c>
    </row>
    <row r="26" spans="1:30" s="8" customFormat="1" ht="12" customHeight="1">
      <c r="A26" s="80" t="s">
        <v>200</v>
      </c>
      <c r="B26" s="83" t="s">
        <v>289</v>
      </c>
      <c r="C26" s="80" t="s">
        <v>290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293</v>
      </c>
      <c r="C27" s="80" t="s">
        <v>294</v>
      </c>
      <c r="D27" s="84">
        <f>SUM(E27,+L27)</f>
        <v>8712</v>
      </c>
      <c r="E27" s="84">
        <v>4356</v>
      </c>
      <c r="F27" s="84">
        <v>4356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4356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8712</v>
      </c>
      <c r="W27" s="84">
        <v>4356</v>
      </c>
      <c r="X27" s="84">
        <v>4356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4356</v>
      </c>
    </row>
    <row r="28" spans="1:30" s="8" customFormat="1" ht="12" customHeight="1">
      <c r="A28" s="80" t="s">
        <v>200</v>
      </c>
      <c r="B28" s="83" t="s">
        <v>298</v>
      </c>
      <c r="C28" s="80" t="s">
        <v>300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304</v>
      </c>
      <c r="C29" s="80" t="s">
        <v>306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310</v>
      </c>
      <c r="C30" s="80" t="s">
        <v>312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315</v>
      </c>
      <c r="C31" s="80" t="s">
        <v>316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320</v>
      </c>
      <c r="C32" s="80" t="s">
        <v>322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326</v>
      </c>
      <c r="C33" s="80" t="s">
        <v>328</v>
      </c>
      <c r="D33" s="84">
        <f>SUM(E33,+L33)</f>
        <v>114992</v>
      </c>
      <c r="E33" s="84">
        <v>7884</v>
      </c>
      <c r="F33" s="84">
        <v>7884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107108</v>
      </c>
      <c r="M33" s="84">
        <f>SUM(N33,+U33)</f>
        <v>176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176</v>
      </c>
      <c r="V33" s="84">
        <v>115168</v>
      </c>
      <c r="W33" s="84">
        <v>7884</v>
      </c>
      <c r="X33" s="84">
        <v>7884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107284</v>
      </c>
    </row>
    <row r="34" spans="1:30" s="8" customFormat="1" ht="12" customHeight="1">
      <c r="A34" s="80" t="s">
        <v>200</v>
      </c>
      <c r="B34" s="83" t="s">
        <v>331</v>
      </c>
      <c r="C34" s="80" t="s">
        <v>332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市町村分担金内訳!D8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市町村分担金内訳!E8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3570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336</v>
      </c>
      <c r="C35" s="80" t="s">
        <v>337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市町村分担金内訳!D9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市町村分担金内訳!E9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342</v>
      </c>
      <c r="C36" s="80" t="s">
        <v>343</v>
      </c>
      <c r="D36" s="84">
        <f>SUM(E36,+L36)</f>
        <v>11710</v>
      </c>
      <c r="E36" s="84">
        <v>9824</v>
      </c>
      <c r="F36" s="84">
        <v>5969</v>
      </c>
      <c r="G36" s="84">
        <v>0</v>
      </c>
      <c r="H36" s="84">
        <v>0</v>
      </c>
      <c r="I36" s="84">
        <v>0</v>
      </c>
      <c r="J36" s="94">
        <f>市町村分担金内訳!D10</f>
        <v>4084</v>
      </c>
      <c r="K36" s="84">
        <v>3855</v>
      </c>
      <c r="L36" s="84">
        <v>1886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市町村分担金内訳!E10</f>
        <v>0</v>
      </c>
      <c r="T36" s="84">
        <v>0</v>
      </c>
      <c r="U36" s="84">
        <v>0</v>
      </c>
      <c r="V36" s="84">
        <v>11710</v>
      </c>
      <c r="W36" s="84">
        <v>9824</v>
      </c>
      <c r="X36" s="84">
        <v>5969</v>
      </c>
      <c r="Y36" s="84">
        <v>0</v>
      </c>
      <c r="Z36" s="84">
        <v>0</v>
      </c>
      <c r="AA36" s="84">
        <v>0</v>
      </c>
      <c r="AB36" s="94">
        <v>0</v>
      </c>
      <c r="AC36" s="84">
        <v>3855</v>
      </c>
      <c r="AD36" s="84">
        <v>1886</v>
      </c>
    </row>
    <row r="37" spans="1:30" s="8" customFormat="1" ht="12" customHeight="1">
      <c r="A37" s="80" t="s">
        <v>200</v>
      </c>
      <c r="B37" s="83" t="s">
        <v>346</v>
      </c>
      <c r="C37" s="80" t="s">
        <v>347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市町村分担金内訳!D11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市町村分担金内訳!E11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350</v>
      </c>
      <c r="C38" s="80" t="s">
        <v>351</v>
      </c>
      <c r="D38" s="84">
        <f>SUM(E38,+L38)</f>
        <v>2766</v>
      </c>
      <c r="E38" s="84">
        <v>2766</v>
      </c>
      <c r="F38" s="84">
        <v>2766</v>
      </c>
      <c r="G38" s="84">
        <v>0</v>
      </c>
      <c r="H38" s="84">
        <v>0</v>
      </c>
      <c r="I38" s="84">
        <v>0</v>
      </c>
      <c r="J38" s="94">
        <f>市町村分担金内訳!D12</f>
        <v>2746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市町村分担金内訳!E12</f>
        <v>0</v>
      </c>
      <c r="T38" s="84">
        <v>0</v>
      </c>
      <c r="U38" s="84">
        <v>0</v>
      </c>
      <c r="V38" s="84">
        <v>2766</v>
      </c>
      <c r="W38" s="84">
        <v>2766</v>
      </c>
      <c r="X38" s="84">
        <v>2766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354</v>
      </c>
      <c r="C39" s="80" t="s">
        <v>355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市町村分担金内訳!D13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市町村分担金内訳!E13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358</v>
      </c>
      <c r="C40" s="80" t="s">
        <v>359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市町村分担金内訳!D14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市町村分担金内訳!E14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362</v>
      </c>
      <c r="C41" s="80" t="s">
        <v>363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市町村分担金内訳!D15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市町村分担金内訳!E15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366</v>
      </c>
      <c r="C42" s="80" t="s">
        <v>367</v>
      </c>
      <c r="D42" s="84">
        <f>SUM(E42,+L42)</f>
        <v>12224</v>
      </c>
      <c r="E42" s="84">
        <v>12224</v>
      </c>
      <c r="F42" s="84">
        <v>12224</v>
      </c>
      <c r="G42" s="84">
        <v>0</v>
      </c>
      <c r="H42" s="84">
        <v>0</v>
      </c>
      <c r="I42" s="84">
        <v>0</v>
      </c>
      <c r="J42" s="94">
        <f>市町村分担金内訳!D16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市町村分担金内訳!E16</f>
        <v>0</v>
      </c>
      <c r="T42" s="84">
        <v>0</v>
      </c>
      <c r="U42" s="84">
        <v>0</v>
      </c>
      <c r="V42" s="84">
        <v>12224</v>
      </c>
      <c r="W42" s="84">
        <v>12224</v>
      </c>
      <c r="X42" s="84">
        <v>12224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370</v>
      </c>
      <c r="C43" s="80" t="s">
        <v>371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市町村分担金内訳!D17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市町村分担金内訳!E17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374</v>
      </c>
      <c r="C44" s="80" t="s">
        <v>375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市町村分担金内訳!D18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市町村分担金内訳!E18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378</v>
      </c>
      <c r="C45" s="80" t="s">
        <v>379</v>
      </c>
      <c r="D45" s="84">
        <f>SUM(E45,+L45)</f>
        <v>848042</v>
      </c>
      <c r="E45" s="84">
        <v>848042</v>
      </c>
      <c r="F45" s="84">
        <v>758721</v>
      </c>
      <c r="G45" s="84">
        <v>0</v>
      </c>
      <c r="H45" s="84">
        <v>82500</v>
      </c>
      <c r="I45" s="84">
        <v>0</v>
      </c>
      <c r="J45" s="94">
        <f>市町村分担金内訳!D19</f>
        <v>450761</v>
      </c>
      <c r="K45" s="84">
        <v>6821</v>
      </c>
      <c r="L45" s="84">
        <v>0</v>
      </c>
      <c r="M45" s="84">
        <f>SUM(N45,+U45)</f>
        <v>43728</v>
      </c>
      <c r="N45" s="84">
        <v>43728</v>
      </c>
      <c r="O45" s="84">
        <v>35028</v>
      </c>
      <c r="P45" s="84">
        <v>0</v>
      </c>
      <c r="Q45" s="84">
        <v>8700</v>
      </c>
      <c r="R45" s="84">
        <v>0</v>
      </c>
      <c r="S45" s="94">
        <f>市町村分担金内訳!E19</f>
        <v>771</v>
      </c>
      <c r="T45" s="84">
        <v>0</v>
      </c>
      <c r="U45" s="84">
        <v>0</v>
      </c>
      <c r="V45" s="84">
        <v>891770</v>
      </c>
      <c r="W45" s="84">
        <v>891770</v>
      </c>
      <c r="X45" s="84">
        <v>793749</v>
      </c>
      <c r="Y45" s="84">
        <v>0</v>
      </c>
      <c r="Z45" s="84">
        <v>91200</v>
      </c>
      <c r="AA45" s="84">
        <v>0</v>
      </c>
      <c r="AB45" s="94">
        <v>0</v>
      </c>
      <c r="AC45" s="84">
        <v>6821</v>
      </c>
      <c r="AD45" s="84">
        <v>0</v>
      </c>
    </row>
    <row r="46" spans="1:30" s="8" customFormat="1" ht="12" customHeight="1">
      <c r="A46" s="80" t="s">
        <v>200</v>
      </c>
      <c r="B46" s="83" t="s">
        <v>382</v>
      </c>
      <c r="C46" s="80" t="s">
        <v>383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市町村分担金内訳!D20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市町村分担金内訳!E20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7:AD995">
    <cfRule type="expression" dxfId="607" priority="43" stopIfTrue="1">
      <formula>$A47&lt;&gt;""</formula>
    </cfRule>
  </conditionalFormatting>
  <conditionalFormatting sqref="A46:AD46">
    <cfRule type="expression" dxfId="606" priority="2" stopIfTrue="1">
      <formula>$A46&lt;&gt;""</formula>
    </cfRule>
  </conditionalFormatting>
  <conditionalFormatting sqref="A8:AD8">
    <cfRule type="expression" dxfId="605" priority="41" stopIfTrue="1">
      <formula>$A8&lt;&gt;""</formula>
    </cfRule>
  </conditionalFormatting>
  <conditionalFormatting sqref="A9:AD9">
    <cfRule type="expression" dxfId="604" priority="40" stopIfTrue="1">
      <formula>$A9&lt;&gt;""</formula>
    </cfRule>
  </conditionalFormatting>
  <conditionalFormatting sqref="A10:AD10">
    <cfRule type="expression" dxfId="603" priority="39" stopIfTrue="1">
      <formula>$A10&lt;&gt;""</formula>
    </cfRule>
  </conditionalFormatting>
  <conditionalFormatting sqref="A11:AD11">
    <cfRule type="expression" dxfId="602" priority="38" stopIfTrue="1">
      <formula>$A11&lt;&gt;""</formula>
    </cfRule>
  </conditionalFormatting>
  <conditionalFormatting sqref="A12:AD12">
    <cfRule type="expression" dxfId="601" priority="37" stopIfTrue="1">
      <formula>$A12&lt;&gt;""</formula>
    </cfRule>
  </conditionalFormatting>
  <conditionalFormatting sqref="A13:AD13">
    <cfRule type="expression" dxfId="600" priority="36" stopIfTrue="1">
      <formula>$A13&lt;&gt;""</formula>
    </cfRule>
  </conditionalFormatting>
  <conditionalFormatting sqref="A14:AD14">
    <cfRule type="expression" dxfId="599" priority="35" stopIfTrue="1">
      <formula>$A14&lt;&gt;""</formula>
    </cfRule>
  </conditionalFormatting>
  <conditionalFormatting sqref="A15:AD15">
    <cfRule type="expression" dxfId="598" priority="34" stopIfTrue="1">
      <formula>$A15&lt;&gt;""</formula>
    </cfRule>
  </conditionalFormatting>
  <conditionalFormatting sqref="A16:AD16">
    <cfRule type="expression" dxfId="597" priority="33" stopIfTrue="1">
      <formula>$A16&lt;&gt;""</formula>
    </cfRule>
  </conditionalFormatting>
  <conditionalFormatting sqref="A17:AD17">
    <cfRule type="expression" dxfId="596" priority="32" stopIfTrue="1">
      <formula>$A17&lt;&gt;""</formula>
    </cfRule>
  </conditionalFormatting>
  <conditionalFormatting sqref="A18:AD18">
    <cfRule type="expression" dxfId="595" priority="31" stopIfTrue="1">
      <formula>$A18&lt;&gt;""</formula>
    </cfRule>
  </conditionalFormatting>
  <conditionalFormatting sqref="A19:AD19">
    <cfRule type="expression" dxfId="594" priority="30" stopIfTrue="1">
      <formula>$A19&lt;&gt;""</formula>
    </cfRule>
  </conditionalFormatting>
  <conditionalFormatting sqref="A20:AD20">
    <cfRule type="expression" dxfId="593" priority="29" stopIfTrue="1">
      <formula>$A20&lt;&gt;""</formula>
    </cfRule>
  </conditionalFormatting>
  <conditionalFormatting sqref="A21:AD21">
    <cfRule type="expression" dxfId="592" priority="28" stopIfTrue="1">
      <formula>$A21&lt;&gt;""</formula>
    </cfRule>
  </conditionalFormatting>
  <conditionalFormatting sqref="A22:AD22">
    <cfRule type="expression" dxfId="591" priority="27" stopIfTrue="1">
      <formula>$A22&lt;&gt;""</formula>
    </cfRule>
  </conditionalFormatting>
  <conditionalFormatting sqref="A23:AD23">
    <cfRule type="expression" dxfId="590" priority="26" stopIfTrue="1">
      <formula>$A23&lt;&gt;""</formula>
    </cfRule>
  </conditionalFormatting>
  <conditionalFormatting sqref="A24:AD24">
    <cfRule type="expression" dxfId="589" priority="25" stopIfTrue="1">
      <formula>$A24&lt;&gt;""</formula>
    </cfRule>
  </conditionalFormatting>
  <conditionalFormatting sqref="A25:AD25">
    <cfRule type="expression" dxfId="588" priority="24" stopIfTrue="1">
      <formula>$A25&lt;&gt;""</formula>
    </cfRule>
  </conditionalFormatting>
  <conditionalFormatting sqref="A26:AD26">
    <cfRule type="expression" dxfId="587" priority="23" stopIfTrue="1">
      <formula>$A26&lt;&gt;""</formula>
    </cfRule>
  </conditionalFormatting>
  <conditionalFormatting sqref="A27:AD27">
    <cfRule type="expression" dxfId="586" priority="22" stopIfTrue="1">
      <formula>$A27&lt;&gt;""</formula>
    </cfRule>
  </conditionalFormatting>
  <conditionalFormatting sqref="A28:AD28">
    <cfRule type="expression" dxfId="585" priority="21" stopIfTrue="1">
      <formula>$A28&lt;&gt;""</formula>
    </cfRule>
  </conditionalFormatting>
  <conditionalFormatting sqref="A29:AD29">
    <cfRule type="expression" dxfId="584" priority="20" stopIfTrue="1">
      <formula>$A29&lt;&gt;""</formula>
    </cfRule>
  </conditionalFormatting>
  <conditionalFormatting sqref="A30:AD30">
    <cfRule type="expression" dxfId="583" priority="19" stopIfTrue="1">
      <formula>$A30&lt;&gt;""</formula>
    </cfRule>
  </conditionalFormatting>
  <conditionalFormatting sqref="A31:AD31">
    <cfRule type="expression" dxfId="582" priority="18" stopIfTrue="1">
      <formula>$A31&lt;&gt;""</formula>
    </cfRule>
  </conditionalFormatting>
  <conditionalFormatting sqref="A32:AD32">
    <cfRule type="expression" dxfId="581" priority="17" stopIfTrue="1">
      <formula>$A32&lt;&gt;""</formula>
    </cfRule>
  </conditionalFormatting>
  <conditionalFormatting sqref="A33:AD33">
    <cfRule type="expression" dxfId="580" priority="16" stopIfTrue="1">
      <formula>$A33&lt;&gt;""</formula>
    </cfRule>
  </conditionalFormatting>
  <conditionalFormatting sqref="A7:AD7">
    <cfRule type="expression" dxfId="579" priority="1" stopIfTrue="1">
      <formula>$A7&lt;&gt;""</formula>
    </cfRule>
  </conditionalFormatting>
  <conditionalFormatting sqref="A34:AD34">
    <cfRule type="expression" dxfId="578" priority="14" stopIfTrue="1">
      <formula>$A34&lt;&gt;""</formula>
    </cfRule>
  </conditionalFormatting>
  <conditionalFormatting sqref="A35:AD35">
    <cfRule type="expression" dxfId="577" priority="13" stopIfTrue="1">
      <formula>$A35&lt;&gt;""</formula>
    </cfRule>
  </conditionalFormatting>
  <conditionalFormatting sqref="A36:AD36">
    <cfRule type="expression" dxfId="576" priority="12" stopIfTrue="1">
      <formula>$A36&lt;&gt;""</formula>
    </cfRule>
  </conditionalFormatting>
  <conditionalFormatting sqref="A37:AD37">
    <cfRule type="expression" dxfId="575" priority="11" stopIfTrue="1">
      <formula>$A37&lt;&gt;""</formula>
    </cfRule>
  </conditionalFormatting>
  <conditionalFormatting sqref="A38:AD38">
    <cfRule type="expression" dxfId="574" priority="10" stopIfTrue="1">
      <formula>$A38&lt;&gt;""</formula>
    </cfRule>
  </conditionalFormatting>
  <conditionalFormatting sqref="A39:AD39">
    <cfRule type="expression" dxfId="573" priority="9" stopIfTrue="1">
      <formula>$A39&lt;&gt;""</formula>
    </cfRule>
  </conditionalFormatting>
  <conditionalFormatting sqref="A40:AD40">
    <cfRule type="expression" dxfId="572" priority="8" stopIfTrue="1">
      <formula>$A40&lt;&gt;""</formula>
    </cfRule>
  </conditionalFormatting>
  <conditionalFormatting sqref="A41:AD41">
    <cfRule type="expression" dxfId="571" priority="7" stopIfTrue="1">
      <formula>$A41&lt;&gt;""</formula>
    </cfRule>
  </conditionalFormatting>
  <conditionalFormatting sqref="A42:AD42">
    <cfRule type="expression" dxfId="570" priority="6" stopIfTrue="1">
      <formula>$A42&lt;&gt;""</formula>
    </cfRule>
  </conditionalFormatting>
  <conditionalFormatting sqref="A43:AD43">
    <cfRule type="expression" dxfId="569" priority="5" stopIfTrue="1">
      <formula>$A43&lt;&gt;""</formula>
    </cfRule>
  </conditionalFormatting>
  <conditionalFormatting sqref="A44:AD44">
    <cfRule type="expression" dxfId="568" priority="4" stopIfTrue="1">
      <formula>$A44&lt;&gt;""</formula>
    </cfRule>
  </conditionalFormatting>
  <conditionalFormatting sqref="A45:AD45">
    <cfRule type="expression" dxfId="567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386</v>
      </c>
      <c r="B7" s="92" t="s">
        <v>387</v>
      </c>
      <c r="C7" s="78" t="s">
        <v>388</v>
      </c>
      <c r="D7" s="79">
        <f>SUM($D$8:$D$46)</f>
        <v>794362</v>
      </c>
      <c r="E7" s="79">
        <f>SUM($E$8:$E$46)</f>
        <v>794362</v>
      </c>
      <c r="F7" s="79">
        <f>SUM($F$8:$F$46)</f>
        <v>0</v>
      </c>
      <c r="G7" s="79">
        <f>SUM($G$8:$G$46)</f>
        <v>709341</v>
      </c>
      <c r="H7" s="79">
        <f>SUM($H$8:$H$46)</f>
        <v>0</v>
      </c>
      <c r="I7" s="79">
        <f>SUM($I$8:$I$46)</f>
        <v>85021</v>
      </c>
      <c r="J7" s="79">
        <f>SUM($J$8:$J$46)</f>
        <v>0</v>
      </c>
      <c r="K7" s="79">
        <f>SUM($K$8:$K$46)</f>
        <v>74546</v>
      </c>
      <c r="L7" s="79">
        <f>SUM($L$8:$L$46)</f>
        <v>9175586</v>
      </c>
      <c r="M7" s="79">
        <f>SUM($M$8:$M$46)</f>
        <v>11717</v>
      </c>
      <c r="N7" s="79">
        <f>SUM($N$8:$N$46)</f>
        <v>11004</v>
      </c>
      <c r="O7" s="79">
        <f>SUM($O$8:$O$46)</f>
        <v>0</v>
      </c>
      <c r="P7" s="79">
        <f>SUM($P$8:$P$46)</f>
        <v>713</v>
      </c>
      <c r="Q7" s="79">
        <f>SUM($Q$8:$Q$46)</f>
        <v>0</v>
      </c>
      <c r="R7" s="79">
        <f>SUM($R$8:$R$46)</f>
        <v>26838</v>
      </c>
      <c r="S7" s="79">
        <f>SUM($S$8:$S$46)</f>
        <v>405</v>
      </c>
      <c r="T7" s="79">
        <f>SUM($T$8:$T$46)</f>
        <v>24226</v>
      </c>
      <c r="U7" s="79">
        <f>SUM($U$8:$U$46)</f>
        <v>2207</v>
      </c>
      <c r="V7" s="79">
        <f>SUM($V$8:$V$46)</f>
        <v>3937</v>
      </c>
      <c r="W7" s="79">
        <f>SUM($W$8:$W$46)</f>
        <v>9058378</v>
      </c>
      <c r="X7" s="79">
        <f>SUM($X$8:$X$46)</f>
        <v>878115</v>
      </c>
      <c r="Y7" s="79">
        <f>SUM($Y$8:$Y$46)</f>
        <v>494797</v>
      </c>
      <c r="Z7" s="79">
        <f>SUM($Z$8:$Z$46)</f>
        <v>2740183</v>
      </c>
      <c r="AA7" s="79">
        <f>SUM($AA$8:$AA$46)</f>
        <v>4945283</v>
      </c>
      <c r="AB7" s="79">
        <f>SUM($AB$8:$AB$46)</f>
        <v>383045</v>
      </c>
      <c r="AC7" s="79">
        <f>SUM($AC$8:$AC$46)</f>
        <v>74716</v>
      </c>
      <c r="AD7" s="79">
        <f>SUM($AD$8:$AD$46)</f>
        <v>253815</v>
      </c>
      <c r="AE7" s="79">
        <f>SUM($AE$8:$AE$46)</f>
        <v>10223763</v>
      </c>
      <c r="AF7" s="79">
        <f>SUM($AF$8:$AF$46)</f>
        <v>44499</v>
      </c>
      <c r="AG7" s="79">
        <f>SUM($AG$8:$AG$46)</f>
        <v>44499</v>
      </c>
      <c r="AH7" s="79">
        <f>SUM($AH$8:$AH$46)</f>
        <v>0</v>
      </c>
      <c r="AI7" s="79">
        <f>SUM($AI$8:$AI$46)</f>
        <v>44499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771</v>
      </c>
      <c r="AN7" s="79">
        <f>SUM($AN$8:$AN$46)</f>
        <v>7094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561</v>
      </c>
      <c r="AU7" s="79">
        <f>SUM($AU$8:$AU$46)</f>
        <v>561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6533</v>
      </c>
      <c r="AZ7" s="79">
        <f>SUM($AZ$8:$AZ$46)</f>
        <v>6346</v>
      </c>
      <c r="BA7" s="79">
        <f>SUM($BA$8:$BA$46)</f>
        <v>187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0</v>
      </c>
      <c r="BF7" s="79">
        <f>SUM($BF$8:$BF$46)</f>
        <v>129</v>
      </c>
      <c r="BG7" s="79">
        <f>SUM($BG$8:$BG$46)</f>
        <v>51722</v>
      </c>
      <c r="BH7" s="79">
        <f>SUM($BH$8:$BH$46)</f>
        <v>838861</v>
      </c>
      <c r="BI7" s="79">
        <f>SUM($BI$8:$BI$46)</f>
        <v>838861</v>
      </c>
      <c r="BJ7" s="79">
        <f>SUM($BJ$8:$BJ$46)</f>
        <v>0</v>
      </c>
      <c r="BK7" s="79">
        <f>SUM($BK$8:$BK$46)</f>
        <v>753840</v>
      </c>
      <c r="BL7" s="79">
        <f>SUM($BL$8:$BL$46)</f>
        <v>0</v>
      </c>
      <c r="BM7" s="79">
        <f>SUM($BM$8:$BM$46)</f>
        <v>85021</v>
      </c>
      <c r="BN7" s="79">
        <f>SUM($BN$8:$BN$46)</f>
        <v>0</v>
      </c>
      <c r="BO7" s="79">
        <f>SUM($BO$8:$BO$46)</f>
        <v>75317</v>
      </c>
      <c r="BP7" s="79">
        <f>SUM($BP$8:$BP$46)</f>
        <v>9182680</v>
      </c>
      <c r="BQ7" s="79">
        <f>SUM($BQ$8:$BQ$46)</f>
        <v>11717</v>
      </c>
      <c r="BR7" s="79">
        <f>SUM($BR$8:$BR$46)</f>
        <v>11004</v>
      </c>
      <c r="BS7" s="79">
        <f>SUM($BS$8:$BS$46)</f>
        <v>0</v>
      </c>
      <c r="BT7" s="79">
        <f>SUM($BT$8:$BT$46)</f>
        <v>713</v>
      </c>
      <c r="BU7" s="79">
        <f>SUM($BU$8:$BU$46)</f>
        <v>0</v>
      </c>
      <c r="BV7" s="79">
        <f>SUM($BV$8:$BV$46)</f>
        <v>27399</v>
      </c>
      <c r="BW7" s="79">
        <f>SUM($BW$8:$BW$46)</f>
        <v>966</v>
      </c>
      <c r="BX7" s="79">
        <f>SUM($BX$8:$BX$46)</f>
        <v>24226</v>
      </c>
      <c r="BY7" s="79">
        <f>SUM($BY$8:$BY$46)</f>
        <v>2207</v>
      </c>
      <c r="BZ7" s="79">
        <f>SUM($BZ$8:$BZ$46)</f>
        <v>3937</v>
      </c>
      <c r="CA7" s="79">
        <f>SUM($CA$8:$CA$46)</f>
        <v>9064911</v>
      </c>
      <c r="CB7" s="79">
        <f>SUM($CB$8:$CB$46)</f>
        <v>884461</v>
      </c>
      <c r="CC7" s="79">
        <f>SUM($CC$8:$CC$46)</f>
        <v>494984</v>
      </c>
      <c r="CD7" s="79">
        <f>SUM($CD$8:$CD$46)</f>
        <v>2740183</v>
      </c>
      <c r="CE7" s="79">
        <f>SUM($CE$8:$CE$46)</f>
        <v>4945283</v>
      </c>
      <c r="CF7" s="79">
        <f>SUM($CF$8:$CF$46)</f>
        <v>383045</v>
      </c>
      <c r="CG7" s="79">
        <f>SUM($CG$8:$CG$46)</f>
        <v>74716</v>
      </c>
      <c r="CH7" s="79">
        <f>SUM($CH$8:$CH$46)</f>
        <v>253944</v>
      </c>
      <c r="CI7" s="79">
        <f>SUM($CI$8:$CI$46)</f>
        <v>10275485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720146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720146</v>
      </c>
      <c r="X8" s="84">
        <v>101572</v>
      </c>
      <c r="Y8" s="84">
        <v>0</v>
      </c>
      <c r="Z8" s="84">
        <v>0</v>
      </c>
      <c r="AA8" s="84">
        <v>618574</v>
      </c>
      <c r="AB8" s="94">
        <f>組合分担金内訳!E8</f>
        <v>0</v>
      </c>
      <c r="AC8" s="84">
        <v>0</v>
      </c>
      <c r="AD8" s="84">
        <v>33461</v>
      </c>
      <c r="AE8" s="84">
        <v>753607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6" si="0">SUM(D8,AF8)</f>
        <v>0</v>
      </c>
      <c r="BI8" s="84">
        <f t="shared" ref="BI8:BI46" si="1">SUM(E8,AG8)</f>
        <v>0</v>
      </c>
      <c r="BJ8" s="84">
        <f t="shared" ref="BJ8:BJ46" si="2">SUM(F8,AH8)</f>
        <v>0</v>
      </c>
      <c r="BK8" s="84">
        <f t="shared" ref="BK8:BK46" si="3">SUM(G8,AI8)</f>
        <v>0</v>
      </c>
      <c r="BL8" s="84">
        <f t="shared" ref="BL8:BL46" si="4">SUM(H8,AJ8)</f>
        <v>0</v>
      </c>
      <c r="BM8" s="84">
        <f t="shared" ref="BM8:BM46" si="5">SUM(I8,AK8)</f>
        <v>0</v>
      </c>
      <c r="BN8" s="84">
        <f t="shared" ref="BN8:BN46" si="6">SUM(J8,AL8)</f>
        <v>0</v>
      </c>
      <c r="BO8" s="94">
        <f t="shared" ref="BO8:BO33" si="7">SUM(K8,AM8)</f>
        <v>0</v>
      </c>
      <c r="BP8" s="84">
        <f t="shared" ref="BP8:BP46" si="8">SUM(L8,AN8)</f>
        <v>720146</v>
      </c>
      <c r="BQ8" s="84">
        <f t="shared" ref="BQ8:BQ46" si="9">SUM(M8,AO8)</f>
        <v>0</v>
      </c>
      <c r="BR8" s="84">
        <f t="shared" ref="BR8:BR46" si="10">SUM(N8,AP8)</f>
        <v>0</v>
      </c>
      <c r="BS8" s="84">
        <f t="shared" ref="BS8:BS46" si="11">SUM(O8,AQ8)</f>
        <v>0</v>
      </c>
      <c r="BT8" s="84">
        <f t="shared" ref="BT8:BT46" si="12">SUM(P8,AR8)</f>
        <v>0</v>
      </c>
      <c r="BU8" s="84">
        <f t="shared" ref="BU8:BU46" si="13">SUM(Q8,AS8)</f>
        <v>0</v>
      </c>
      <c r="BV8" s="84">
        <f t="shared" ref="BV8:BV46" si="14">SUM(R8,AT8)</f>
        <v>0</v>
      </c>
      <c r="BW8" s="84">
        <f t="shared" ref="BW8:BW46" si="15">SUM(S8,AU8)</f>
        <v>0</v>
      </c>
      <c r="BX8" s="84">
        <f t="shared" ref="BX8:BX46" si="16">SUM(T8,AV8)</f>
        <v>0</v>
      </c>
      <c r="BY8" s="84">
        <f t="shared" ref="BY8:BY46" si="17">SUM(U8,AW8)</f>
        <v>0</v>
      </c>
      <c r="BZ8" s="84">
        <f t="shared" ref="BZ8:BZ46" si="18">SUM(V8,AX8)</f>
        <v>0</v>
      </c>
      <c r="CA8" s="84">
        <f t="shared" ref="CA8:CA46" si="19">SUM(W8,AY8)</f>
        <v>720146</v>
      </c>
      <c r="CB8" s="84">
        <f t="shared" ref="CB8:CB46" si="20">SUM(X8,AZ8)</f>
        <v>101572</v>
      </c>
      <c r="CC8" s="84">
        <f t="shared" ref="CC8:CC46" si="21">SUM(Y8,BA8)</f>
        <v>0</v>
      </c>
      <c r="CD8" s="84">
        <f t="shared" ref="CD8:CD46" si="22">SUM(Z8,BB8)</f>
        <v>0</v>
      </c>
      <c r="CE8" s="84">
        <f t="shared" ref="CE8:CE46" si="23">SUM(AA8,BC8)</f>
        <v>618574</v>
      </c>
      <c r="CF8" s="94">
        <f t="shared" ref="CF8:CF33" si="24">SUM(AB8,BD8)</f>
        <v>0</v>
      </c>
      <c r="CG8" s="84">
        <f t="shared" ref="CG8:CG46" si="25">SUM(AC8,BE8)</f>
        <v>0</v>
      </c>
      <c r="CH8" s="84">
        <f t="shared" ref="CH8:CH46" si="26">SUM(AD8,BF8)</f>
        <v>33461</v>
      </c>
      <c r="CI8" s="84">
        <f t="shared" ref="CI8:CI46" si="27">SUM(AE8,BG8)</f>
        <v>753607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71671</v>
      </c>
      <c r="E9" s="84">
        <v>71671</v>
      </c>
      <c r="F9" s="84">
        <v>0</v>
      </c>
      <c r="G9" s="84">
        <v>0</v>
      </c>
      <c r="H9" s="84">
        <v>0</v>
      </c>
      <c r="I9" s="84">
        <v>71671</v>
      </c>
      <c r="J9" s="84">
        <v>0</v>
      </c>
      <c r="K9" s="94">
        <f>組合分担金内訳!D9</f>
        <v>0</v>
      </c>
      <c r="L9" s="84">
        <v>7091865</v>
      </c>
      <c r="M9" s="84">
        <v>9971</v>
      </c>
      <c r="N9" s="84">
        <v>9971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7081894</v>
      </c>
      <c r="X9" s="84">
        <v>27377</v>
      </c>
      <c r="Y9" s="84">
        <v>275491</v>
      </c>
      <c r="Z9" s="84">
        <v>2533382</v>
      </c>
      <c r="AA9" s="84">
        <v>4245644</v>
      </c>
      <c r="AB9" s="94">
        <f>組合分担金内訳!E9</f>
        <v>0</v>
      </c>
      <c r="AC9" s="84">
        <v>0</v>
      </c>
      <c r="AD9" s="84">
        <v>1286</v>
      </c>
      <c r="AE9" s="84">
        <v>7164822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5656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5656</v>
      </c>
      <c r="AZ9" s="84">
        <v>5656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5656</v>
      </c>
      <c r="BH9" s="84">
        <f t="shared" si="0"/>
        <v>71671</v>
      </c>
      <c r="BI9" s="84">
        <f t="shared" si="1"/>
        <v>71671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71671</v>
      </c>
      <c r="BN9" s="84">
        <f t="shared" si="6"/>
        <v>0</v>
      </c>
      <c r="BO9" s="94">
        <f t="shared" si="7"/>
        <v>0</v>
      </c>
      <c r="BP9" s="84">
        <f t="shared" si="8"/>
        <v>7097521</v>
      </c>
      <c r="BQ9" s="84">
        <f t="shared" si="9"/>
        <v>9971</v>
      </c>
      <c r="BR9" s="84">
        <f t="shared" si="10"/>
        <v>9971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7087550</v>
      </c>
      <c r="CB9" s="84">
        <f t="shared" si="20"/>
        <v>33033</v>
      </c>
      <c r="CC9" s="84">
        <f t="shared" si="21"/>
        <v>275491</v>
      </c>
      <c r="CD9" s="84">
        <f t="shared" si="22"/>
        <v>2533382</v>
      </c>
      <c r="CE9" s="84">
        <f t="shared" si="23"/>
        <v>4245644</v>
      </c>
      <c r="CF9" s="94">
        <f t="shared" si="24"/>
        <v>0</v>
      </c>
      <c r="CG9" s="84">
        <f t="shared" si="25"/>
        <v>0</v>
      </c>
      <c r="CH9" s="84">
        <f t="shared" si="26"/>
        <v>1286</v>
      </c>
      <c r="CI9" s="84">
        <f t="shared" si="27"/>
        <v>7170478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144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70</v>
      </c>
      <c r="S10" s="84">
        <v>70</v>
      </c>
      <c r="T10" s="84">
        <v>0</v>
      </c>
      <c r="U10" s="84">
        <v>0</v>
      </c>
      <c r="V10" s="84">
        <v>0</v>
      </c>
      <c r="W10" s="84">
        <v>74</v>
      </c>
      <c r="X10" s="84">
        <v>74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3040</v>
      </c>
      <c r="AE10" s="84">
        <v>3184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144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70</v>
      </c>
      <c r="BW10" s="84">
        <f t="shared" si="15"/>
        <v>70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74</v>
      </c>
      <c r="CB10" s="84">
        <f t="shared" si="20"/>
        <v>74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3040</v>
      </c>
      <c r="CI10" s="84">
        <f t="shared" si="27"/>
        <v>3184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2928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2928</v>
      </c>
      <c r="X11" s="84">
        <v>2928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2928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2928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2928</v>
      </c>
      <c r="CB11" s="84">
        <f t="shared" si="20"/>
        <v>2928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2928</v>
      </c>
    </row>
    <row r="12" spans="1:87" s="8" customFormat="1" ht="12" customHeight="1">
      <c r="A12" s="80" t="s">
        <v>200</v>
      </c>
      <c r="B12" s="83" t="s">
        <v>220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85894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232</v>
      </c>
      <c r="S12" s="84">
        <v>232</v>
      </c>
      <c r="T12" s="84">
        <v>0</v>
      </c>
      <c r="U12" s="84">
        <v>0</v>
      </c>
      <c r="V12" s="84">
        <v>0</v>
      </c>
      <c r="W12" s="84">
        <v>85662</v>
      </c>
      <c r="X12" s="84">
        <v>10129</v>
      </c>
      <c r="Y12" s="84">
        <v>10110</v>
      </c>
      <c r="Z12" s="84">
        <v>65423</v>
      </c>
      <c r="AA12" s="84">
        <v>0</v>
      </c>
      <c r="AB12" s="94">
        <f>組合分担金内訳!E12</f>
        <v>6830</v>
      </c>
      <c r="AC12" s="84">
        <v>0</v>
      </c>
      <c r="AD12" s="84">
        <v>0</v>
      </c>
      <c r="AE12" s="84">
        <v>85894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534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534</v>
      </c>
      <c r="AU12" s="84">
        <v>534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534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86428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766</v>
      </c>
      <c r="BW12" s="84">
        <f t="shared" si="15"/>
        <v>766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85662</v>
      </c>
      <c r="CB12" s="84">
        <f t="shared" si="20"/>
        <v>10129</v>
      </c>
      <c r="CC12" s="84">
        <f t="shared" si="21"/>
        <v>10110</v>
      </c>
      <c r="CD12" s="84">
        <f t="shared" si="22"/>
        <v>65423</v>
      </c>
      <c r="CE12" s="84">
        <f t="shared" si="23"/>
        <v>0</v>
      </c>
      <c r="CF12" s="94">
        <f t="shared" si="24"/>
        <v>6830</v>
      </c>
      <c r="CG12" s="84">
        <f t="shared" si="25"/>
        <v>0</v>
      </c>
      <c r="CH12" s="84">
        <f t="shared" si="26"/>
        <v>0</v>
      </c>
      <c r="CI12" s="84">
        <f t="shared" si="27"/>
        <v>86428</v>
      </c>
    </row>
    <row r="13" spans="1:87" s="8" customFormat="1" ht="12" customHeight="1">
      <c r="A13" s="80" t="s">
        <v>200</v>
      </c>
      <c r="B13" s="83" t="s">
        <v>229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41285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978</v>
      </c>
      <c r="S13" s="84">
        <v>0</v>
      </c>
      <c r="T13" s="84">
        <v>0</v>
      </c>
      <c r="U13" s="84">
        <v>978</v>
      </c>
      <c r="V13" s="84">
        <v>0</v>
      </c>
      <c r="W13" s="84">
        <v>40307</v>
      </c>
      <c r="X13" s="84">
        <v>30453</v>
      </c>
      <c r="Y13" s="84">
        <v>3467</v>
      </c>
      <c r="Z13" s="84">
        <v>4180</v>
      </c>
      <c r="AA13" s="84">
        <v>2207</v>
      </c>
      <c r="AB13" s="94">
        <f>組合分担金内訳!E13</f>
        <v>0</v>
      </c>
      <c r="AC13" s="84">
        <v>0</v>
      </c>
      <c r="AD13" s="84">
        <v>41379</v>
      </c>
      <c r="AE13" s="84">
        <v>82664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129</v>
      </c>
      <c r="BG13" s="84">
        <v>129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41285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978</v>
      </c>
      <c r="BW13" s="84">
        <f t="shared" si="15"/>
        <v>0</v>
      </c>
      <c r="BX13" s="84">
        <f t="shared" si="16"/>
        <v>0</v>
      </c>
      <c r="BY13" s="84">
        <f t="shared" si="17"/>
        <v>978</v>
      </c>
      <c r="BZ13" s="84">
        <f t="shared" si="18"/>
        <v>0</v>
      </c>
      <c r="CA13" s="84">
        <f t="shared" si="19"/>
        <v>40307</v>
      </c>
      <c r="CB13" s="84">
        <f t="shared" si="20"/>
        <v>30453</v>
      </c>
      <c r="CC13" s="84">
        <f t="shared" si="21"/>
        <v>3467</v>
      </c>
      <c r="CD13" s="84">
        <f t="shared" si="22"/>
        <v>4180</v>
      </c>
      <c r="CE13" s="84">
        <f t="shared" si="23"/>
        <v>2207</v>
      </c>
      <c r="CF13" s="94">
        <f t="shared" si="24"/>
        <v>0</v>
      </c>
      <c r="CG13" s="84">
        <f t="shared" si="25"/>
        <v>0</v>
      </c>
      <c r="CH13" s="84">
        <f t="shared" si="26"/>
        <v>41508</v>
      </c>
      <c r="CI13" s="84">
        <f t="shared" si="27"/>
        <v>82793</v>
      </c>
    </row>
    <row r="14" spans="1:87" s="8" customFormat="1" ht="12" customHeight="1">
      <c r="A14" s="80" t="s">
        <v>200</v>
      </c>
      <c r="B14" s="83" t="s">
        <v>233</v>
      </c>
      <c r="C14" s="80" t="s">
        <v>234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294367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903</v>
      </c>
      <c r="S14" s="84">
        <v>0</v>
      </c>
      <c r="T14" s="84">
        <v>0</v>
      </c>
      <c r="U14" s="84">
        <v>903</v>
      </c>
      <c r="V14" s="84">
        <v>654</v>
      </c>
      <c r="W14" s="84">
        <v>292810</v>
      </c>
      <c r="X14" s="84">
        <v>71274</v>
      </c>
      <c r="Y14" s="84">
        <v>50354</v>
      </c>
      <c r="Z14" s="84">
        <v>131660</v>
      </c>
      <c r="AA14" s="84">
        <v>39522</v>
      </c>
      <c r="AB14" s="94">
        <f>組合分担金内訳!E14</f>
        <v>0</v>
      </c>
      <c r="AC14" s="84">
        <v>0</v>
      </c>
      <c r="AD14" s="84">
        <v>101488</v>
      </c>
      <c r="AE14" s="84">
        <v>395855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294367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903</v>
      </c>
      <c r="BW14" s="84">
        <f t="shared" si="15"/>
        <v>0</v>
      </c>
      <c r="BX14" s="84">
        <f t="shared" si="16"/>
        <v>0</v>
      </c>
      <c r="BY14" s="84">
        <f t="shared" si="17"/>
        <v>903</v>
      </c>
      <c r="BZ14" s="84">
        <f t="shared" si="18"/>
        <v>654</v>
      </c>
      <c r="CA14" s="84">
        <f t="shared" si="19"/>
        <v>292810</v>
      </c>
      <c r="CB14" s="84">
        <f t="shared" si="20"/>
        <v>71274</v>
      </c>
      <c r="CC14" s="84">
        <f t="shared" si="21"/>
        <v>50354</v>
      </c>
      <c r="CD14" s="84">
        <f t="shared" si="22"/>
        <v>131660</v>
      </c>
      <c r="CE14" s="84">
        <f t="shared" si="23"/>
        <v>39522</v>
      </c>
      <c r="CF14" s="94">
        <f t="shared" si="24"/>
        <v>0</v>
      </c>
      <c r="CG14" s="84">
        <f t="shared" si="25"/>
        <v>0</v>
      </c>
      <c r="CH14" s="84">
        <f t="shared" si="26"/>
        <v>101488</v>
      </c>
      <c r="CI14" s="84">
        <f t="shared" si="27"/>
        <v>395855</v>
      </c>
    </row>
    <row r="15" spans="1:87" s="8" customFormat="1" ht="12" customHeight="1">
      <c r="A15" s="80" t="s">
        <v>200</v>
      </c>
      <c r="B15" s="83" t="s">
        <v>238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57551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293986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595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58146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293986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245</v>
      </c>
      <c r="C16" s="80" t="s">
        <v>246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26229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373</v>
      </c>
      <c r="S16" s="84">
        <v>0</v>
      </c>
      <c r="T16" s="84">
        <v>373</v>
      </c>
      <c r="U16" s="84">
        <v>0</v>
      </c>
      <c r="V16" s="84">
        <v>0</v>
      </c>
      <c r="W16" s="84">
        <v>25856</v>
      </c>
      <c r="X16" s="84">
        <v>17107</v>
      </c>
      <c r="Y16" s="84">
        <v>1820</v>
      </c>
      <c r="Z16" s="84">
        <v>0</v>
      </c>
      <c r="AA16" s="84">
        <v>6929</v>
      </c>
      <c r="AB16" s="94">
        <f>組合分担金内訳!E16</f>
        <v>0</v>
      </c>
      <c r="AC16" s="84">
        <v>0</v>
      </c>
      <c r="AD16" s="84">
        <v>54452</v>
      </c>
      <c r="AE16" s="84">
        <v>80681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26229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373</v>
      </c>
      <c r="BW16" s="84">
        <f t="shared" si="15"/>
        <v>0</v>
      </c>
      <c r="BX16" s="84">
        <f t="shared" si="16"/>
        <v>373</v>
      </c>
      <c r="BY16" s="84">
        <f t="shared" si="17"/>
        <v>0</v>
      </c>
      <c r="BZ16" s="84">
        <f t="shared" si="18"/>
        <v>0</v>
      </c>
      <c r="CA16" s="84">
        <f t="shared" si="19"/>
        <v>25856</v>
      </c>
      <c r="CB16" s="84">
        <f t="shared" si="20"/>
        <v>17107</v>
      </c>
      <c r="CC16" s="84">
        <f t="shared" si="21"/>
        <v>1820</v>
      </c>
      <c r="CD16" s="84">
        <f t="shared" si="22"/>
        <v>0</v>
      </c>
      <c r="CE16" s="84">
        <f t="shared" si="23"/>
        <v>6929</v>
      </c>
      <c r="CF16" s="94">
        <f t="shared" si="24"/>
        <v>0</v>
      </c>
      <c r="CG16" s="84">
        <f t="shared" si="25"/>
        <v>0</v>
      </c>
      <c r="CH16" s="84">
        <f t="shared" si="26"/>
        <v>54452</v>
      </c>
      <c r="CI16" s="84">
        <f t="shared" si="27"/>
        <v>80681</v>
      </c>
    </row>
    <row r="17" spans="1:87" s="8" customFormat="1" ht="12" customHeight="1">
      <c r="A17" s="80" t="s">
        <v>200</v>
      </c>
      <c r="B17" s="83" t="s">
        <v>249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253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258</v>
      </c>
      <c r="C19" s="80" t="s">
        <v>260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29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29</v>
      </c>
      <c r="S19" s="84">
        <v>29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29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187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187</v>
      </c>
      <c r="AZ19" s="84">
        <v>0</v>
      </c>
      <c r="BA19" s="84">
        <v>187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187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216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29</v>
      </c>
      <c r="BW19" s="84">
        <f t="shared" si="15"/>
        <v>29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187</v>
      </c>
      <c r="CB19" s="84">
        <f t="shared" si="20"/>
        <v>0</v>
      </c>
      <c r="CC19" s="84">
        <f t="shared" si="21"/>
        <v>187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216</v>
      </c>
    </row>
    <row r="20" spans="1:87" s="8" customFormat="1" ht="12" customHeight="1">
      <c r="A20" s="80" t="s">
        <v>200</v>
      </c>
      <c r="B20" s="83" t="s">
        <v>263</v>
      </c>
      <c r="C20" s="80" t="s">
        <v>264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9800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214</v>
      </c>
      <c r="S20" s="84">
        <v>0</v>
      </c>
      <c r="T20" s="84">
        <v>214</v>
      </c>
      <c r="U20" s="84">
        <v>0</v>
      </c>
      <c r="V20" s="84">
        <v>0</v>
      </c>
      <c r="W20" s="84">
        <v>8981</v>
      </c>
      <c r="X20" s="84">
        <v>0</v>
      </c>
      <c r="Y20" s="84">
        <v>0</v>
      </c>
      <c r="Z20" s="84">
        <v>0</v>
      </c>
      <c r="AA20" s="84">
        <v>8981</v>
      </c>
      <c r="AB20" s="94">
        <f>組合分担金内訳!E20</f>
        <v>0</v>
      </c>
      <c r="AC20" s="84">
        <v>605</v>
      </c>
      <c r="AD20" s="84">
        <v>0</v>
      </c>
      <c r="AE20" s="84">
        <v>9800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9800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214</v>
      </c>
      <c r="BW20" s="84">
        <f t="shared" si="15"/>
        <v>0</v>
      </c>
      <c r="BX20" s="84">
        <f t="shared" si="16"/>
        <v>214</v>
      </c>
      <c r="BY20" s="84">
        <f t="shared" si="17"/>
        <v>0</v>
      </c>
      <c r="BZ20" s="84">
        <f t="shared" si="18"/>
        <v>0</v>
      </c>
      <c r="CA20" s="84">
        <f t="shared" si="19"/>
        <v>8981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8981</v>
      </c>
      <c r="CF20" s="94">
        <f t="shared" si="24"/>
        <v>0</v>
      </c>
      <c r="CG20" s="84">
        <f t="shared" si="25"/>
        <v>605</v>
      </c>
      <c r="CH20" s="84">
        <f t="shared" si="26"/>
        <v>0</v>
      </c>
      <c r="CI20" s="84">
        <f t="shared" si="27"/>
        <v>9800</v>
      </c>
    </row>
    <row r="21" spans="1:87" s="8" customFormat="1" ht="12" customHeight="1">
      <c r="A21" s="80" t="s">
        <v>200</v>
      </c>
      <c r="B21" s="83" t="s">
        <v>267</v>
      </c>
      <c r="C21" s="80" t="s">
        <v>268</v>
      </c>
      <c r="D21" s="84">
        <v>13350</v>
      </c>
      <c r="E21" s="84">
        <v>13350</v>
      </c>
      <c r="F21" s="84">
        <v>0</v>
      </c>
      <c r="G21" s="84">
        <v>0</v>
      </c>
      <c r="H21" s="84">
        <v>0</v>
      </c>
      <c r="I21" s="84">
        <v>13350</v>
      </c>
      <c r="J21" s="84">
        <v>0</v>
      </c>
      <c r="K21" s="94">
        <f>組合分担金内訳!D21</f>
        <v>0</v>
      </c>
      <c r="L21" s="84">
        <v>28506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8893</v>
      </c>
      <c r="S21" s="84">
        <v>0</v>
      </c>
      <c r="T21" s="84">
        <v>8893</v>
      </c>
      <c r="U21" s="84">
        <v>0</v>
      </c>
      <c r="V21" s="84">
        <v>0</v>
      </c>
      <c r="W21" s="84">
        <v>19613</v>
      </c>
      <c r="X21" s="84">
        <v>0</v>
      </c>
      <c r="Y21" s="84">
        <v>0</v>
      </c>
      <c r="Z21" s="84">
        <v>0</v>
      </c>
      <c r="AA21" s="84">
        <v>19613</v>
      </c>
      <c r="AB21" s="94">
        <f>組合分担金内訳!E21</f>
        <v>0</v>
      </c>
      <c r="AC21" s="84">
        <v>0</v>
      </c>
      <c r="AD21" s="84">
        <v>87</v>
      </c>
      <c r="AE21" s="84">
        <v>41943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13350</v>
      </c>
      <c r="BI21" s="84">
        <f t="shared" si="1"/>
        <v>13350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13350</v>
      </c>
      <c r="BN21" s="84">
        <f t="shared" si="6"/>
        <v>0</v>
      </c>
      <c r="BO21" s="94">
        <f t="shared" si="7"/>
        <v>0</v>
      </c>
      <c r="BP21" s="84">
        <f t="shared" si="8"/>
        <v>28506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8893</v>
      </c>
      <c r="BW21" s="84">
        <f t="shared" si="15"/>
        <v>0</v>
      </c>
      <c r="BX21" s="84">
        <f t="shared" si="16"/>
        <v>8893</v>
      </c>
      <c r="BY21" s="84">
        <f t="shared" si="17"/>
        <v>0</v>
      </c>
      <c r="BZ21" s="84">
        <f t="shared" si="18"/>
        <v>0</v>
      </c>
      <c r="CA21" s="84">
        <f t="shared" si="19"/>
        <v>19613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19613</v>
      </c>
      <c r="CF21" s="94">
        <f t="shared" si="24"/>
        <v>0</v>
      </c>
      <c r="CG21" s="84">
        <f t="shared" si="25"/>
        <v>0</v>
      </c>
      <c r="CH21" s="84">
        <f t="shared" si="26"/>
        <v>87</v>
      </c>
      <c r="CI21" s="84">
        <f t="shared" si="27"/>
        <v>41943</v>
      </c>
    </row>
    <row r="22" spans="1:87" s="8" customFormat="1" ht="12" customHeight="1">
      <c r="A22" s="80" t="s">
        <v>200</v>
      </c>
      <c r="B22" s="83" t="s">
        <v>272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4146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74</v>
      </c>
      <c r="S22" s="84">
        <v>74</v>
      </c>
      <c r="T22" s="84">
        <v>0</v>
      </c>
      <c r="U22" s="84">
        <v>0</v>
      </c>
      <c r="V22" s="84">
        <v>0</v>
      </c>
      <c r="W22" s="84">
        <v>4072</v>
      </c>
      <c r="X22" s="84">
        <v>3944</v>
      </c>
      <c r="Y22" s="84">
        <v>83</v>
      </c>
      <c r="Z22" s="84">
        <v>45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4146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27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27</v>
      </c>
      <c r="AU22" s="84">
        <v>27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27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4173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101</v>
      </c>
      <c r="BW22" s="84">
        <f t="shared" si="15"/>
        <v>101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4072</v>
      </c>
      <c r="CB22" s="84">
        <f t="shared" si="20"/>
        <v>3944</v>
      </c>
      <c r="CC22" s="84">
        <f t="shared" si="21"/>
        <v>83</v>
      </c>
      <c r="CD22" s="84">
        <f t="shared" si="22"/>
        <v>45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4173</v>
      </c>
    </row>
    <row r="23" spans="1:87" s="8" customFormat="1" ht="12" customHeight="1">
      <c r="A23" s="80" t="s">
        <v>200</v>
      </c>
      <c r="B23" s="83" t="s">
        <v>277</v>
      </c>
      <c r="C23" s="80" t="s">
        <v>278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281</v>
      </c>
      <c r="C24" s="80" t="s">
        <v>282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1422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1422</v>
      </c>
      <c r="X24" s="84">
        <v>1422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1422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1422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1422</v>
      </c>
      <c r="CB24" s="84">
        <f t="shared" si="20"/>
        <v>1422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1422</v>
      </c>
    </row>
    <row r="25" spans="1:87" s="8" customFormat="1" ht="12" customHeight="1">
      <c r="A25" s="80" t="s">
        <v>200</v>
      </c>
      <c r="B25" s="83" t="s">
        <v>285</v>
      </c>
      <c r="C25" s="80" t="s">
        <v>286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239975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239975</v>
      </c>
      <c r="X25" s="84">
        <v>239975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239975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690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690</v>
      </c>
      <c r="AZ25" s="84">
        <v>690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690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240665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240665</v>
      </c>
      <c r="CB25" s="84">
        <f t="shared" si="20"/>
        <v>240665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240665</v>
      </c>
    </row>
    <row r="26" spans="1:87" s="8" customFormat="1" ht="12" customHeight="1">
      <c r="A26" s="80" t="s">
        <v>200</v>
      </c>
      <c r="B26" s="83" t="s">
        <v>289</v>
      </c>
      <c r="C26" s="80" t="s">
        <v>290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293</v>
      </c>
      <c r="C27" s="80" t="s">
        <v>294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8712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3240</v>
      </c>
      <c r="S27" s="84">
        <v>0</v>
      </c>
      <c r="T27" s="84">
        <v>3240</v>
      </c>
      <c r="U27" s="84">
        <v>0</v>
      </c>
      <c r="V27" s="84">
        <v>0</v>
      </c>
      <c r="W27" s="84">
        <v>5472</v>
      </c>
      <c r="X27" s="84">
        <v>1930</v>
      </c>
      <c r="Y27" s="84">
        <v>1781</v>
      </c>
      <c r="Z27" s="84">
        <v>0</v>
      </c>
      <c r="AA27" s="84">
        <v>1761</v>
      </c>
      <c r="AB27" s="94">
        <f>組合分担金内訳!E27</f>
        <v>0</v>
      </c>
      <c r="AC27" s="84">
        <v>0</v>
      </c>
      <c r="AD27" s="84">
        <v>0</v>
      </c>
      <c r="AE27" s="84">
        <v>8712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8712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3240</v>
      </c>
      <c r="BW27" s="84">
        <f t="shared" si="15"/>
        <v>0</v>
      </c>
      <c r="BX27" s="84">
        <f t="shared" si="16"/>
        <v>3240</v>
      </c>
      <c r="BY27" s="84">
        <f t="shared" si="17"/>
        <v>0</v>
      </c>
      <c r="BZ27" s="84">
        <f t="shared" si="18"/>
        <v>0</v>
      </c>
      <c r="CA27" s="84">
        <f t="shared" si="19"/>
        <v>5472</v>
      </c>
      <c r="CB27" s="84">
        <f t="shared" si="20"/>
        <v>1930</v>
      </c>
      <c r="CC27" s="84">
        <f t="shared" si="21"/>
        <v>1781</v>
      </c>
      <c r="CD27" s="84">
        <f t="shared" si="22"/>
        <v>0</v>
      </c>
      <c r="CE27" s="84">
        <f t="shared" si="23"/>
        <v>1761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8712</v>
      </c>
    </row>
    <row r="28" spans="1:87" s="8" customFormat="1" ht="12" customHeight="1">
      <c r="A28" s="80" t="s">
        <v>200</v>
      </c>
      <c r="B28" s="83" t="s">
        <v>298</v>
      </c>
      <c r="C28" s="80" t="s">
        <v>300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304</v>
      </c>
      <c r="C29" s="80" t="s">
        <v>306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310</v>
      </c>
      <c r="C30" s="80" t="s">
        <v>312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315</v>
      </c>
      <c r="C31" s="80" t="s">
        <v>316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320</v>
      </c>
      <c r="C32" s="80" t="s">
        <v>322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326</v>
      </c>
      <c r="C33" s="80" t="s">
        <v>328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16995</v>
      </c>
      <c r="L33" s="84">
        <v>15768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15768</v>
      </c>
      <c r="X33" s="84">
        <v>15768</v>
      </c>
      <c r="Y33" s="84">
        <v>0</v>
      </c>
      <c r="Z33" s="84">
        <v>0</v>
      </c>
      <c r="AA33" s="84">
        <v>0</v>
      </c>
      <c r="AB33" s="94">
        <f>組合分担金内訳!E33</f>
        <v>82229</v>
      </c>
      <c r="AC33" s="84">
        <v>0</v>
      </c>
      <c r="AD33" s="84">
        <v>0</v>
      </c>
      <c r="AE33" s="84">
        <v>15768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176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17171</v>
      </c>
      <c r="BP33" s="84">
        <f t="shared" si="8"/>
        <v>15768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15768</v>
      </c>
      <c r="CB33" s="84">
        <f t="shared" si="20"/>
        <v>15768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82229</v>
      </c>
      <c r="CG33" s="84">
        <f t="shared" si="25"/>
        <v>0</v>
      </c>
      <c r="CH33" s="84">
        <f t="shared" si="26"/>
        <v>0</v>
      </c>
      <c r="CI33" s="84">
        <f t="shared" si="27"/>
        <v>15768</v>
      </c>
    </row>
    <row r="34" spans="1:87" s="8" customFormat="1" ht="12" customHeight="1">
      <c r="A34" s="80" t="s">
        <v>200</v>
      </c>
      <c r="B34" s="83" t="s">
        <v>331</v>
      </c>
      <c r="C34" s="80" t="s">
        <v>332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336</v>
      </c>
      <c r="C35" s="80" t="s">
        <v>337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342</v>
      </c>
      <c r="C36" s="80" t="s">
        <v>343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15794</v>
      </c>
      <c r="M36" s="84">
        <v>713</v>
      </c>
      <c r="N36" s="84">
        <v>0</v>
      </c>
      <c r="O36" s="84">
        <v>0</v>
      </c>
      <c r="P36" s="84">
        <v>713</v>
      </c>
      <c r="Q36" s="84">
        <v>0</v>
      </c>
      <c r="R36" s="84">
        <v>6109</v>
      </c>
      <c r="S36" s="84">
        <v>0</v>
      </c>
      <c r="T36" s="84">
        <v>6109</v>
      </c>
      <c r="U36" s="84">
        <v>0</v>
      </c>
      <c r="V36" s="84">
        <v>0</v>
      </c>
      <c r="W36" s="84">
        <v>8972</v>
      </c>
      <c r="X36" s="84">
        <v>2845</v>
      </c>
      <c r="Y36" s="84">
        <v>1794</v>
      </c>
      <c r="Z36" s="84">
        <v>4333</v>
      </c>
      <c r="AA36" s="84">
        <v>0</v>
      </c>
      <c r="AB36" s="94">
        <v>0</v>
      </c>
      <c r="AC36" s="84">
        <v>0</v>
      </c>
      <c r="AD36" s="84">
        <v>0</v>
      </c>
      <c r="AE36" s="84">
        <v>15794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15794</v>
      </c>
      <c r="BQ36" s="84">
        <f t="shared" si="9"/>
        <v>713</v>
      </c>
      <c r="BR36" s="84">
        <f t="shared" si="10"/>
        <v>0</v>
      </c>
      <c r="BS36" s="84">
        <f t="shared" si="11"/>
        <v>0</v>
      </c>
      <c r="BT36" s="84">
        <f t="shared" si="12"/>
        <v>713</v>
      </c>
      <c r="BU36" s="84">
        <f t="shared" si="13"/>
        <v>0</v>
      </c>
      <c r="BV36" s="84">
        <f t="shared" si="14"/>
        <v>6109</v>
      </c>
      <c r="BW36" s="84">
        <f t="shared" si="15"/>
        <v>0</v>
      </c>
      <c r="BX36" s="84">
        <f t="shared" si="16"/>
        <v>6109</v>
      </c>
      <c r="BY36" s="84">
        <f t="shared" si="17"/>
        <v>0</v>
      </c>
      <c r="BZ36" s="84">
        <f t="shared" si="18"/>
        <v>0</v>
      </c>
      <c r="CA36" s="84">
        <f t="shared" si="19"/>
        <v>8972</v>
      </c>
      <c r="CB36" s="84">
        <f t="shared" si="20"/>
        <v>2845</v>
      </c>
      <c r="CC36" s="84">
        <f t="shared" si="21"/>
        <v>1794</v>
      </c>
      <c r="CD36" s="84">
        <f t="shared" si="22"/>
        <v>4333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15794</v>
      </c>
    </row>
    <row r="37" spans="1:87" s="8" customFormat="1" ht="12" customHeight="1">
      <c r="A37" s="80" t="s">
        <v>200</v>
      </c>
      <c r="B37" s="83" t="s">
        <v>346</v>
      </c>
      <c r="C37" s="80" t="s">
        <v>347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350</v>
      </c>
      <c r="C38" s="80" t="s">
        <v>351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5512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4100</v>
      </c>
      <c r="S38" s="84">
        <v>0</v>
      </c>
      <c r="T38" s="84">
        <v>3774</v>
      </c>
      <c r="U38" s="84">
        <v>326</v>
      </c>
      <c r="V38" s="84">
        <v>0</v>
      </c>
      <c r="W38" s="84">
        <v>1412</v>
      </c>
      <c r="X38" s="84">
        <v>0</v>
      </c>
      <c r="Y38" s="84">
        <v>252</v>
      </c>
      <c r="Z38" s="84">
        <v>1160</v>
      </c>
      <c r="AA38" s="84">
        <v>0</v>
      </c>
      <c r="AB38" s="94">
        <v>0</v>
      </c>
      <c r="AC38" s="84">
        <v>0</v>
      </c>
      <c r="AD38" s="84">
        <v>0</v>
      </c>
      <c r="AE38" s="84">
        <v>5512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5512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4100</v>
      </c>
      <c r="BW38" s="84">
        <f t="shared" si="15"/>
        <v>0</v>
      </c>
      <c r="BX38" s="84">
        <f t="shared" si="16"/>
        <v>3774</v>
      </c>
      <c r="BY38" s="84">
        <f t="shared" si="17"/>
        <v>326</v>
      </c>
      <c r="BZ38" s="84">
        <f t="shared" si="18"/>
        <v>0</v>
      </c>
      <c r="CA38" s="84">
        <f t="shared" si="19"/>
        <v>1412</v>
      </c>
      <c r="CB38" s="84">
        <f t="shared" si="20"/>
        <v>0</v>
      </c>
      <c r="CC38" s="84">
        <f t="shared" si="21"/>
        <v>252</v>
      </c>
      <c r="CD38" s="84">
        <f t="shared" si="22"/>
        <v>1160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5512</v>
      </c>
    </row>
    <row r="39" spans="1:87" s="8" customFormat="1" ht="12" customHeight="1">
      <c r="A39" s="80" t="s">
        <v>200</v>
      </c>
      <c r="B39" s="83" t="s">
        <v>354</v>
      </c>
      <c r="C39" s="80" t="s">
        <v>355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358</v>
      </c>
      <c r="C40" s="80" t="s">
        <v>359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362</v>
      </c>
      <c r="C41" s="80" t="s">
        <v>363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366</v>
      </c>
      <c r="C42" s="80" t="s">
        <v>367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12224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1623</v>
      </c>
      <c r="S42" s="84">
        <v>0</v>
      </c>
      <c r="T42" s="84">
        <v>1623</v>
      </c>
      <c r="U42" s="84">
        <v>0</v>
      </c>
      <c r="V42" s="84">
        <v>0</v>
      </c>
      <c r="W42" s="84">
        <v>10601</v>
      </c>
      <c r="X42" s="84">
        <v>0</v>
      </c>
      <c r="Y42" s="84">
        <v>10601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12224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12224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1623</v>
      </c>
      <c r="BW42" s="84">
        <f t="shared" si="15"/>
        <v>0</v>
      </c>
      <c r="BX42" s="84">
        <f t="shared" si="16"/>
        <v>1623</v>
      </c>
      <c r="BY42" s="84">
        <f t="shared" si="17"/>
        <v>0</v>
      </c>
      <c r="BZ42" s="84">
        <f t="shared" si="18"/>
        <v>0</v>
      </c>
      <c r="CA42" s="84">
        <f t="shared" si="19"/>
        <v>10601</v>
      </c>
      <c r="CB42" s="84">
        <f t="shared" si="20"/>
        <v>0</v>
      </c>
      <c r="CC42" s="84">
        <f t="shared" si="21"/>
        <v>10601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12224</v>
      </c>
    </row>
    <row r="43" spans="1:87" s="8" customFormat="1" ht="12" customHeight="1">
      <c r="A43" s="80" t="s">
        <v>200</v>
      </c>
      <c r="B43" s="83" t="s">
        <v>370</v>
      </c>
      <c r="C43" s="80" t="s">
        <v>371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374</v>
      </c>
      <c r="C44" s="80" t="s">
        <v>375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378</v>
      </c>
      <c r="C45" s="80" t="s">
        <v>379</v>
      </c>
      <c r="D45" s="84">
        <v>709341</v>
      </c>
      <c r="E45" s="84">
        <v>709341</v>
      </c>
      <c r="F45" s="84">
        <v>0</v>
      </c>
      <c r="G45" s="84">
        <v>709341</v>
      </c>
      <c r="H45" s="84">
        <v>0</v>
      </c>
      <c r="I45" s="84">
        <v>0</v>
      </c>
      <c r="J45" s="84">
        <v>0</v>
      </c>
      <c r="K45" s="94">
        <v>0</v>
      </c>
      <c r="L45" s="84">
        <v>570840</v>
      </c>
      <c r="M45" s="84">
        <v>1033</v>
      </c>
      <c r="N45" s="84">
        <v>1033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3283</v>
      </c>
      <c r="W45" s="84">
        <v>492413</v>
      </c>
      <c r="X45" s="84">
        <v>351317</v>
      </c>
      <c r="Y45" s="84">
        <v>139044</v>
      </c>
      <c r="Z45" s="84">
        <v>0</v>
      </c>
      <c r="AA45" s="84">
        <v>2052</v>
      </c>
      <c r="AB45" s="94">
        <v>0</v>
      </c>
      <c r="AC45" s="84">
        <v>74111</v>
      </c>
      <c r="AD45" s="84">
        <v>18622</v>
      </c>
      <c r="AE45" s="84">
        <v>1298803</v>
      </c>
      <c r="AF45" s="84">
        <v>44499</v>
      </c>
      <c r="AG45" s="84">
        <v>44499</v>
      </c>
      <c r="AH45" s="84">
        <v>0</v>
      </c>
      <c r="AI45" s="84">
        <v>44499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44499</v>
      </c>
      <c r="BH45" s="84">
        <f t="shared" si="0"/>
        <v>753840</v>
      </c>
      <c r="BI45" s="84">
        <f t="shared" si="1"/>
        <v>753840</v>
      </c>
      <c r="BJ45" s="84">
        <f t="shared" si="2"/>
        <v>0</v>
      </c>
      <c r="BK45" s="84">
        <f t="shared" si="3"/>
        <v>753840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570840</v>
      </c>
      <c r="BQ45" s="84">
        <f t="shared" si="9"/>
        <v>1033</v>
      </c>
      <c r="BR45" s="84">
        <f t="shared" si="10"/>
        <v>1033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3283</v>
      </c>
      <c r="CA45" s="84">
        <f t="shared" si="19"/>
        <v>492413</v>
      </c>
      <c r="CB45" s="84">
        <f t="shared" si="20"/>
        <v>351317</v>
      </c>
      <c r="CC45" s="84">
        <f t="shared" si="21"/>
        <v>139044</v>
      </c>
      <c r="CD45" s="84">
        <f t="shared" si="22"/>
        <v>0</v>
      </c>
      <c r="CE45" s="84">
        <f t="shared" si="23"/>
        <v>2052</v>
      </c>
      <c r="CF45" s="94">
        <v>0</v>
      </c>
      <c r="CG45" s="84">
        <f t="shared" si="25"/>
        <v>74111</v>
      </c>
      <c r="CH45" s="84">
        <f t="shared" si="26"/>
        <v>18622</v>
      </c>
      <c r="CI45" s="84">
        <f t="shared" si="27"/>
        <v>1343302</v>
      </c>
    </row>
    <row r="46" spans="1:87" s="8" customFormat="1" ht="12" customHeight="1">
      <c r="A46" s="80" t="s">
        <v>200</v>
      </c>
      <c r="B46" s="83" t="s">
        <v>382</v>
      </c>
      <c r="C46" s="80" t="s">
        <v>383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7:CI995">
    <cfRule type="expression" dxfId="564" priority="43" stopIfTrue="1">
      <formula>$A47&lt;&gt;""</formula>
    </cfRule>
  </conditionalFormatting>
  <conditionalFormatting sqref="A46:CI46">
    <cfRule type="expression" dxfId="563" priority="2" stopIfTrue="1">
      <formula>$A46&lt;&gt;""</formula>
    </cfRule>
  </conditionalFormatting>
  <conditionalFormatting sqref="A8:CI8">
    <cfRule type="expression" dxfId="562" priority="41" stopIfTrue="1">
      <formula>$A8&lt;&gt;""</formula>
    </cfRule>
  </conditionalFormatting>
  <conditionalFormatting sqref="A9:CI9">
    <cfRule type="expression" dxfId="561" priority="40" stopIfTrue="1">
      <formula>$A9&lt;&gt;""</formula>
    </cfRule>
  </conditionalFormatting>
  <conditionalFormatting sqref="A10:CI10">
    <cfRule type="expression" dxfId="560" priority="39" stopIfTrue="1">
      <formula>$A10&lt;&gt;""</formula>
    </cfRule>
  </conditionalFormatting>
  <conditionalFormatting sqref="A11:CI11">
    <cfRule type="expression" dxfId="559" priority="38" stopIfTrue="1">
      <formula>$A11&lt;&gt;""</formula>
    </cfRule>
  </conditionalFormatting>
  <conditionalFormatting sqref="A12:CI12">
    <cfRule type="expression" dxfId="558" priority="37" stopIfTrue="1">
      <formula>$A12&lt;&gt;""</formula>
    </cfRule>
  </conditionalFormatting>
  <conditionalFormatting sqref="A13:CI13">
    <cfRule type="expression" dxfId="557" priority="36" stopIfTrue="1">
      <formula>$A13&lt;&gt;""</formula>
    </cfRule>
  </conditionalFormatting>
  <conditionalFormatting sqref="A14:CI14">
    <cfRule type="expression" dxfId="556" priority="35" stopIfTrue="1">
      <formula>$A14&lt;&gt;""</formula>
    </cfRule>
  </conditionalFormatting>
  <conditionalFormatting sqref="A15:CI15">
    <cfRule type="expression" dxfId="555" priority="34" stopIfTrue="1">
      <formula>$A15&lt;&gt;""</formula>
    </cfRule>
  </conditionalFormatting>
  <conditionalFormatting sqref="A16:CI16">
    <cfRule type="expression" dxfId="554" priority="33" stopIfTrue="1">
      <formula>$A16&lt;&gt;""</formula>
    </cfRule>
  </conditionalFormatting>
  <conditionalFormatting sqref="A17:CI17">
    <cfRule type="expression" dxfId="553" priority="32" stopIfTrue="1">
      <formula>$A17&lt;&gt;""</formula>
    </cfRule>
  </conditionalFormatting>
  <conditionalFormatting sqref="A18:CI18">
    <cfRule type="expression" dxfId="552" priority="31" stopIfTrue="1">
      <formula>$A18&lt;&gt;""</formula>
    </cfRule>
  </conditionalFormatting>
  <conditionalFormatting sqref="A19:CI19">
    <cfRule type="expression" dxfId="551" priority="30" stopIfTrue="1">
      <formula>$A19&lt;&gt;""</formula>
    </cfRule>
  </conditionalFormatting>
  <conditionalFormatting sqref="A20:CI20">
    <cfRule type="expression" dxfId="550" priority="29" stopIfTrue="1">
      <formula>$A20&lt;&gt;""</formula>
    </cfRule>
  </conditionalFormatting>
  <conditionalFormatting sqref="A21:CI21">
    <cfRule type="expression" dxfId="549" priority="28" stopIfTrue="1">
      <formula>$A21&lt;&gt;""</formula>
    </cfRule>
  </conditionalFormatting>
  <conditionalFormatting sqref="A22:CI22">
    <cfRule type="expression" dxfId="548" priority="27" stopIfTrue="1">
      <formula>$A22&lt;&gt;""</formula>
    </cfRule>
  </conditionalFormatting>
  <conditionalFormatting sqref="A23:CI23">
    <cfRule type="expression" dxfId="547" priority="26" stopIfTrue="1">
      <formula>$A23&lt;&gt;""</formula>
    </cfRule>
  </conditionalFormatting>
  <conditionalFormatting sqref="A24:CI24">
    <cfRule type="expression" dxfId="546" priority="25" stopIfTrue="1">
      <formula>$A24&lt;&gt;""</formula>
    </cfRule>
  </conditionalFormatting>
  <conditionalFormatting sqref="A25:CI25">
    <cfRule type="expression" dxfId="545" priority="24" stopIfTrue="1">
      <formula>$A25&lt;&gt;""</formula>
    </cfRule>
  </conditionalFormatting>
  <conditionalFormatting sqref="A26:CI26">
    <cfRule type="expression" dxfId="544" priority="23" stopIfTrue="1">
      <formula>$A26&lt;&gt;""</formula>
    </cfRule>
  </conditionalFormatting>
  <conditionalFormatting sqref="A27:CI27">
    <cfRule type="expression" dxfId="543" priority="22" stopIfTrue="1">
      <formula>$A27&lt;&gt;""</formula>
    </cfRule>
  </conditionalFormatting>
  <conditionalFormatting sqref="A28:CI28">
    <cfRule type="expression" dxfId="542" priority="21" stopIfTrue="1">
      <formula>$A28&lt;&gt;""</formula>
    </cfRule>
  </conditionalFormatting>
  <conditionalFormatting sqref="A29:CI29">
    <cfRule type="expression" dxfId="541" priority="20" stopIfTrue="1">
      <formula>$A29&lt;&gt;""</formula>
    </cfRule>
  </conditionalFormatting>
  <conditionalFormatting sqref="A30:CI30">
    <cfRule type="expression" dxfId="540" priority="19" stopIfTrue="1">
      <formula>$A30&lt;&gt;""</formula>
    </cfRule>
  </conditionalFormatting>
  <conditionalFormatting sqref="A31:CI31">
    <cfRule type="expression" dxfId="539" priority="18" stopIfTrue="1">
      <formula>$A31&lt;&gt;""</formula>
    </cfRule>
  </conditionalFormatting>
  <conditionalFormatting sqref="A32:CI32">
    <cfRule type="expression" dxfId="538" priority="17" stopIfTrue="1">
      <formula>$A32&lt;&gt;""</formula>
    </cfRule>
  </conditionalFormatting>
  <conditionalFormatting sqref="A33:CI33">
    <cfRule type="expression" dxfId="537" priority="16" stopIfTrue="1">
      <formula>$A33&lt;&gt;""</formula>
    </cfRule>
  </conditionalFormatting>
  <conditionalFormatting sqref="A7:CI7">
    <cfRule type="expression" dxfId="536" priority="1" stopIfTrue="1">
      <formula>$A7&lt;&gt;""</formula>
    </cfRule>
  </conditionalFormatting>
  <conditionalFormatting sqref="A34:CI34">
    <cfRule type="expression" dxfId="535" priority="14" stopIfTrue="1">
      <formula>$A34&lt;&gt;""</formula>
    </cfRule>
  </conditionalFormatting>
  <conditionalFormatting sqref="A35:CI35">
    <cfRule type="expression" dxfId="534" priority="13" stopIfTrue="1">
      <formula>$A35&lt;&gt;""</formula>
    </cfRule>
  </conditionalFormatting>
  <conditionalFormatting sqref="A36:CI36">
    <cfRule type="expression" dxfId="533" priority="12" stopIfTrue="1">
      <formula>$A36&lt;&gt;""</formula>
    </cfRule>
  </conditionalFormatting>
  <conditionalFormatting sqref="A37:CI37">
    <cfRule type="expression" dxfId="532" priority="11" stopIfTrue="1">
      <formula>$A37&lt;&gt;""</formula>
    </cfRule>
  </conditionalFormatting>
  <conditionalFormatting sqref="A38:CI38">
    <cfRule type="expression" dxfId="531" priority="10" stopIfTrue="1">
      <formula>$A38&lt;&gt;""</formula>
    </cfRule>
  </conditionalFormatting>
  <conditionalFormatting sqref="A39:CI39">
    <cfRule type="expression" dxfId="530" priority="9" stopIfTrue="1">
      <formula>$A39&lt;&gt;""</formula>
    </cfRule>
  </conditionalFormatting>
  <conditionalFormatting sqref="A40:CI40">
    <cfRule type="expression" dxfId="529" priority="8" stopIfTrue="1">
      <formula>$A40&lt;&gt;""</formula>
    </cfRule>
  </conditionalFormatting>
  <conditionalFormatting sqref="A41:CI41">
    <cfRule type="expression" dxfId="528" priority="7" stopIfTrue="1">
      <formula>$A41&lt;&gt;""</formula>
    </cfRule>
  </conditionalFormatting>
  <conditionalFormatting sqref="A42:CI42">
    <cfRule type="expression" dxfId="527" priority="6" stopIfTrue="1">
      <formula>$A42&lt;&gt;""</formula>
    </cfRule>
  </conditionalFormatting>
  <conditionalFormatting sqref="A43:CI43">
    <cfRule type="expression" dxfId="526" priority="5" stopIfTrue="1">
      <formula>$A43&lt;&gt;""</formula>
    </cfRule>
  </conditionalFormatting>
  <conditionalFormatting sqref="A44:CI44">
    <cfRule type="expression" dxfId="525" priority="4" stopIfTrue="1">
      <formula>$A44&lt;&gt;""</formula>
    </cfRule>
  </conditionalFormatting>
  <conditionalFormatting sqref="A45:CI45">
    <cfRule type="expression" dxfId="524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386</v>
      </c>
      <c r="B7" s="92" t="s">
        <v>387</v>
      </c>
      <c r="C7" s="78" t="s">
        <v>388</v>
      </c>
      <c r="D7" s="101">
        <f>SUM($D$8:$D$33)</f>
        <v>74546</v>
      </c>
      <c r="E7" s="101">
        <f>SUM($E$8:$E$33)</f>
        <v>383045</v>
      </c>
      <c r="F7" s="101">
        <f>SUM($F$8:$F$33)</f>
        <v>457591</v>
      </c>
      <c r="G7" s="101">
        <f>SUM($G$8:$G$33)</f>
        <v>771</v>
      </c>
      <c r="H7" s="101">
        <f>SUM($H$8:$H$33)</f>
        <v>0</v>
      </c>
      <c r="I7" s="101">
        <f>SUM($I$8:$I$33)</f>
        <v>771</v>
      </c>
      <c r="J7" s="101">
        <f>COUNTIF($J$8:$J$33,"&lt;&gt;") - COUNTIF($J$8:$J$33,"&lt; &gt;")</f>
        <v>3</v>
      </c>
      <c r="K7" s="101">
        <f>COUNTIF($K$8:$K$33,"&lt;&gt;") - COUNTIF($K$8:$K$33,"&lt; &gt;")</f>
        <v>3</v>
      </c>
      <c r="L7" s="101">
        <f>SUM($L$8:$L$33)</f>
        <v>74546</v>
      </c>
      <c r="M7" s="101">
        <f>SUM($M$8:$M$33)</f>
        <v>378961</v>
      </c>
      <c r="N7" s="101">
        <f>SUM($N$8:$N$33)</f>
        <v>453507</v>
      </c>
      <c r="O7" s="101">
        <f>SUM($O$8:$O$33)</f>
        <v>771</v>
      </c>
      <c r="P7" s="101">
        <f>SUM($P$8:$P$33)</f>
        <v>0</v>
      </c>
      <c r="Q7" s="101">
        <f>SUM($Q$8:$Q$33)</f>
        <v>771</v>
      </c>
      <c r="R7" s="101">
        <f>COUNTIF($R$8:$R$33,"&lt;&gt;") - COUNTIF($R$8:$R$33,"&lt; &gt;")</f>
        <v>1</v>
      </c>
      <c r="S7" s="101">
        <f>COUNTIF($S$8:$S$33,"&lt;&gt;") - COUNTIF($S$8:$S$33,"&lt; &gt;")</f>
        <v>1</v>
      </c>
      <c r="T7" s="101">
        <f>SUM($T$8:$T$33)</f>
        <v>0</v>
      </c>
      <c r="U7" s="101">
        <f>SUM($U$8:$U$33)</f>
        <v>4084</v>
      </c>
      <c r="V7" s="101">
        <f>SUM($V$8:$V$33)</f>
        <v>4084</v>
      </c>
      <c r="W7" s="101">
        <f>SUM($W$8:$W$33)</f>
        <v>0</v>
      </c>
      <c r="X7" s="101">
        <f>SUM($X$8:$X$33)</f>
        <v>0</v>
      </c>
      <c r="Y7" s="101">
        <f>SUM($Y$8:$Y$33)</f>
        <v>0</v>
      </c>
      <c r="Z7" s="101">
        <f>COUNTIF($Z$8:$Z$33,"&lt;&gt;") - COUNTIF($Z$8:$Z$33,"&lt; &gt;")</f>
        <v>0</v>
      </c>
      <c r="AA7" s="101">
        <f>COUNTIF($AA$8:$AA$33,"&lt;&gt;") - COUNTIF($AA$8:$AA$33,"&lt; &gt;")</f>
        <v>0</v>
      </c>
      <c r="AB7" s="101">
        <f>SUM($AB$8:$AB$33)</f>
        <v>0</v>
      </c>
      <c r="AC7" s="101">
        <f>SUM($AC$8:$AC$33)</f>
        <v>0</v>
      </c>
      <c r="AD7" s="101">
        <f>SUM($AD$8:$AD$33)</f>
        <v>0</v>
      </c>
      <c r="AE7" s="101">
        <f>SUM($AE$8:$AE$33)</f>
        <v>0</v>
      </c>
      <c r="AF7" s="101">
        <f>SUM($AF$8:$AF$33)</f>
        <v>0</v>
      </c>
      <c r="AG7" s="101">
        <f>SUM($AG$8:$AG$33)</f>
        <v>0</v>
      </c>
      <c r="AH7" s="101">
        <f>COUNTIF($AH$8:$AH$33,"&lt;&gt;") - COUNTIF($AH$8:$AH$33,"&lt; &gt;")</f>
        <v>0</v>
      </c>
      <c r="AI7" s="101">
        <f>COUNTIF($AI$8:$AI$33,"&lt;&gt;") - COUNTIF($AI$8:$AI$33,"&lt; &gt;")</f>
        <v>0</v>
      </c>
      <c r="AJ7" s="101">
        <f>SUM($AJ$8:$AJ$33)</f>
        <v>0</v>
      </c>
      <c r="AK7" s="101">
        <f>SUM($AK$8:$AK$33)</f>
        <v>0</v>
      </c>
      <c r="AL7" s="101">
        <f>SUM($AL$8:$AL$33)</f>
        <v>0</v>
      </c>
      <c r="AM7" s="101">
        <f>SUM($AM$8:$AM$33)</f>
        <v>0</v>
      </c>
      <c r="AN7" s="101">
        <f>SUM($AN$8:$AN$33)</f>
        <v>0</v>
      </c>
      <c r="AO7" s="101">
        <f>SUM($AO$8:$AO$33)</f>
        <v>0</v>
      </c>
      <c r="AP7" s="101">
        <f>COUNTIF($AP$8:$AP$33,"&lt;&gt;") - COUNTIF($AP$8:$AP$33,"&lt; &gt;")</f>
        <v>0</v>
      </c>
      <c r="AQ7" s="101">
        <f>COUNTIF($AQ$8:$AQ$33,"&lt;&gt;") - COUNTIF($AQ$8:$AQ$33,"&lt; &gt;")</f>
        <v>0</v>
      </c>
      <c r="AR7" s="101">
        <f>SUM($AR$8:$AR$33)</f>
        <v>0</v>
      </c>
      <c r="AS7" s="101">
        <f>SUM($AS$8:$AS$33)</f>
        <v>0</v>
      </c>
      <c r="AT7" s="101">
        <f>SUM($AT$8:$AT$33)</f>
        <v>0</v>
      </c>
      <c r="AU7" s="101">
        <f>SUM($AU$8:$AU$33)</f>
        <v>0</v>
      </c>
      <c r="AV7" s="101">
        <f>SUM($AV$8:$AV$33)</f>
        <v>0</v>
      </c>
      <c r="AW7" s="101">
        <f>SUM($AW$8:$AW$33)</f>
        <v>0</v>
      </c>
      <c r="AX7" s="101">
        <f>COUNTIF($AX$8:$AX$33,"&lt;&gt;") - COUNTIF($AX$8:$AX$33,"&lt; &gt;")</f>
        <v>0</v>
      </c>
      <c r="AY7" s="101">
        <f>COUNTIF($AY$8:$AY$33,"&lt;&gt;") - COUNTIF($AY$8:$AY$33,"&lt; &gt;")</f>
        <v>0</v>
      </c>
      <c r="AZ7" s="101">
        <f>SUM($AZ$8:$AZ$33)</f>
        <v>0</v>
      </c>
      <c r="BA7" s="101">
        <f>SUM($BA$8:$BA$33)</f>
        <v>0</v>
      </c>
      <c r="BB7" s="101">
        <f>SUM($BB$8:$BB$33)</f>
        <v>0</v>
      </c>
      <c r="BC7" s="101">
        <f>SUM($BC$8:$BC$33)</f>
        <v>0</v>
      </c>
      <c r="BD7" s="101">
        <f>SUM($BD$8:$BD$33)</f>
        <v>0</v>
      </c>
      <c r="BE7" s="101">
        <f>SUM($BE$8:$BE$33)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227</v>
      </c>
      <c r="C12" s="80" t="s">
        <v>228</v>
      </c>
      <c r="D12" s="81">
        <f>SUM(L12,T12,AB12,AJ12,AR12,AZ12)</f>
        <v>0</v>
      </c>
      <c r="E12" s="81">
        <f>SUM(M12,U12,AC12,AK12,AS12,BA12)</f>
        <v>6830</v>
      </c>
      <c r="F12" s="81">
        <f>SUM(D12:E12)</f>
        <v>6830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223</v>
      </c>
      <c r="K12" s="82" t="s">
        <v>224</v>
      </c>
      <c r="L12" s="81">
        <v>0</v>
      </c>
      <c r="M12" s="81">
        <v>2746</v>
      </c>
      <c r="N12" s="81">
        <f>SUM(L12,+M12)</f>
        <v>2746</v>
      </c>
      <c r="O12" s="81">
        <v>0</v>
      </c>
      <c r="P12" s="81">
        <v>0</v>
      </c>
      <c r="Q12" s="81">
        <f>SUM(O12,+P12)</f>
        <v>0</v>
      </c>
      <c r="R12" s="82" t="s">
        <v>225</v>
      </c>
      <c r="S12" s="82" t="s">
        <v>226</v>
      </c>
      <c r="T12" s="81">
        <v>0</v>
      </c>
      <c r="U12" s="81">
        <v>4084</v>
      </c>
      <c r="V12" s="81">
        <v>4084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231</v>
      </c>
      <c r="C13" s="80" t="s">
        <v>232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235</v>
      </c>
      <c r="C14" s="80" t="s">
        <v>236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243</v>
      </c>
      <c r="C15" s="80" t="s">
        <v>244</v>
      </c>
      <c r="D15" s="81">
        <f>SUM(L15,T15,AB15,AJ15,AR15,AZ15)</f>
        <v>57551</v>
      </c>
      <c r="E15" s="81">
        <f>SUM(M15,U15,AC15,AK15,AS15,BA15)</f>
        <v>293986</v>
      </c>
      <c r="F15" s="81">
        <f>SUM(D15:E15)</f>
        <v>351537</v>
      </c>
      <c r="G15" s="81">
        <f>SUM(O15,W15,AE15,AM15,AU15,BC15)</f>
        <v>595</v>
      </c>
      <c r="H15" s="81">
        <f>SUM(P15,X15,AF15,AN15,AV15,BD15)</f>
        <v>0</v>
      </c>
      <c r="I15" s="81">
        <f>SUM(G15:H15)</f>
        <v>595</v>
      </c>
      <c r="J15" s="82" t="s">
        <v>241</v>
      </c>
      <c r="K15" s="82" t="s">
        <v>242</v>
      </c>
      <c r="L15" s="81">
        <v>57551</v>
      </c>
      <c r="M15" s="81">
        <v>293986</v>
      </c>
      <c r="N15" s="81">
        <f>SUM(L15,+M15)</f>
        <v>351537</v>
      </c>
      <c r="O15" s="81">
        <v>595</v>
      </c>
      <c r="P15" s="81">
        <v>0</v>
      </c>
      <c r="Q15" s="81">
        <f>SUM(O15,+P15)</f>
        <v>595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247</v>
      </c>
      <c r="C16" s="80" t="s">
        <v>248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251</v>
      </c>
      <c r="C17" s="80" t="s">
        <v>252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255</v>
      </c>
      <c r="C18" s="80" t="s">
        <v>256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261</v>
      </c>
      <c r="C19" s="80" t="s">
        <v>262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265</v>
      </c>
      <c r="C20" s="80" t="s">
        <v>266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269</v>
      </c>
      <c r="C21" s="80" t="s">
        <v>270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275</v>
      </c>
      <c r="C22" s="80" t="s">
        <v>276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279</v>
      </c>
      <c r="C23" s="80" t="s">
        <v>280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283</v>
      </c>
      <c r="C24" s="80" t="s">
        <v>284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287</v>
      </c>
      <c r="C25" s="80" t="s">
        <v>288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291</v>
      </c>
      <c r="C26" s="80" t="s">
        <v>292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295</v>
      </c>
      <c r="C27" s="80" t="s">
        <v>296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301</v>
      </c>
      <c r="C28" s="80" t="s">
        <v>302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307</v>
      </c>
      <c r="C29" s="80" t="s">
        <v>308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313</v>
      </c>
      <c r="C30" s="80" t="s">
        <v>314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317</v>
      </c>
      <c r="C31" s="80" t="s">
        <v>318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323</v>
      </c>
      <c r="C32" s="80" t="s">
        <v>324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329</v>
      </c>
      <c r="C33" s="80" t="s">
        <v>330</v>
      </c>
      <c r="D33" s="81">
        <f>SUM(L33,T33,AB33,AJ33,AR33,AZ33)</f>
        <v>16995</v>
      </c>
      <c r="E33" s="81">
        <f>SUM(M33,U33,AC33,AK33,AS33,BA33)</f>
        <v>82229</v>
      </c>
      <c r="F33" s="81">
        <f>SUM(D33:E33)</f>
        <v>99224</v>
      </c>
      <c r="G33" s="81">
        <f>SUM(O33,W33,AE33,AM33,AU33,BC33)</f>
        <v>176</v>
      </c>
      <c r="H33" s="81">
        <f>SUM(P33,X33,AF33,AN33,AV33,BD33)</f>
        <v>0</v>
      </c>
      <c r="I33" s="81">
        <f>SUM(G33:H33)</f>
        <v>176</v>
      </c>
      <c r="J33" s="82" t="s">
        <v>241</v>
      </c>
      <c r="K33" s="82" t="s">
        <v>242</v>
      </c>
      <c r="L33" s="81">
        <v>16995</v>
      </c>
      <c r="M33" s="81">
        <v>82229</v>
      </c>
      <c r="N33" s="81">
        <f>SUM(L33,+M33)</f>
        <v>99224</v>
      </c>
      <c r="O33" s="81">
        <v>176</v>
      </c>
      <c r="P33" s="81">
        <v>0</v>
      </c>
      <c r="Q33" s="81">
        <f>SUM(O33,+P33)</f>
        <v>176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7:BE995">
    <cfRule type="expression" dxfId="521" priority="43" stopIfTrue="1">
      <formula>$A47&lt;&gt;""</formula>
    </cfRule>
  </conditionalFormatting>
  <conditionalFormatting sqref="A46:BE46">
    <cfRule type="expression" dxfId="520" priority="2" stopIfTrue="1">
      <formula>$A46&lt;&gt;""</formula>
    </cfRule>
  </conditionalFormatting>
  <conditionalFormatting sqref="A8:BE8">
    <cfRule type="expression" dxfId="519" priority="41" stopIfTrue="1">
      <formula>$A8&lt;&gt;""</formula>
    </cfRule>
  </conditionalFormatting>
  <conditionalFormatting sqref="A9:BE9">
    <cfRule type="expression" dxfId="518" priority="40" stopIfTrue="1">
      <formula>$A9&lt;&gt;""</formula>
    </cfRule>
  </conditionalFormatting>
  <conditionalFormatting sqref="A10:BE10">
    <cfRule type="expression" dxfId="517" priority="39" stopIfTrue="1">
      <formula>$A10&lt;&gt;""</formula>
    </cfRule>
  </conditionalFormatting>
  <conditionalFormatting sqref="A11:BE11">
    <cfRule type="expression" dxfId="516" priority="38" stopIfTrue="1">
      <formula>$A11&lt;&gt;""</formula>
    </cfRule>
  </conditionalFormatting>
  <conditionalFormatting sqref="A12:BE12">
    <cfRule type="expression" dxfId="515" priority="37" stopIfTrue="1">
      <formula>$A12&lt;&gt;""</formula>
    </cfRule>
  </conditionalFormatting>
  <conditionalFormatting sqref="A13:BE13">
    <cfRule type="expression" dxfId="514" priority="36" stopIfTrue="1">
      <formula>$A13&lt;&gt;""</formula>
    </cfRule>
  </conditionalFormatting>
  <conditionalFormatting sqref="A14:BE14">
    <cfRule type="expression" dxfId="513" priority="35" stopIfTrue="1">
      <formula>$A14&lt;&gt;""</formula>
    </cfRule>
  </conditionalFormatting>
  <conditionalFormatting sqref="A15:BE15">
    <cfRule type="expression" dxfId="512" priority="34" stopIfTrue="1">
      <formula>$A15&lt;&gt;""</formula>
    </cfRule>
  </conditionalFormatting>
  <conditionalFormatting sqref="A16:BE16">
    <cfRule type="expression" dxfId="511" priority="33" stopIfTrue="1">
      <formula>$A16&lt;&gt;""</formula>
    </cfRule>
  </conditionalFormatting>
  <conditionalFormatting sqref="A17:BE17">
    <cfRule type="expression" dxfId="510" priority="32" stopIfTrue="1">
      <formula>$A17&lt;&gt;""</formula>
    </cfRule>
  </conditionalFormatting>
  <conditionalFormatting sqref="A18:BE18">
    <cfRule type="expression" dxfId="509" priority="31" stopIfTrue="1">
      <formula>$A18&lt;&gt;""</formula>
    </cfRule>
  </conditionalFormatting>
  <conditionalFormatting sqref="A19:BE19">
    <cfRule type="expression" dxfId="508" priority="30" stopIfTrue="1">
      <formula>$A19&lt;&gt;""</formula>
    </cfRule>
  </conditionalFormatting>
  <conditionalFormatting sqref="A20:BE20">
    <cfRule type="expression" dxfId="507" priority="29" stopIfTrue="1">
      <formula>$A20&lt;&gt;""</formula>
    </cfRule>
  </conditionalFormatting>
  <conditionalFormatting sqref="A21:BE21">
    <cfRule type="expression" dxfId="506" priority="28" stopIfTrue="1">
      <formula>$A21&lt;&gt;""</formula>
    </cfRule>
  </conditionalFormatting>
  <conditionalFormatting sqref="A22:BE22">
    <cfRule type="expression" dxfId="505" priority="27" stopIfTrue="1">
      <formula>$A22&lt;&gt;""</formula>
    </cfRule>
  </conditionalFormatting>
  <conditionalFormatting sqref="A23:BE23">
    <cfRule type="expression" dxfId="504" priority="26" stopIfTrue="1">
      <formula>$A23&lt;&gt;""</formula>
    </cfRule>
  </conditionalFormatting>
  <conditionalFormatting sqref="A24:BE24">
    <cfRule type="expression" dxfId="503" priority="25" stopIfTrue="1">
      <formula>$A24&lt;&gt;""</formula>
    </cfRule>
  </conditionalFormatting>
  <conditionalFormatting sqref="A25:BE25">
    <cfRule type="expression" dxfId="502" priority="24" stopIfTrue="1">
      <formula>$A25&lt;&gt;""</formula>
    </cfRule>
  </conditionalFormatting>
  <conditionalFormatting sqref="A26:BE26">
    <cfRule type="expression" dxfId="501" priority="23" stopIfTrue="1">
      <formula>$A26&lt;&gt;""</formula>
    </cfRule>
  </conditionalFormatting>
  <conditionalFormatting sqref="A27:BE27">
    <cfRule type="expression" dxfId="500" priority="22" stopIfTrue="1">
      <formula>$A27&lt;&gt;""</formula>
    </cfRule>
  </conditionalFormatting>
  <conditionalFormatting sqref="A28:BE28">
    <cfRule type="expression" dxfId="499" priority="21" stopIfTrue="1">
      <formula>$A28&lt;&gt;""</formula>
    </cfRule>
  </conditionalFormatting>
  <conditionalFormatting sqref="A29:BE29">
    <cfRule type="expression" dxfId="498" priority="20" stopIfTrue="1">
      <formula>$A29&lt;&gt;""</formula>
    </cfRule>
  </conditionalFormatting>
  <conditionalFormatting sqref="A30:BE30">
    <cfRule type="expression" dxfId="497" priority="19" stopIfTrue="1">
      <formula>$A30&lt;&gt;""</formula>
    </cfRule>
  </conditionalFormatting>
  <conditionalFormatting sqref="A31:BE31">
    <cfRule type="expression" dxfId="496" priority="18" stopIfTrue="1">
      <formula>$A31&lt;&gt;""</formula>
    </cfRule>
  </conditionalFormatting>
  <conditionalFormatting sqref="A32:BE32">
    <cfRule type="expression" dxfId="495" priority="17" stopIfTrue="1">
      <formula>$A32&lt;&gt;""</formula>
    </cfRule>
  </conditionalFormatting>
  <conditionalFormatting sqref="A33:BE33">
    <cfRule type="expression" dxfId="494" priority="16" stopIfTrue="1">
      <formula>$A33&lt;&gt;""</formula>
    </cfRule>
  </conditionalFormatting>
  <conditionalFormatting sqref="A7:BE7">
    <cfRule type="expression" dxfId="493" priority="1" stopIfTrue="1">
      <formula>$A7&lt;&gt;""</formula>
    </cfRule>
  </conditionalFormatting>
  <conditionalFormatting sqref="A34:BE34">
    <cfRule type="expression" dxfId="492" priority="14" stopIfTrue="1">
      <formula>$A34&lt;&gt;""</formula>
    </cfRule>
  </conditionalFormatting>
  <conditionalFormatting sqref="A35:BE35">
    <cfRule type="expression" dxfId="491" priority="13" stopIfTrue="1">
      <formula>$A35&lt;&gt;""</formula>
    </cfRule>
  </conditionalFormatting>
  <conditionalFormatting sqref="A36:BE36">
    <cfRule type="expression" dxfId="490" priority="12" stopIfTrue="1">
      <formula>$A36&lt;&gt;""</formula>
    </cfRule>
  </conditionalFormatting>
  <conditionalFormatting sqref="A37:BE37">
    <cfRule type="expression" dxfId="489" priority="11" stopIfTrue="1">
      <formula>$A37&lt;&gt;""</formula>
    </cfRule>
  </conditionalFormatting>
  <conditionalFormatting sqref="A38:BE38">
    <cfRule type="expression" dxfId="488" priority="10" stopIfTrue="1">
      <formula>$A38&lt;&gt;""</formula>
    </cfRule>
  </conditionalFormatting>
  <conditionalFormatting sqref="A39:BE39">
    <cfRule type="expression" dxfId="487" priority="9" stopIfTrue="1">
      <formula>$A39&lt;&gt;""</formula>
    </cfRule>
  </conditionalFormatting>
  <conditionalFormatting sqref="A40:BE40">
    <cfRule type="expression" dxfId="486" priority="8" stopIfTrue="1">
      <formula>$A40&lt;&gt;""</formula>
    </cfRule>
  </conditionalFormatting>
  <conditionalFormatting sqref="A41:BE41">
    <cfRule type="expression" dxfId="485" priority="7" stopIfTrue="1">
      <formula>$A41&lt;&gt;""</formula>
    </cfRule>
  </conditionalFormatting>
  <conditionalFormatting sqref="A42:BE42">
    <cfRule type="expression" dxfId="484" priority="6" stopIfTrue="1">
      <formula>$A42&lt;&gt;""</formula>
    </cfRule>
  </conditionalFormatting>
  <conditionalFormatting sqref="A43:BE43">
    <cfRule type="expression" dxfId="483" priority="5" stopIfTrue="1">
      <formula>$A43&lt;&gt;""</formula>
    </cfRule>
  </conditionalFormatting>
  <conditionalFormatting sqref="A44:BE44">
    <cfRule type="expression" dxfId="482" priority="4" stopIfTrue="1">
      <formula>$A44&lt;&gt;""</formula>
    </cfRule>
  </conditionalFormatting>
  <conditionalFormatting sqref="A45:BE45">
    <cfRule type="expression" dxfId="481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386</v>
      </c>
      <c r="B7" s="92" t="s">
        <v>387</v>
      </c>
      <c r="C7" s="78" t="s">
        <v>388</v>
      </c>
      <c r="D7" s="101">
        <f>SUM($D$8:$D$20)</f>
        <v>457591</v>
      </c>
      <c r="E7" s="101">
        <f>SUM($E$8:$E$20)</f>
        <v>771</v>
      </c>
      <c r="F7" s="101">
        <f>COUNTIF($F$8:$F$20,"&lt;&gt;") - COUNTIF($F$8:$F$20,"&lt; &gt;")</f>
        <v>5</v>
      </c>
      <c r="G7" s="101">
        <f>COUNTIF($G$8:$G$20,"&lt;&gt;") - COUNTIF($G$8:$G$20,"&lt; &gt;")</f>
        <v>5</v>
      </c>
      <c r="H7" s="101">
        <f>SUM($H$8:$H$20)</f>
        <v>358367</v>
      </c>
      <c r="I7" s="101">
        <f>SUM($I$8:$I$20)</f>
        <v>595</v>
      </c>
      <c r="J7" s="101">
        <f>COUNTIF($J$8:$J$20,"&lt;&gt;") - COUNTIF($J$8:$J$20,"&lt; &gt;")</f>
        <v>3</v>
      </c>
      <c r="K7" s="101">
        <f>COUNTIF($K$8:$K$20,"&lt;&gt;") - COUNTIF($K$8:$K$20,"&lt; &gt;")</f>
        <v>3</v>
      </c>
      <c r="L7" s="101">
        <f>SUM($L$8:$L$20)</f>
        <v>99224</v>
      </c>
      <c r="M7" s="101">
        <f>SUM($M$8:$M$20)</f>
        <v>176</v>
      </c>
      <c r="N7" s="101">
        <f>COUNTIF($N$8:$N$20,"&lt;&gt;") - COUNTIF($N$8:$N$20,"&lt; &gt;")</f>
        <v>1</v>
      </c>
      <c r="O7" s="101">
        <f>COUNTIF($O$8:$O$20,"&lt;&gt;") - COUNTIF($O$8:$O$20,"&lt; &gt;")</f>
        <v>1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1</v>
      </c>
      <c r="S7" s="101">
        <f>COUNTIF($S$8:$S$20,"&lt;&gt;") - COUNTIF($S$8:$S$20,"&lt; &gt;")</f>
        <v>1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1</v>
      </c>
      <c r="W7" s="101">
        <f>COUNTIF($W$8:$W$20,"&lt;&gt;") - COUNTIF($W$8:$W$20,"&lt; &gt;")</f>
        <v>1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333</v>
      </c>
      <c r="B8" s="83" t="s">
        <v>334</v>
      </c>
      <c r="C8" s="80" t="s">
        <v>335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333</v>
      </c>
      <c r="B9" s="83" t="s">
        <v>340</v>
      </c>
      <c r="C9" s="80" t="s">
        <v>341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338</v>
      </c>
      <c r="G9" s="82" t="s">
        <v>339</v>
      </c>
      <c r="H9" s="81">
        <v>0</v>
      </c>
      <c r="I9" s="81">
        <v>0</v>
      </c>
      <c r="J9" s="103" t="s">
        <v>297</v>
      </c>
      <c r="K9" s="104" t="s">
        <v>299</v>
      </c>
      <c r="L9" s="102">
        <v>0</v>
      </c>
      <c r="M9" s="102">
        <v>0</v>
      </c>
      <c r="N9" s="103" t="s">
        <v>303</v>
      </c>
      <c r="O9" s="104" t="s">
        <v>305</v>
      </c>
      <c r="P9" s="102">
        <v>0</v>
      </c>
      <c r="Q9" s="102">
        <v>0</v>
      </c>
      <c r="R9" s="103" t="s">
        <v>309</v>
      </c>
      <c r="S9" s="104" t="s">
        <v>311</v>
      </c>
      <c r="T9" s="102">
        <v>0</v>
      </c>
      <c r="U9" s="102">
        <v>0</v>
      </c>
      <c r="V9" s="103" t="s">
        <v>319</v>
      </c>
      <c r="W9" s="104" t="s">
        <v>321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333</v>
      </c>
      <c r="B10" s="83" t="s">
        <v>344</v>
      </c>
      <c r="C10" s="80" t="s">
        <v>345</v>
      </c>
      <c r="D10" s="81">
        <f>SUM(H10,L10,P10,T10,X10,AB10,AF10,AJ10,AN10,AR10,AV10,AZ10,BD10,BH10,BL10,BP10,BT10,BX10,CB10,CF10,CJ10,CN10,CR10,CV10,CZ10,DD10,DH10,DL10,DP10,DT10)</f>
        <v>4084</v>
      </c>
      <c r="E10" s="81">
        <f>SUM(I10,M10,Q10,U10,Y10,AC10,AG10,AK10,AO10,AS10,AW10,BA10,BE10,BI10,BM10,BQ10,BU10,BY10,CC10,CG10,CK10,CO10,CS10,CW10,DA10,DE10,DI10,DM10,DQ10,DU10)</f>
        <v>0</v>
      </c>
      <c r="F10" s="97" t="s">
        <v>219</v>
      </c>
      <c r="G10" s="82" t="s">
        <v>221</v>
      </c>
      <c r="H10" s="81">
        <v>4084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333</v>
      </c>
      <c r="B11" s="83" t="s">
        <v>348</v>
      </c>
      <c r="C11" s="80" t="s">
        <v>349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257</v>
      </c>
      <c r="G11" s="82" t="s">
        <v>259</v>
      </c>
      <c r="H11" s="81">
        <v>0</v>
      </c>
      <c r="I11" s="81">
        <v>0</v>
      </c>
      <c r="J11" s="103" t="s">
        <v>271</v>
      </c>
      <c r="K11" s="104" t="s">
        <v>273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333</v>
      </c>
      <c r="B12" s="83" t="s">
        <v>352</v>
      </c>
      <c r="C12" s="80" t="s">
        <v>353</v>
      </c>
      <c r="D12" s="81">
        <f>SUM(H12,L12,P12,T12,X12,AB12,AF12,AJ12,AN12,AR12,AV12,AZ12,BD12,BH12,BL12,BP12,BT12,BX12,CB12,CF12,CJ12,CN12,CR12,CV12,CZ12,DD12,DH12,DL12,DP12,DT12)</f>
        <v>2746</v>
      </c>
      <c r="E12" s="81">
        <f>SUM(I12,M12,Q12,U12,Y12,AC12,AG12,AK12,AO12,AS12,AW12,BA12,BE12,BI12,BM12,BQ12,BU12,BY12,CC12,CG12,CK12,CO12,CS12,CW12,DA12,DE12,DI12,DM12,DQ12,DU12)</f>
        <v>0</v>
      </c>
      <c r="F12" s="97" t="s">
        <v>219</v>
      </c>
      <c r="G12" s="82" t="s">
        <v>221</v>
      </c>
      <c r="H12" s="81">
        <v>2746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333</v>
      </c>
      <c r="B13" s="83" t="s">
        <v>356</v>
      </c>
      <c r="C13" s="80" t="s">
        <v>357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333</v>
      </c>
      <c r="B14" s="83" t="s">
        <v>360</v>
      </c>
      <c r="C14" s="80" t="s">
        <v>361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333</v>
      </c>
      <c r="B15" s="83" t="s">
        <v>364</v>
      </c>
      <c r="C15" s="80" t="s">
        <v>365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333</v>
      </c>
      <c r="B16" s="83" t="s">
        <v>368</v>
      </c>
      <c r="C16" s="80" t="s">
        <v>369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333</v>
      </c>
      <c r="B17" s="83" t="s">
        <v>372</v>
      </c>
      <c r="C17" s="80" t="s">
        <v>373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333</v>
      </c>
      <c r="B18" s="83" t="s">
        <v>376</v>
      </c>
      <c r="C18" s="80" t="s">
        <v>377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333</v>
      </c>
      <c r="B19" s="83" t="s">
        <v>380</v>
      </c>
      <c r="C19" s="80" t="s">
        <v>381</v>
      </c>
      <c r="D19" s="81">
        <f>SUM(H19,L19,P19,T19,X19,AB19,AF19,AJ19,AN19,AR19,AV19,AZ19,BD19,BH19,BL19,BP19,BT19,BX19,CB19,CF19,CJ19,CN19,CR19,CV19,CZ19,DD19,DH19,DL19,DP19,DT19)</f>
        <v>450761</v>
      </c>
      <c r="E19" s="81">
        <f>SUM(I19,M19,Q19,U19,Y19,AC19,AG19,AK19,AO19,AS19,AW19,BA19,BE19,BI19,BM19,BQ19,BU19,BY19,CC19,CG19,CK19,CO19,CS19,CW19,DA19,DE19,DI19,DM19,DQ19,DU19)</f>
        <v>771</v>
      </c>
      <c r="F19" s="97" t="s">
        <v>237</v>
      </c>
      <c r="G19" s="82" t="s">
        <v>239</v>
      </c>
      <c r="H19" s="81">
        <v>351537</v>
      </c>
      <c r="I19" s="81">
        <v>595</v>
      </c>
      <c r="J19" s="103" t="s">
        <v>325</v>
      </c>
      <c r="K19" s="104" t="s">
        <v>327</v>
      </c>
      <c r="L19" s="102">
        <v>99224</v>
      </c>
      <c r="M19" s="102">
        <v>176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333</v>
      </c>
      <c r="B20" s="83" t="s">
        <v>384</v>
      </c>
      <c r="C20" s="80" t="s">
        <v>385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1:DU969">
    <cfRule type="expression" dxfId="478" priority="465" stopIfTrue="1">
      <formula>$A21&lt;&gt;""</formula>
    </cfRule>
  </conditionalFormatting>
  <conditionalFormatting sqref="BN20:BQ20">
    <cfRule type="expression" dxfId="448" priority="16" stopIfTrue="1">
      <formula>$A34&lt;&gt;""</formula>
    </cfRule>
  </conditionalFormatting>
  <conditionalFormatting sqref="A7:DU7">
    <cfRule type="expression" dxfId="447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2020-02-28T03:07:15Z</dcterms:modified>
</cp:coreProperties>
</file>