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2島根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水洗化人口等!$A$6:$AA$25</definedName>
    <definedName name="_xlnm.Print_Area" localSheetId="2">し尿集計結果!$A$1:$M$36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N9" i="2" s="1"/>
  <c r="AC10" i="2"/>
  <c r="AC11" i="2"/>
  <c r="N11" i="2" s="1"/>
  <c r="AC12" i="2"/>
  <c r="AC13" i="2"/>
  <c r="N13" i="2" s="1"/>
  <c r="AC14" i="2"/>
  <c r="AC15" i="2"/>
  <c r="N15" i="2" s="1"/>
  <c r="AC16" i="2"/>
  <c r="AC17" i="2"/>
  <c r="N17" i="2" s="1"/>
  <c r="AC18" i="2"/>
  <c r="AC19" i="2"/>
  <c r="N19" i="2" s="1"/>
  <c r="AC20" i="2"/>
  <c r="AC21" i="2"/>
  <c r="N21" i="2" s="1"/>
  <c r="AC22" i="2"/>
  <c r="AC23" i="2"/>
  <c r="N23" i="2" s="1"/>
  <c r="AC24" i="2"/>
  <c r="AC25" i="2"/>
  <c r="N25" i="2" s="1"/>
  <c r="AC26" i="2"/>
  <c r="V8" i="2"/>
  <c r="V9" i="2"/>
  <c r="V10" i="2"/>
  <c r="N10" i="2" s="1"/>
  <c r="V11" i="2"/>
  <c r="V12" i="2"/>
  <c r="V13" i="2"/>
  <c r="V14" i="2"/>
  <c r="N14" i="2" s="1"/>
  <c r="V15" i="2"/>
  <c r="V16" i="2"/>
  <c r="V17" i="2"/>
  <c r="V18" i="2"/>
  <c r="N18" i="2" s="1"/>
  <c r="V19" i="2"/>
  <c r="V20" i="2"/>
  <c r="V21" i="2"/>
  <c r="V22" i="2"/>
  <c r="N22" i="2" s="1"/>
  <c r="V23" i="2"/>
  <c r="V24" i="2"/>
  <c r="V25" i="2"/>
  <c r="V26" i="2"/>
  <c r="N26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8" i="2"/>
  <c r="N12" i="2"/>
  <c r="N16" i="2"/>
  <c r="N20" i="2"/>
  <c r="N24" i="2"/>
  <c r="K8" i="2"/>
  <c r="K9" i="2"/>
  <c r="D9" i="2" s="1"/>
  <c r="K10" i="2"/>
  <c r="K11" i="2"/>
  <c r="D11" i="2" s="1"/>
  <c r="K12" i="2"/>
  <c r="K13" i="2"/>
  <c r="D13" i="2" s="1"/>
  <c r="K14" i="2"/>
  <c r="K15" i="2"/>
  <c r="D15" i="2" s="1"/>
  <c r="K16" i="2"/>
  <c r="K17" i="2"/>
  <c r="D17" i="2" s="1"/>
  <c r="K18" i="2"/>
  <c r="K19" i="2"/>
  <c r="D19" i="2" s="1"/>
  <c r="K20" i="2"/>
  <c r="K21" i="2"/>
  <c r="D21" i="2" s="1"/>
  <c r="K22" i="2"/>
  <c r="K23" i="2"/>
  <c r="D23" i="2" s="1"/>
  <c r="K24" i="2"/>
  <c r="K25" i="2"/>
  <c r="D25" i="2" s="1"/>
  <c r="K26" i="2"/>
  <c r="H8" i="2"/>
  <c r="H9" i="2"/>
  <c r="H10" i="2"/>
  <c r="D10" i="2" s="1"/>
  <c r="H11" i="2"/>
  <c r="H12" i="2"/>
  <c r="H13" i="2"/>
  <c r="H14" i="2"/>
  <c r="D14" i="2" s="1"/>
  <c r="H15" i="2"/>
  <c r="H16" i="2"/>
  <c r="H17" i="2"/>
  <c r="H18" i="2"/>
  <c r="D18" i="2" s="1"/>
  <c r="H19" i="2"/>
  <c r="H20" i="2"/>
  <c r="H21" i="2"/>
  <c r="H22" i="2"/>
  <c r="D22" i="2" s="1"/>
  <c r="H23" i="2"/>
  <c r="H24" i="2"/>
  <c r="H25" i="2"/>
  <c r="H26" i="2"/>
  <c r="D26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8" i="2"/>
  <c r="D12" i="2"/>
  <c r="D16" i="2"/>
  <c r="D20" i="2"/>
  <c r="D24" i="2"/>
  <c r="I8" i="1"/>
  <c r="I9" i="1"/>
  <c r="D9" i="1" s="1"/>
  <c r="I10" i="1"/>
  <c r="I11" i="1"/>
  <c r="D11" i="1" s="1"/>
  <c r="I12" i="1"/>
  <c r="I13" i="1"/>
  <c r="D13" i="1" s="1"/>
  <c r="I14" i="1"/>
  <c r="I15" i="1"/>
  <c r="D15" i="1" s="1"/>
  <c r="I16" i="1"/>
  <c r="I17" i="1"/>
  <c r="D17" i="1" s="1"/>
  <c r="I18" i="1"/>
  <c r="I19" i="1"/>
  <c r="D19" i="1" s="1"/>
  <c r="I20" i="1"/>
  <c r="I21" i="1"/>
  <c r="D21" i="1" s="1"/>
  <c r="I22" i="1"/>
  <c r="I23" i="1"/>
  <c r="D23" i="1" s="1"/>
  <c r="I24" i="1"/>
  <c r="I25" i="1"/>
  <c r="D25" i="1" s="1"/>
  <c r="I26" i="1"/>
  <c r="F10" i="1"/>
  <c r="F14" i="1"/>
  <c r="F18" i="1"/>
  <c r="F22" i="1"/>
  <c r="F2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D8" i="1"/>
  <c r="Q8" i="1" s="1"/>
  <c r="D10" i="1"/>
  <c r="L10" i="1" s="1"/>
  <c r="D12" i="1"/>
  <c r="Q12" i="1" s="1"/>
  <c r="D14" i="1"/>
  <c r="L14" i="1" s="1"/>
  <c r="D16" i="1"/>
  <c r="Q16" i="1" s="1"/>
  <c r="D18" i="1"/>
  <c r="L18" i="1" s="1"/>
  <c r="D20" i="1"/>
  <c r="Q20" i="1" s="1"/>
  <c r="D22" i="1"/>
  <c r="L22" i="1" s="1"/>
  <c r="D24" i="1"/>
  <c r="Q24" i="1" s="1"/>
  <c r="D26" i="1"/>
  <c r="L26" i="1" s="1"/>
  <c r="J23" i="1" l="1"/>
  <c r="L23" i="1"/>
  <c r="N23" i="1"/>
  <c r="F23" i="1"/>
  <c r="Q23" i="1"/>
  <c r="J11" i="1"/>
  <c r="L11" i="1"/>
  <c r="N11" i="1"/>
  <c r="F11" i="1"/>
  <c r="Q11" i="1"/>
  <c r="N21" i="1"/>
  <c r="F21" i="1"/>
  <c r="Q21" i="1"/>
  <c r="J21" i="1"/>
  <c r="L21" i="1"/>
  <c r="N9" i="1"/>
  <c r="F9" i="1"/>
  <c r="Q9" i="1"/>
  <c r="J9" i="1"/>
  <c r="L9" i="1"/>
  <c r="J19" i="1"/>
  <c r="L19" i="1"/>
  <c r="N19" i="1"/>
  <c r="F19" i="1"/>
  <c r="Q19" i="1"/>
  <c r="J15" i="1"/>
  <c r="L15" i="1"/>
  <c r="N15" i="1"/>
  <c r="F15" i="1"/>
  <c r="Q15" i="1"/>
  <c r="N25" i="1"/>
  <c r="F25" i="1"/>
  <c r="Q25" i="1"/>
  <c r="J25" i="1"/>
  <c r="L25" i="1"/>
  <c r="N17" i="1"/>
  <c r="F17" i="1"/>
  <c r="Q17" i="1"/>
  <c r="J17" i="1"/>
  <c r="L17" i="1"/>
  <c r="N13" i="1"/>
  <c r="F13" i="1"/>
  <c r="Q13" i="1"/>
  <c r="J13" i="1"/>
  <c r="L13" i="1"/>
  <c r="F24" i="1"/>
  <c r="F20" i="1"/>
  <c r="F16" i="1"/>
  <c r="F12" i="1"/>
  <c r="F8" i="1"/>
  <c r="J26" i="1"/>
  <c r="J22" i="1"/>
  <c r="J18" i="1"/>
  <c r="J14" i="1"/>
  <c r="J10" i="1"/>
  <c r="N24" i="1"/>
  <c r="N20" i="1"/>
  <c r="N16" i="1"/>
  <c r="N12" i="1"/>
  <c r="N8" i="1"/>
  <c r="L24" i="1"/>
  <c r="L20" i="1"/>
  <c r="L16" i="1"/>
  <c r="L12" i="1"/>
  <c r="L8" i="1"/>
  <c r="Q26" i="1"/>
  <c r="Q22" i="1"/>
  <c r="Q18" i="1"/>
  <c r="Q14" i="1"/>
  <c r="Q10" i="1"/>
  <c r="J24" i="1"/>
  <c r="J20" i="1"/>
  <c r="J16" i="1"/>
  <c r="J12" i="1"/>
  <c r="J8" i="1"/>
  <c r="N26" i="1"/>
  <c r="N22" i="1"/>
  <c r="N18" i="1"/>
  <c r="N14" i="1"/>
  <c r="N10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<sst xmlns="http://schemas.openxmlformats.org/spreadsheetml/2006/main" count="655" uniqueCount="294">
  <si>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</si>
  <si>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</si>
  <si>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</si>
  <si>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</si>
  <si>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</si>
  <si>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</si>
  <si>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</si>
  <si>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</si>
  <si>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</si>
  <si>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</si>
  <si>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</si>
  <si>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</si>
  <si>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</si>
  <si>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</si>
  <si>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</si>
  <si>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</si>
  <si>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</si>
  <si>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</si>
  <si>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</si>
  <si>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</si>
  <si>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</si>
  <si>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</si>
  <si>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</si>
  <si>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</si>
  <si>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</si>
  <si>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</si>
  <si>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</si>
  <si>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</si>
  <si>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</si>
  <si>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</si>
  <si>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</si>
  <si>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</si>
  <si>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</si>
  <si>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</si>
  <si>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</si>
  <si>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</si>
  <si>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</si>
  <si>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</si>
  <si>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</si>
  <si>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</si>
  <si>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</si>
  <si>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</si>
  <si>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</si>
  <si>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</si>
  <si>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</si>
  <si>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</si>
  <si>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</si>
  <si>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</si>
  <si>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</si>
  <si>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</si>
  <si>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</si>
  <si>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</si>
  <si>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</si>
  <si>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</si>
  <si>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</si>
  <si>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</si>
  <si>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</si>
  <si>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</si>
  <si>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</si>
  <si>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</si>
  <si>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</si>
  <si>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</si>
  <si>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</si>
  <si>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</si>
  <si>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</si>
  <si>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</si>
  <si>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</si>
  <si>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</si>
  <si>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</si>
  <si>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</si>
  <si>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</si>
  <si>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</si>
  <si>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</si>
  <si>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</si>
  <si>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</si>
  <si>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</si>
  <si>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</si>
  <si>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</si>
  <si>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</si>
  <si>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</si>
  <si>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</si>
  <si>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</si>
  <si>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</si>
  <si>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</si>
  <si>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</si>
  <si>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</si>
  <si>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</si>
  <si>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</si>
  <si>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</si>
  <si>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</si>
  <si>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</si>
  <si>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</si>
  <si>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</si>
  <si>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</si>
  <si>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</si>
  <si>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</si>
  <si>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</si>
  <si>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</si>
  <si>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</si>
  <si>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</si>
  <si>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</si>
  <si>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</si>
  <si>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</si>
  <si>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</si>
  <si>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</si>
  <si>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</si>
  <si>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</si>
  <si>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</si>
  <si>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</si>
  <si>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</si>
  <si>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</si>
  <si>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</si>
  <si>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</si>
  <si>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</si>
  <si>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</si>
  <si>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</si>
  <si>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</si>
  <si>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</si>
  <si>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</si>
  <si>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</si>
  <si>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</si>
  <si>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</si>
  <si>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</si>
  <si>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</si>
  <si>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</si>
  <si>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</si>
  <si>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</si>
  <si>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</si>
  <si>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</si>
  <si>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</si>
  <si>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</si>
  <si>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</si>
  <si>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</si>
  <si>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</si>
  <si>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</si>
  <si>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</si>
  <si>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</si>
  <si>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</si>
  <si>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</si>
  <si>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</si>
  <si>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</si>
  <si>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</si>
  <si>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</si>
  <si>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</si>
  <si>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</si>
  <si>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</si>
  <si>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</si>
  <si>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</si>
  <si>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</si>
  <si>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</si>
  <si>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</si>
  <si>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</si>
  <si>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</si>
  <si>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</si>
  <si>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</si>
  <si>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</si>
  <si>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</si>
  <si>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</si>
  <si>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</si>
  <si>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</si>
  <si>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</si>
  <si>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</si>
  <si>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</si>
  <si>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</si>
  <si>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</si>
  <si>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</si>
  <si>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</si>
  <si>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</si>
  <si>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</si>
  <si>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</si>
  <si>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</si>
  <si>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</si>
  <si>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</si>
  <si>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</si>
  <si>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</si>
  <si>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</si>
  <si>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</si>
  <si>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</si>
  <si>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</si>
  <si>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</si>
  <si>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</si>
  <si>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</si>
  <si>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</si>
  <si>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</si>
  <si>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</si>
  <si>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</si>
  <si>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</si>
  <si>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</si>
  <si>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</si>
  <si>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</si>
  <si>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</si>
  <si>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</si>
  <si>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</si>
  <si>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</si>
  <si>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</si>
  <si>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</si>
  <si>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</si>
  <si>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</si>
  <si>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</si>
  <si>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</si>
  <si>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</si>
  <si>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</si>
  <si>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</si>
  <si>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</si>
  <si>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</si>
  <si>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</si>
  <si>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</si>
  <si>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</si>
  <si>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</si>
  <si>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</si>
  <si>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</si>
  <si>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</si>
  <si>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</si>
  <si>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</si>
  <si>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</si>
  <si>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</si>
  <si>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</si>
  <si>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</si>
  <si>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</si>
  <si>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</si>
  <si>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</si>
  <si>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</si>
  <si>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</si>
  <si>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</si>
  <si>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</si>
  <si>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</si>
  <si>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</si>
  <si>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</si>
  <si>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</si>
  <si>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</si>
  <si>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</si>
  <si>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</si>
  <si>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</si>
  <si>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</si>
  <si>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</si>
  <si>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</si>
  <si>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</si>
  <si>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</si>
  <si>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</si>
  <si>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</si>
  <si>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</si>
  <si>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</si>
  <si>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</si>
  <si>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</si>
  <si>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</si>
  <si>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</si>
  <si>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</si>
  <si>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</si>
  <si>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</si>
  <si>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</si>
  <si>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</si>
  <si>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32000</t>
  </si>
  <si>
    <t>水洗化人口等（平成30年度実績）</t>
    <phoneticPr fontId="3"/>
  </si>
  <si>
    <t>し尿処理の状況（平成30年度実績）</t>
    <phoneticPr fontId="3"/>
  </si>
  <si>
    <t>32201</t>
  </si>
  <si>
    <t>松江市</t>
  </si>
  <si>
    <t/>
  </si>
  <si>
    <t>○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</si>
  <si>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</si>
  <si>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</si>
  <si>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</si>
  <si>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</si>
  <si>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</si>
  <si>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</si>
  <si>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</si>
  <si>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</si>
  <si>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</si>
  <si>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</si>
  <si>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</si>
  <si>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</si>
  <si>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</si>
  <si>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</si>
  <si>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</si>
  <si>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</si>
  <si>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</si>
  <si>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</si>
  <si>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</si>
  <si>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</si>
  <si>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</si>
  <si>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美郷町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</si>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</sst>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22</v>
      </c>
      <c r="B7" s="116" t="s">
        <v>251</v>
      </c>
      <c r="C7" s="109" t="s">
        <v>200</v>
      </c>
      <c r="D7" s="110">
        <f>+SUM(E7,+I7)</f>
        <v>686362</v>
      </c>
      <c r="E7" s="110">
        <f>+SUM(G7,+H7)</f>
        <v>117435</v>
      </c>
      <c r="F7" s="111">
        <f>IF(D7&gt;0,E7/D7*100,"-")</f>
        <v>17.109775890856429</v>
      </c>
      <c r="G7" s="108">
        <f>SUM(G$8:G$207)</f>
        <v>115366</v>
      </c>
      <c r="H7" s="108">
        <f>SUM(H$8:H$207)</f>
        <v>2069</v>
      </c>
      <c r="I7" s="110">
        <f>+SUM(K7,+M7,+O7)</f>
        <v>568927</v>
      </c>
      <c r="J7" s="111">
        <f>IF(D7&gt;0,I7/D7*100,"-")</f>
        <v>82.890224109143574</v>
      </c>
      <c r="K7" s="108">
        <f>SUM(K$8:K$207)</f>
        <v>298514</v>
      </c>
      <c r="L7" s="111">
        <f>IF(D7&gt;0,K7/D7*100,"-")</f>
        <v>43.492209650301156</v>
      </c>
      <c r="M7" s="108">
        <f>SUM(M$8:M$207)</f>
        <v>4121</v>
      </c>
      <c r="N7" s="111">
        <f>IF(D7&gt;0,M7/D7*100,"-")</f>
        <v>0.60041202747238342</v>
      </c>
      <c r="O7" s="108">
        <f>SUM(O$8:O$207)</f>
        <v>266292</v>
      </c>
      <c r="P7" s="108">
        <f>SUM(P$8:P$207)</f>
        <v>200789</v>
      </c>
      <c r="Q7" s="111">
        <f>IF(D7&gt;0,O7/D7*100,"-")</f>
        <v>38.797602431370038</v>
      </c>
      <c r="R7" s="108">
        <f>SUM(R$8:R$207)</f>
        <v>8683</v>
      </c>
      <c r="S7" s="112">
        <f t="shared" ref="S7:Z7" si="0">COUNTIF(S$8:S$207,"○")</f>
        <v>12</v>
      </c>
      <c r="T7" s="112">
        <f t="shared" si="0"/>
        <v>0</v>
      </c>
      <c r="U7" s="112">
        <f t="shared" si="0"/>
        <v>1</v>
      </c>
      <c r="V7" s="112">
        <f t="shared" si="0"/>
        <v>6</v>
      </c>
      <c r="W7" s="112">
        <f t="shared" si="0"/>
        <v>11</v>
      </c>
      <c r="X7" s="112">
        <f t="shared" si="0"/>
        <v>1</v>
      </c>
      <c r="Y7" s="112">
        <f t="shared" si="0"/>
        <v>1</v>
      </c>
      <c r="Z7" s="112">
        <f t="shared" si="0"/>
        <v>6</v>
      </c>
      <c r="AA7" s="188"/>
      <c r="AB7" s="188"/>
    </row>
    <row r="8" spans="1:28" s="105" customFormat="1" ht="13.5" customHeight="1">
      <c r="A8" s="101" t="s">
        <v>22</v>
      </c>
      <c r="B8" s="102" t="s">
        <v>254</v>
      </c>
      <c r="C8" s="101" t="s">
        <v>255</v>
      </c>
      <c r="D8" s="103">
        <f>+SUM(E8,+I8)</f>
        <v>203029</v>
      </c>
      <c r="E8" s="103">
        <f>+SUM(G8,+H8)</f>
        <v>6895</v>
      </c>
      <c r="F8" s="104">
        <f>IF(D8&gt;0,E8/D8*100,"-")</f>
        <v>3.3960665717705356</v>
      </c>
      <c r="G8" s="103">
        <v>6895</v>
      </c>
      <c r="H8" s="103">
        <v>0</v>
      </c>
      <c r="I8" s="103">
        <f>+SUM(K8,+M8,+O8)</f>
        <v>196134</v>
      </c>
      <c r="J8" s="104">
        <f>IF(D8&gt;0,I8/D8*100,"-")</f>
        <v>96.603933428229453</v>
      </c>
      <c r="K8" s="103">
        <v>159352</v>
      </c>
      <c r="L8" s="104">
        <f>IF(D8&gt;0,K8/D8*100,"-")</f>
        <v>78.487309694674153</v>
      </c>
      <c r="M8" s="103">
        <v>1400</v>
      </c>
      <c r="N8" s="104">
        <f>IF(D8&gt;0,M8/D8*100,"-")</f>
        <v>0.6895566643188904</v>
      </c>
      <c r="O8" s="103">
        <v>35382</v>
      </c>
      <c r="P8" s="103">
        <v>24257</v>
      </c>
      <c r="Q8" s="104">
        <f>IF(D8&gt;0,O8/D8*100,"-")</f>
        <v>17.427067069236415</v>
      </c>
      <c r="R8" s="103">
        <v>1422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22</v>
      </c>
      <c r="B9" s="102" t="s">
        <v>258</v>
      </c>
      <c r="C9" s="101" t="s">
        <v>259</v>
      </c>
      <c r="D9" s="103">
        <f>+SUM(E9,+I9)</f>
        <v>54505</v>
      </c>
      <c r="E9" s="103">
        <f>+SUM(G9,+H9)</f>
        <v>16745</v>
      </c>
      <c r="F9" s="104">
        <f>IF(D9&gt;0,E9/D9*100,"-")</f>
        <v>30.721952114484907</v>
      </c>
      <c r="G9" s="103">
        <v>15437</v>
      </c>
      <c r="H9" s="103">
        <v>1308</v>
      </c>
      <c r="I9" s="103">
        <f>+SUM(K9,+M9,+O9)</f>
        <v>37760</v>
      </c>
      <c r="J9" s="104">
        <f>IF(D9&gt;0,I9/D9*100,"-")</f>
        <v>69.278047885515093</v>
      </c>
      <c r="K9" s="103">
        <v>4625</v>
      </c>
      <c r="L9" s="104">
        <f>IF(D9&gt;0,K9/D9*100,"-")</f>
        <v>8.4854600495367407</v>
      </c>
      <c r="M9" s="103">
        <v>1551</v>
      </c>
      <c r="N9" s="104">
        <f>IF(D9&gt;0,M9/D9*100,"-")</f>
        <v>2.8456104944500504</v>
      </c>
      <c r="O9" s="103">
        <v>31584</v>
      </c>
      <c r="P9" s="103">
        <v>16603</v>
      </c>
      <c r="Q9" s="104">
        <f>IF(D9&gt;0,O9/D9*100,"-")</f>
        <v>57.946977341528303</v>
      </c>
      <c r="R9" s="103">
        <v>618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22</v>
      </c>
      <c r="B10" s="102" t="s">
        <v>260</v>
      </c>
      <c r="C10" s="101" t="s">
        <v>261</v>
      </c>
      <c r="D10" s="103">
        <f>+SUM(E10,+I10)</f>
        <v>175724</v>
      </c>
      <c r="E10" s="103">
        <f>+SUM(G10,+H10)</f>
        <v>26540</v>
      </c>
      <c r="F10" s="104">
        <f>IF(D10&gt;0,E10/D10*100,"-")</f>
        <v>15.10323006532972</v>
      </c>
      <c r="G10" s="103">
        <v>26540</v>
      </c>
      <c r="H10" s="103">
        <v>0</v>
      </c>
      <c r="I10" s="103">
        <f>+SUM(K10,+M10,+O10)</f>
        <v>149184</v>
      </c>
      <c r="J10" s="104">
        <f>IF(D10&gt;0,I10/D10*100,"-")</f>
        <v>84.896769934670274</v>
      </c>
      <c r="K10" s="103">
        <v>73279</v>
      </c>
      <c r="L10" s="104">
        <f>IF(D10&gt;0,K10/D10*100,"-")</f>
        <v>41.701190503289247</v>
      </c>
      <c r="M10" s="103">
        <v>172</v>
      </c>
      <c r="N10" s="104">
        <f>IF(D10&gt;0,M10/D10*100,"-")</f>
        <v>9.7880767567321475E-2</v>
      </c>
      <c r="O10" s="103">
        <v>75733</v>
      </c>
      <c r="P10" s="103">
        <v>66346</v>
      </c>
      <c r="Q10" s="104">
        <f>IF(D10&gt;0,O10/D10*100,"-")</f>
        <v>43.097698663813709</v>
      </c>
      <c r="R10" s="103">
        <v>4571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22</v>
      </c>
      <c r="B11" s="102" t="s">
        <v>262</v>
      </c>
      <c r="C11" s="101" t="s">
        <v>263</v>
      </c>
      <c r="D11" s="103">
        <f>+SUM(E11,+I11)</f>
        <v>46964</v>
      </c>
      <c r="E11" s="103">
        <f>+SUM(G11,+H11)</f>
        <v>15585</v>
      </c>
      <c r="F11" s="104">
        <f>IF(D11&gt;0,E11/D11*100,"-")</f>
        <v>33.184992760412229</v>
      </c>
      <c r="G11" s="103">
        <v>15556</v>
      </c>
      <c r="H11" s="103">
        <v>29</v>
      </c>
      <c r="I11" s="103">
        <f>+SUM(K11,+M11,+O11)</f>
        <v>31379</v>
      </c>
      <c r="J11" s="104">
        <f>IF(D11&gt;0,I11/D11*100,"-")</f>
        <v>66.815007239587771</v>
      </c>
      <c r="K11" s="103">
        <v>2088</v>
      </c>
      <c r="L11" s="104">
        <f>IF(D11&gt;0,K11/D11*100,"-")</f>
        <v>4.4459586065922831</v>
      </c>
      <c r="M11" s="103">
        <v>476</v>
      </c>
      <c r="N11" s="104">
        <f>IF(D11&gt;0,M11/D11*100,"-")</f>
        <v>1.0135422877097351</v>
      </c>
      <c r="O11" s="103">
        <v>28815</v>
      </c>
      <c r="P11" s="103">
        <v>16374</v>
      </c>
      <c r="Q11" s="104">
        <f>IF(D11&gt;0,O11/D11*100,"-")</f>
        <v>61.355506345285747</v>
      </c>
      <c r="R11" s="103">
        <v>387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22</v>
      </c>
      <c r="B12" s="102" t="s">
        <v>264</v>
      </c>
      <c r="C12" s="101" t="s">
        <v>265</v>
      </c>
      <c r="D12" s="103">
        <f>+SUM(E12,+I12)</f>
        <v>35051</v>
      </c>
      <c r="E12" s="103">
        <f>+SUM(G12,+H12)</f>
        <v>15516</v>
      </c>
      <c r="F12" s="104">
        <f>IF(D12&gt;0,E12/D12*100,"-")</f>
        <v>44.266925337365556</v>
      </c>
      <c r="G12" s="103">
        <v>15408</v>
      </c>
      <c r="H12" s="103">
        <v>108</v>
      </c>
      <c r="I12" s="103">
        <f>+SUM(K12,+M12,+O12)</f>
        <v>19535</v>
      </c>
      <c r="J12" s="104">
        <f>IF(D12&gt;0,I12/D12*100,"-")</f>
        <v>55.733074662634451</v>
      </c>
      <c r="K12" s="103">
        <v>8205</v>
      </c>
      <c r="L12" s="104">
        <f>IF(D12&gt;0,K12/D12*100,"-")</f>
        <v>23.408747254001312</v>
      </c>
      <c r="M12" s="103">
        <v>0</v>
      </c>
      <c r="N12" s="104">
        <f>IF(D12&gt;0,M12/D12*100,"-")</f>
        <v>0</v>
      </c>
      <c r="O12" s="103">
        <v>11330</v>
      </c>
      <c r="P12" s="103">
        <v>7251</v>
      </c>
      <c r="Q12" s="104">
        <f>IF(D12&gt;0,O12/D12*100,"-")</f>
        <v>32.324327408633138</v>
      </c>
      <c r="R12" s="103">
        <v>391</v>
      </c>
      <c r="S12" s="101"/>
      <c r="T12" s="101"/>
      <c r="U12" s="101" t="s">
        <v>257</v>
      </c>
      <c r="V12" s="101"/>
      <c r="W12" s="101"/>
      <c r="X12" s="101"/>
      <c r="Y12" s="101" t="s">
        <v>257</v>
      </c>
      <c r="Z12" s="101"/>
      <c r="AA12" s="189" t="s">
        <v>256</v>
      </c>
      <c r="AB12" s="190"/>
    </row>
    <row r="13" spans="1:28" s="105" customFormat="1" ht="13.5" customHeight="1">
      <c r="A13" s="101" t="s">
        <v>22</v>
      </c>
      <c r="B13" s="102" t="s">
        <v>266</v>
      </c>
      <c r="C13" s="101" t="s">
        <v>267</v>
      </c>
      <c r="D13" s="103">
        <f>+SUM(E13,+I13)</f>
        <v>38979</v>
      </c>
      <c r="E13" s="103">
        <f>+SUM(G13,+H13)</f>
        <v>6321</v>
      </c>
      <c r="F13" s="104">
        <f>IF(D13&gt;0,E13/D13*100,"-")</f>
        <v>16.216424228430693</v>
      </c>
      <c r="G13" s="103">
        <v>6321</v>
      </c>
      <c r="H13" s="103">
        <v>0</v>
      </c>
      <c r="I13" s="103">
        <f>+SUM(K13,+M13,+O13)</f>
        <v>32658</v>
      </c>
      <c r="J13" s="104">
        <f>IF(D13&gt;0,I13/D13*100,"-")</f>
        <v>83.783575771569303</v>
      </c>
      <c r="K13" s="103">
        <v>17630</v>
      </c>
      <c r="L13" s="104">
        <f>IF(D13&gt;0,K13/D13*100,"-")</f>
        <v>45.229482541881524</v>
      </c>
      <c r="M13" s="103">
        <v>86</v>
      </c>
      <c r="N13" s="104">
        <f>IF(D13&gt;0,M13/D13*100,"-")</f>
        <v>0.22063162215551962</v>
      </c>
      <c r="O13" s="103">
        <v>14942</v>
      </c>
      <c r="P13" s="103">
        <v>12988</v>
      </c>
      <c r="Q13" s="104">
        <f>IF(D13&gt;0,O13/D13*100,"-")</f>
        <v>38.333461607532257</v>
      </c>
      <c r="R13" s="103">
        <v>233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22</v>
      </c>
      <c r="B14" s="102" t="s">
        <v>268</v>
      </c>
      <c r="C14" s="101" t="s">
        <v>269</v>
      </c>
      <c r="D14" s="103">
        <f>+SUM(E14,+I14)</f>
        <v>23743</v>
      </c>
      <c r="E14" s="103">
        <f>+SUM(G14,+H14)</f>
        <v>7081</v>
      </c>
      <c r="F14" s="104">
        <f>IF(D14&gt;0,E14/D14*100,"-")</f>
        <v>29.823526934254307</v>
      </c>
      <c r="G14" s="103">
        <v>6867</v>
      </c>
      <c r="H14" s="103">
        <v>214</v>
      </c>
      <c r="I14" s="103">
        <f>+SUM(K14,+M14,+O14)</f>
        <v>16662</v>
      </c>
      <c r="J14" s="104">
        <f>IF(D14&gt;0,I14/D14*100,"-")</f>
        <v>70.176473065745697</v>
      </c>
      <c r="K14" s="103">
        <v>3115</v>
      </c>
      <c r="L14" s="104">
        <f>IF(D14&gt;0,K14/D14*100,"-")</f>
        <v>13.119656319757404</v>
      </c>
      <c r="M14" s="103">
        <v>0</v>
      </c>
      <c r="N14" s="104">
        <f>IF(D14&gt;0,M14/D14*100,"-")</f>
        <v>0</v>
      </c>
      <c r="O14" s="103">
        <v>13547</v>
      </c>
      <c r="P14" s="103">
        <v>6977</v>
      </c>
      <c r="Q14" s="104">
        <f>IF(D14&gt;0,O14/D14*100,"-")</f>
        <v>57.056816745988293</v>
      </c>
      <c r="R14" s="103">
        <v>285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22</v>
      </c>
      <c r="B15" s="102" t="s">
        <v>270</v>
      </c>
      <c r="C15" s="101" t="s">
        <v>271</v>
      </c>
      <c r="D15" s="103">
        <f>+SUM(E15,+I15)</f>
        <v>38589</v>
      </c>
      <c r="E15" s="103">
        <f>+SUM(G15,+H15)</f>
        <v>7407</v>
      </c>
      <c r="F15" s="104">
        <f>IF(D15&gt;0,E15/D15*100,"-")</f>
        <v>19.194589131617818</v>
      </c>
      <c r="G15" s="103">
        <v>7407</v>
      </c>
      <c r="H15" s="103">
        <v>0</v>
      </c>
      <c r="I15" s="103">
        <f>+SUM(K15,+M15,+O15)</f>
        <v>31182</v>
      </c>
      <c r="J15" s="104">
        <f>IF(D15&gt;0,I15/D15*100,"-")</f>
        <v>80.805410868382182</v>
      </c>
      <c r="K15" s="103">
        <v>11583</v>
      </c>
      <c r="L15" s="104">
        <f>IF(D15&gt;0,K15/D15*100,"-")</f>
        <v>30.016325895980721</v>
      </c>
      <c r="M15" s="103">
        <v>326</v>
      </c>
      <c r="N15" s="104">
        <f>IF(D15&gt;0,M15/D15*100,"-")</f>
        <v>0.84480033170074365</v>
      </c>
      <c r="O15" s="103">
        <v>19273</v>
      </c>
      <c r="P15" s="103">
        <v>18960</v>
      </c>
      <c r="Q15" s="104">
        <f>IF(D15&gt;0,O15/D15*100,"-")</f>
        <v>49.944284640700722</v>
      </c>
      <c r="R15" s="103">
        <v>217</v>
      </c>
      <c r="S15" s="101"/>
      <c r="T15" s="101"/>
      <c r="U15" s="101"/>
      <c r="V15" s="101" t="s">
        <v>257</v>
      </c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22</v>
      </c>
      <c r="B16" s="102" t="s">
        <v>272</v>
      </c>
      <c r="C16" s="101" t="s">
        <v>273</v>
      </c>
      <c r="D16" s="103">
        <f>+SUM(E16,+I16)</f>
        <v>12574</v>
      </c>
      <c r="E16" s="103">
        <f>+SUM(G16,+H16)</f>
        <v>1936</v>
      </c>
      <c r="F16" s="104">
        <f>IF(D16&gt;0,E16/D16*100,"-")</f>
        <v>15.396850644186417</v>
      </c>
      <c r="G16" s="103">
        <v>1936</v>
      </c>
      <c r="H16" s="103">
        <v>0</v>
      </c>
      <c r="I16" s="103">
        <f>+SUM(K16,+M16,+O16)</f>
        <v>10638</v>
      </c>
      <c r="J16" s="104">
        <f>IF(D16&gt;0,I16/D16*100,"-")</f>
        <v>84.603149355813585</v>
      </c>
      <c r="K16" s="103">
        <v>2602</v>
      </c>
      <c r="L16" s="104">
        <f>IF(D16&gt;0,K16/D16*100,"-")</f>
        <v>20.693494512486083</v>
      </c>
      <c r="M16" s="103">
        <v>0</v>
      </c>
      <c r="N16" s="104">
        <f>IF(D16&gt;0,M16/D16*100,"-")</f>
        <v>0</v>
      </c>
      <c r="O16" s="103">
        <v>8036</v>
      </c>
      <c r="P16" s="103">
        <v>7706</v>
      </c>
      <c r="Q16" s="104">
        <f>IF(D16&gt;0,O16/D16*100,"-")</f>
        <v>63.909654843327502</v>
      </c>
      <c r="R16" s="103">
        <v>71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22</v>
      </c>
      <c r="B17" s="102" t="s">
        <v>274</v>
      </c>
      <c r="C17" s="101" t="s">
        <v>275</v>
      </c>
      <c r="D17" s="103">
        <f>+SUM(E17,+I17)</f>
        <v>4914</v>
      </c>
      <c r="E17" s="103">
        <f>+SUM(G17,+H17)</f>
        <v>278</v>
      </c>
      <c r="F17" s="104">
        <f>IF(D17&gt;0,E17/D17*100,"-")</f>
        <v>5.657305657305657</v>
      </c>
      <c r="G17" s="103">
        <v>278</v>
      </c>
      <c r="H17" s="103">
        <v>0</v>
      </c>
      <c r="I17" s="103">
        <f>+SUM(K17,+M17,+O17)</f>
        <v>4636</v>
      </c>
      <c r="J17" s="104">
        <f>IF(D17&gt;0,I17/D17*100,"-")</f>
        <v>94.342694342694344</v>
      </c>
      <c r="K17" s="103">
        <v>2522</v>
      </c>
      <c r="L17" s="104">
        <f>IF(D17&gt;0,K17/D17*100,"-")</f>
        <v>51.322751322751323</v>
      </c>
      <c r="M17" s="103">
        <v>0</v>
      </c>
      <c r="N17" s="104">
        <f>IF(D17&gt;0,M17/D17*100,"-")</f>
        <v>0</v>
      </c>
      <c r="O17" s="103">
        <v>2114</v>
      </c>
      <c r="P17" s="103">
        <v>1949</v>
      </c>
      <c r="Q17" s="104">
        <f>IF(D17&gt;0,O17/D17*100,"-")</f>
        <v>43.019943019943021</v>
      </c>
      <c r="R17" s="103">
        <v>35</v>
      </c>
      <c r="S17" s="101"/>
      <c r="T17" s="101"/>
      <c r="U17" s="101"/>
      <c r="V17" s="101" t="s">
        <v>257</v>
      </c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22</v>
      </c>
      <c r="B18" s="102" t="s">
        <v>276</v>
      </c>
      <c r="C18" s="101" t="s">
        <v>277</v>
      </c>
      <c r="D18" s="103">
        <f>+SUM(E18,+I18)</f>
        <v>3338</v>
      </c>
      <c r="E18" s="103">
        <f>+SUM(G18,+H18)</f>
        <v>960</v>
      </c>
      <c r="F18" s="104">
        <f>IF(D18&gt;0,E18/D18*100,"-")</f>
        <v>28.759736369083281</v>
      </c>
      <c r="G18" s="103">
        <v>960</v>
      </c>
      <c r="H18" s="103">
        <v>0</v>
      </c>
      <c r="I18" s="103">
        <f>+SUM(K18,+M18,+O18)</f>
        <v>2378</v>
      </c>
      <c r="J18" s="104">
        <f>IF(D18&gt;0,I18/D18*100,"-")</f>
        <v>71.240263630916715</v>
      </c>
      <c r="K18" s="103">
        <v>0</v>
      </c>
      <c r="L18" s="104">
        <f>IF(D18&gt;0,K18/D18*100,"-")</f>
        <v>0</v>
      </c>
      <c r="M18" s="103">
        <v>0</v>
      </c>
      <c r="N18" s="104">
        <f>IF(D18&gt;0,M18/D18*100,"-")</f>
        <v>0</v>
      </c>
      <c r="O18" s="103">
        <v>2378</v>
      </c>
      <c r="P18" s="103">
        <v>1973</v>
      </c>
      <c r="Q18" s="104">
        <f>IF(D18&gt;0,O18/D18*100,"-")</f>
        <v>71.240263630916715</v>
      </c>
      <c r="R18" s="103">
        <v>17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22</v>
      </c>
      <c r="B19" s="102" t="s">
        <v>278</v>
      </c>
      <c r="C19" s="101" t="s">
        <v>279</v>
      </c>
      <c r="D19" s="103">
        <f>+SUM(E19,+I19)</f>
        <v>4744</v>
      </c>
      <c r="E19" s="103">
        <f>+SUM(G19,+H19)</f>
        <v>856</v>
      </c>
      <c r="F19" s="104">
        <f>IF(D19&gt;0,E19/D19*100,"-")</f>
        <v>18.043844856661046</v>
      </c>
      <c r="G19" s="103">
        <v>856</v>
      </c>
      <c r="H19" s="103">
        <v>0</v>
      </c>
      <c r="I19" s="103">
        <f>+SUM(K19,+M19,+O19)</f>
        <v>3888</v>
      </c>
      <c r="J19" s="104">
        <f>IF(D19&gt;0,I19/D19*100,"-")</f>
        <v>81.956155143338947</v>
      </c>
      <c r="K19" s="103">
        <v>707</v>
      </c>
      <c r="L19" s="104">
        <f>IF(D19&gt;0,K19/D19*100,"-")</f>
        <v>14.903035413153457</v>
      </c>
      <c r="M19" s="103">
        <v>0</v>
      </c>
      <c r="N19" s="104">
        <f>IF(D19&gt;0,M19/D19*100,"-")</f>
        <v>0</v>
      </c>
      <c r="O19" s="103">
        <v>3181</v>
      </c>
      <c r="P19" s="103">
        <v>2856</v>
      </c>
      <c r="Q19" s="104">
        <f>IF(D19&gt;0,O19/D19*100,"-")</f>
        <v>67.0531197301855</v>
      </c>
      <c r="R19" s="103">
        <v>18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22</v>
      </c>
      <c r="B20" s="102" t="s">
        <v>280</v>
      </c>
      <c r="C20" s="101" t="s">
        <v>281</v>
      </c>
      <c r="D20" s="103">
        <f>+SUM(E20,+I20)</f>
        <v>10627</v>
      </c>
      <c r="E20" s="103">
        <f>+SUM(G20,+H20)</f>
        <v>1347</v>
      </c>
      <c r="F20" s="104">
        <f>IF(D20&gt;0,E20/D20*100,"-")</f>
        <v>12.675261127317212</v>
      </c>
      <c r="G20" s="103">
        <v>1347</v>
      </c>
      <c r="H20" s="103">
        <v>0</v>
      </c>
      <c r="I20" s="103">
        <f>+SUM(K20,+M20,+O20)</f>
        <v>9280</v>
      </c>
      <c r="J20" s="104">
        <f>IF(D20&gt;0,I20/D20*100,"-")</f>
        <v>87.324738872682801</v>
      </c>
      <c r="K20" s="103">
        <v>2544</v>
      </c>
      <c r="L20" s="104">
        <f>IF(D20&gt;0,K20/D20*100,"-")</f>
        <v>23.939023242683728</v>
      </c>
      <c r="M20" s="103">
        <v>0</v>
      </c>
      <c r="N20" s="104">
        <f>IF(D20&gt;0,M20/D20*100,"-")</f>
        <v>0</v>
      </c>
      <c r="O20" s="103">
        <v>6736</v>
      </c>
      <c r="P20" s="103">
        <v>6515</v>
      </c>
      <c r="Q20" s="104">
        <f>IF(D20&gt;0,O20/D20*100,"-")</f>
        <v>63.385715629999062</v>
      </c>
      <c r="R20" s="103">
        <v>100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22</v>
      </c>
      <c r="B21" s="102" t="s">
        <v>282</v>
      </c>
      <c r="C21" s="101" t="s">
        <v>283</v>
      </c>
      <c r="D21" s="103">
        <f>+SUM(E21,+I21)</f>
        <v>7298</v>
      </c>
      <c r="E21" s="103">
        <f>+SUM(G21,+H21)</f>
        <v>2067</v>
      </c>
      <c r="F21" s="104">
        <f>IF(D21&gt;0,E21/D21*100,"-")</f>
        <v>28.322828172101943</v>
      </c>
      <c r="G21" s="103">
        <v>1780</v>
      </c>
      <c r="H21" s="103">
        <v>287</v>
      </c>
      <c r="I21" s="103">
        <f>+SUM(K21,+M21,+O21)</f>
        <v>5231</v>
      </c>
      <c r="J21" s="104">
        <f>IF(D21&gt;0,I21/D21*100,"-")</f>
        <v>71.67717182789805</v>
      </c>
      <c r="K21" s="103">
        <v>2153</v>
      </c>
      <c r="L21" s="104">
        <f>IF(D21&gt;0,K21/D21*100,"-")</f>
        <v>29.501233214579337</v>
      </c>
      <c r="M21" s="103">
        <v>0</v>
      </c>
      <c r="N21" s="104">
        <f>IF(D21&gt;0,M21/D21*100,"-")</f>
        <v>0</v>
      </c>
      <c r="O21" s="103">
        <v>3078</v>
      </c>
      <c r="P21" s="103">
        <v>1884</v>
      </c>
      <c r="Q21" s="104">
        <f>IF(D21&gt;0,O21/D21*100,"-")</f>
        <v>42.175938613318721</v>
      </c>
      <c r="R21" s="103">
        <v>57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22</v>
      </c>
      <c r="B22" s="102" t="s">
        <v>284</v>
      </c>
      <c r="C22" s="101" t="s">
        <v>285</v>
      </c>
      <c r="D22" s="103">
        <f>+SUM(E22,+I22)</f>
        <v>6218</v>
      </c>
      <c r="E22" s="103">
        <f>+SUM(G22,+H22)</f>
        <v>1987</v>
      </c>
      <c r="F22" s="104">
        <f>IF(D22&gt;0,E22/D22*100,"-")</f>
        <v>31.95561273721454</v>
      </c>
      <c r="G22" s="103">
        <v>1864</v>
      </c>
      <c r="H22" s="103">
        <v>123</v>
      </c>
      <c r="I22" s="103">
        <f>+SUM(K22,+M22,+O22)</f>
        <v>4231</v>
      </c>
      <c r="J22" s="104">
        <f>IF(D22&gt;0,I22/D22*100,"-")</f>
        <v>68.044387262785463</v>
      </c>
      <c r="K22" s="103">
        <v>1860</v>
      </c>
      <c r="L22" s="104">
        <f>IF(D22&gt;0,K22/D22*100,"-")</f>
        <v>29.91315535541975</v>
      </c>
      <c r="M22" s="103">
        <v>0</v>
      </c>
      <c r="N22" s="104">
        <f>IF(D22&gt;0,M22/D22*100,"-")</f>
        <v>0</v>
      </c>
      <c r="O22" s="103">
        <v>2371</v>
      </c>
      <c r="P22" s="103">
        <v>1739</v>
      </c>
      <c r="Q22" s="104">
        <f>IF(D22&gt;0,O22/D22*100,"-")</f>
        <v>38.131231907365716</v>
      </c>
      <c r="R22" s="103">
        <v>158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22</v>
      </c>
      <c r="B23" s="102" t="s">
        <v>286</v>
      </c>
      <c r="C23" s="101" t="s">
        <v>287</v>
      </c>
      <c r="D23" s="103">
        <f>+SUM(E23,+I23)</f>
        <v>2236</v>
      </c>
      <c r="E23" s="103">
        <f>+SUM(G23,+H23)</f>
        <v>261</v>
      </c>
      <c r="F23" s="104">
        <f>IF(D23&gt;0,E23/D23*100,"-")</f>
        <v>11.67262969588551</v>
      </c>
      <c r="G23" s="103">
        <v>261</v>
      </c>
      <c r="H23" s="103">
        <v>0</v>
      </c>
      <c r="I23" s="103">
        <f>+SUM(K23,+M23,+O23)</f>
        <v>1975</v>
      </c>
      <c r="J23" s="104">
        <f>IF(D23&gt;0,I23/D23*100,"-")</f>
        <v>88.327370304114496</v>
      </c>
      <c r="K23" s="103">
        <v>1165</v>
      </c>
      <c r="L23" s="104">
        <f>IF(D23&gt;0,K23/D23*100,"-")</f>
        <v>52.101967799642225</v>
      </c>
      <c r="M23" s="103">
        <v>0</v>
      </c>
      <c r="N23" s="104">
        <f>IF(D23&gt;0,M23/D23*100,"-")</f>
        <v>0</v>
      </c>
      <c r="O23" s="103">
        <v>810</v>
      </c>
      <c r="P23" s="103">
        <v>751</v>
      </c>
      <c r="Q23" s="104">
        <f>IF(D23&gt;0,O23/D23*100,"-")</f>
        <v>36.225402504472271</v>
      </c>
      <c r="R23" s="103">
        <v>10</v>
      </c>
      <c r="S23" s="101" t="s">
        <v>257</v>
      </c>
      <c r="T23" s="101"/>
      <c r="U23" s="101"/>
      <c r="V23" s="101"/>
      <c r="W23" s="101"/>
      <c r="X23" s="101" t="s">
        <v>257</v>
      </c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22</v>
      </c>
      <c r="B24" s="102" t="s">
        <v>288</v>
      </c>
      <c r="C24" s="101" t="s">
        <v>289</v>
      </c>
      <c r="D24" s="103">
        <f>+SUM(E24,+I24)</f>
        <v>2858</v>
      </c>
      <c r="E24" s="103">
        <f>+SUM(G24,+H24)</f>
        <v>351</v>
      </c>
      <c r="F24" s="104">
        <f>IF(D24&gt;0,E24/D24*100,"-")</f>
        <v>12.281315605318404</v>
      </c>
      <c r="G24" s="103">
        <v>351</v>
      </c>
      <c r="H24" s="103">
        <v>0</v>
      </c>
      <c r="I24" s="103">
        <f>+SUM(K24,+M24,+O24)</f>
        <v>2507</v>
      </c>
      <c r="J24" s="104">
        <f>IF(D24&gt;0,I24/D24*100,"-")</f>
        <v>87.718684394681603</v>
      </c>
      <c r="K24" s="103">
        <v>398</v>
      </c>
      <c r="L24" s="104">
        <f>IF(D24&gt;0,K24/D24*100,"-")</f>
        <v>13.925822253324002</v>
      </c>
      <c r="M24" s="103">
        <v>0</v>
      </c>
      <c r="N24" s="104">
        <f>IF(D24&gt;0,M24/D24*100,"-")</f>
        <v>0</v>
      </c>
      <c r="O24" s="103">
        <v>2109</v>
      </c>
      <c r="P24" s="103">
        <v>1580</v>
      </c>
      <c r="Q24" s="104">
        <f>IF(D24&gt;0,O24/D24*100,"-")</f>
        <v>73.792862141357602</v>
      </c>
      <c r="R24" s="103">
        <v>20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22</v>
      </c>
      <c r="B25" s="102" t="s">
        <v>290</v>
      </c>
      <c r="C25" s="101" t="s">
        <v>291</v>
      </c>
      <c r="D25" s="103">
        <f>+SUM(E25,+I25)</f>
        <v>637</v>
      </c>
      <c r="E25" s="103">
        <f>+SUM(G25,+H25)</f>
        <v>13</v>
      </c>
      <c r="F25" s="104">
        <f>IF(D25&gt;0,E25/D25*100,"-")</f>
        <v>2.0408163265306123</v>
      </c>
      <c r="G25" s="103">
        <v>13</v>
      </c>
      <c r="H25" s="103">
        <v>0</v>
      </c>
      <c r="I25" s="103">
        <f>+SUM(K25,+M25,+O25)</f>
        <v>624</v>
      </c>
      <c r="J25" s="104">
        <f>IF(D25&gt;0,I25/D25*100,"-")</f>
        <v>97.959183673469383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624</v>
      </c>
      <c r="P25" s="103">
        <v>624</v>
      </c>
      <c r="Q25" s="104">
        <f>IF(D25&gt;0,O25/D25*100,"-")</f>
        <v>97.959183673469383</v>
      </c>
      <c r="R25" s="103">
        <v>3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22</v>
      </c>
      <c r="B26" s="102" t="s">
        <v>292</v>
      </c>
      <c r="C26" s="101" t="s">
        <v>293</v>
      </c>
      <c r="D26" s="103">
        <f>+SUM(E26,+I26)</f>
        <v>14334</v>
      </c>
      <c r="E26" s="103">
        <f>+SUM(G26,+H26)</f>
        <v>5289</v>
      </c>
      <c r="F26" s="104">
        <f>IF(D26&gt;0,E26/D26*100,"-")</f>
        <v>36.898283800753454</v>
      </c>
      <c r="G26" s="103">
        <v>5289</v>
      </c>
      <c r="H26" s="103">
        <v>0</v>
      </c>
      <c r="I26" s="103">
        <f>+SUM(K26,+M26,+O26)</f>
        <v>9045</v>
      </c>
      <c r="J26" s="104">
        <f>IF(D26&gt;0,I26/D26*100,"-")</f>
        <v>63.101716199246546</v>
      </c>
      <c r="K26" s="103">
        <v>4686</v>
      </c>
      <c r="L26" s="104">
        <f>IF(D26&gt;0,K26/D26*100,"-")</f>
        <v>32.691502720803683</v>
      </c>
      <c r="M26" s="103">
        <v>110</v>
      </c>
      <c r="N26" s="104">
        <f>IF(D26&gt;0,M26/D26*100,"-")</f>
        <v>0.76740616715501608</v>
      </c>
      <c r="O26" s="103">
        <v>4249</v>
      </c>
      <c r="P26" s="103">
        <v>3456</v>
      </c>
      <c r="Q26" s="104">
        <f>IF(D26&gt;0,O26/D26*100,"-")</f>
        <v>29.64280731128785</v>
      </c>
      <c r="R26" s="103">
        <v>70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6">
    <sortCondition ref="A8:A26"/>
    <sortCondition ref="B8:B26"/>
    <sortCondition ref="C8:C26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島根県</v>
      </c>
      <c r="B7" s="107" t="str">
        <f>水洗化人口等!B7</f>
        <v>32000</v>
      </c>
      <c r="C7" s="106" t="s">
        <v>200</v>
      </c>
      <c r="D7" s="108">
        <f>SUM(E7,+H7,+K7)</f>
        <v>261519</v>
      </c>
      <c r="E7" s="108">
        <f>SUM(F7:G7)</f>
        <v>2792</v>
      </c>
      <c r="F7" s="108">
        <f>SUM(F$8:F$207)</f>
        <v>482</v>
      </c>
      <c r="G7" s="108">
        <f>SUM(G$8:G$207)</f>
        <v>2310</v>
      </c>
      <c r="H7" s="108">
        <f>SUM(I7:J7)</f>
        <v>4316</v>
      </c>
      <c r="I7" s="108">
        <f>SUM(I$8:I$207)</f>
        <v>4154</v>
      </c>
      <c r="J7" s="108">
        <f>SUM(J$8:J$207)</f>
        <v>162</v>
      </c>
      <c r="K7" s="108">
        <f>SUM(L7:M7)</f>
        <v>254411</v>
      </c>
      <c r="L7" s="108">
        <f>SUM(L$8:L$207)</f>
        <v>77796</v>
      </c>
      <c r="M7" s="108">
        <f>SUM(M$8:M$207)</f>
        <v>176615</v>
      </c>
      <c r="N7" s="108">
        <f>SUM(O7,+V7,+AC7)</f>
        <v>262621</v>
      </c>
      <c r="O7" s="108">
        <f>SUM(P7:U7)</f>
        <v>82432</v>
      </c>
      <c r="P7" s="108">
        <f t="shared" ref="P7:U7" si="0">SUM(P$8:P$207)</f>
        <v>76192</v>
      </c>
      <c r="Q7" s="108">
        <f t="shared" si="0"/>
        <v>0</v>
      </c>
      <c r="R7" s="108">
        <f t="shared" si="0"/>
        <v>0</v>
      </c>
      <c r="S7" s="108">
        <f t="shared" si="0"/>
        <v>6216</v>
      </c>
      <c r="T7" s="108">
        <f t="shared" si="0"/>
        <v>24</v>
      </c>
      <c r="U7" s="108">
        <f t="shared" si="0"/>
        <v>0</v>
      </c>
      <c r="V7" s="108">
        <f>SUM(W7:AB7)</f>
        <v>179087</v>
      </c>
      <c r="W7" s="108">
        <f t="shared" ref="W7:AB7" si="1">SUM(W$8:W$207)</f>
        <v>155029</v>
      </c>
      <c r="X7" s="108">
        <f t="shared" si="1"/>
        <v>0</v>
      </c>
      <c r="Y7" s="108">
        <f t="shared" si="1"/>
        <v>0</v>
      </c>
      <c r="Z7" s="108">
        <f t="shared" si="1"/>
        <v>23896</v>
      </c>
      <c r="AA7" s="108">
        <f t="shared" si="1"/>
        <v>162</v>
      </c>
      <c r="AB7" s="108">
        <f t="shared" si="1"/>
        <v>0</v>
      </c>
      <c r="AC7" s="108">
        <f>SUM(AD7:AE7)</f>
        <v>1102</v>
      </c>
      <c r="AD7" s="108">
        <f>SUM(AD$8:AD$207)</f>
        <v>1102</v>
      </c>
      <c r="AE7" s="108">
        <f>SUM(AE$8:AE$207)</f>
        <v>0</v>
      </c>
      <c r="AF7" s="108">
        <f>SUM(AG7:AI7)</f>
        <v>3281</v>
      </c>
      <c r="AG7" s="108">
        <f>SUM(AG$8:AG$207)</f>
        <v>3281</v>
      </c>
      <c r="AH7" s="108">
        <f>SUM(AH$8:AH$207)</f>
        <v>0</v>
      </c>
      <c r="AI7" s="108">
        <f>SUM(AI$8:AI$207)</f>
        <v>0</v>
      </c>
      <c r="AJ7" s="108">
        <f>SUM(AK7:AS7)</f>
        <v>5196</v>
      </c>
      <c r="AK7" s="108">
        <f t="shared" ref="AK7:AS7" si="2">SUM(AK$8:AK$207)</f>
        <v>1520</v>
      </c>
      <c r="AL7" s="108">
        <f t="shared" si="2"/>
        <v>455</v>
      </c>
      <c r="AM7" s="108">
        <f t="shared" si="2"/>
        <v>1544</v>
      </c>
      <c r="AN7" s="108">
        <f t="shared" si="2"/>
        <v>353</v>
      </c>
      <c r="AO7" s="108">
        <f t="shared" si="2"/>
        <v>0</v>
      </c>
      <c r="AP7" s="108">
        <f t="shared" si="2"/>
        <v>0</v>
      </c>
      <c r="AQ7" s="108">
        <f t="shared" si="2"/>
        <v>34</v>
      </c>
      <c r="AR7" s="108">
        <f t="shared" si="2"/>
        <v>95</v>
      </c>
      <c r="AS7" s="108">
        <f t="shared" si="2"/>
        <v>1195</v>
      </c>
      <c r="AT7" s="108">
        <f>SUM(AU7:AY7)</f>
        <v>97</v>
      </c>
      <c r="AU7" s="108">
        <f>SUM(AU$8:AU$207)</f>
        <v>60</v>
      </c>
      <c r="AV7" s="108">
        <f>SUM(AV$8:AV$207)</f>
        <v>0</v>
      </c>
      <c r="AW7" s="108">
        <f>SUM(AW$8:AW$207)</f>
        <v>37</v>
      </c>
      <c r="AX7" s="108">
        <f>SUM(AX$8:AX$207)</f>
        <v>0</v>
      </c>
      <c r="AY7" s="108">
        <f>SUM(AY$8:AY$207)</f>
        <v>0</v>
      </c>
      <c r="AZ7" s="108">
        <f>SUM(BA7:BC7)</f>
        <v>1187</v>
      </c>
      <c r="BA7" s="108">
        <f>SUM(BA$8:BA$207)</f>
        <v>1187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22</v>
      </c>
      <c r="B8" s="113" t="s">
        <v>254</v>
      </c>
      <c r="C8" s="101" t="s">
        <v>255</v>
      </c>
      <c r="D8" s="103">
        <f>SUM(E8,+H8,+K8)</f>
        <v>14575</v>
      </c>
      <c r="E8" s="103">
        <f>SUM(F8:G8)</f>
        <v>0</v>
      </c>
      <c r="F8" s="103">
        <v>0</v>
      </c>
      <c r="G8" s="103">
        <v>0</v>
      </c>
      <c r="H8" s="103">
        <f>SUM(I8:J8)</f>
        <v>3448</v>
      </c>
      <c r="I8" s="103">
        <v>3448</v>
      </c>
      <c r="J8" s="103">
        <v>0</v>
      </c>
      <c r="K8" s="103">
        <f>SUM(L8:M8)</f>
        <v>11127</v>
      </c>
      <c r="L8" s="103">
        <v>0</v>
      </c>
      <c r="M8" s="103">
        <v>11127</v>
      </c>
      <c r="N8" s="103">
        <f>SUM(O8,+V8,+AC8)</f>
        <v>14575</v>
      </c>
      <c r="O8" s="103">
        <f>SUM(P8:U8)</f>
        <v>3448</v>
      </c>
      <c r="P8" s="103">
        <v>3448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11127</v>
      </c>
      <c r="W8" s="103">
        <v>11127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732</v>
      </c>
      <c r="BA8" s="103">
        <v>732</v>
      </c>
      <c r="BB8" s="103">
        <v>0</v>
      </c>
      <c r="BC8" s="103">
        <v>0</v>
      </c>
    </row>
    <row r="9" spans="1:55" s="105" customFormat="1" ht="13.5" customHeight="1">
      <c r="A9" s="115" t="s">
        <v>22</v>
      </c>
      <c r="B9" s="113" t="s">
        <v>258</v>
      </c>
      <c r="C9" s="101" t="s">
        <v>259</v>
      </c>
      <c r="D9" s="103">
        <f>SUM(E9,+H9,+K9)</f>
        <v>40804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40804</v>
      </c>
      <c r="L9" s="103">
        <v>11778</v>
      </c>
      <c r="M9" s="103">
        <v>29026</v>
      </c>
      <c r="N9" s="103">
        <f>SUM(O9,+V9,+AC9)</f>
        <v>41297</v>
      </c>
      <c r="O9" s="103">
        <f>SUM(P9:U9)</f>
        <v>11778</v>
      </c>
      <c r="P9" s="103">
        <v>11778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29026</v>
      </c>
      <c r="W9" s="103">
        <v>29026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493</v>
      </c>
      <c r="AD9" s="103">
        <v>493</v>
      </c>
      <c r="AE9" s="103">
        <v>0</v>
      </c>
      <c r="AF9" s="103">
        <f>SUM(AG9:AI9)</f>
        <v>59</v>
      </c>
      <c r="AG9" s="103">
        <v>59</v>
      </c>
      <c r="AH9" s="103">
        <v>0</v>
      </c>
      <c r="AI9" s="103">
        <v>0</v>
      </c>
      <c r="AJ9" s="103">
        <f>SUM(AK9:AS9)</f>
        <v>1507</v>
      </c>
      <c r="AK9" s="103">
        <v>1507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59</v>
      </c>
      <c r="AU9" s="103">
        <v>59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22</v>
      </c>
      <c r="B10" s="113" t="s">
        <v>260</v>
      </c>
      <c r="C10" s="101" t="s">
        <v>261</v>
      </c>
      <c r="D10" s="103">
        <f>SUM(E10,+H10,+K10)</f>
        <v>56719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56719</v>
      </c>
      <c r="L10" s="103">
        <v>13010</v>
      </c>
      <c r="M10" s="103">
        <v>43709</v>
      </c>
      <c r="N10" s="103">
        <f>SUM(O10,+V10,+AC10)</f>
        <v>56719</v>
      </c>
      <c r="O10" s="103">
        <f>SUM(P10:U10)</f>
        <v>13010</v>
      </c>
      <c r="P10" s="103">
        <v>13010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43709</v>
      </c>
      <c r="W10" s="103">
        <v>43709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140</v>
      </c>
      <c r="AG10" s="103">
        <v>140</v>
      </c>
      <c r="AH10" s="103">
        <v>0</v>
      </c>
      <c r="AI10" s="103">
        <v>0</v>
      </c>
      <c r="AJ10" s="103">
        <f>SUM(AK10:AS10)</f>
        <v>586</v>
      </c>
      <c r="AK10" s="103">
        <v>0</v>
      </c>
      <c r="AL10" s="103">
        <v>446</v>
      </c>
      <c r="AM10" s="103">
        <v>54</v>
      </c>
      <c r="AN10" s="103">
        <v>0</v>
      </c>
      <c r="AO10" s="103">
        <v>0</v>
      </c>
      <c r="AP10" s="103">
        <v>0</v>
      </c>
      <c r="AQ10" s="103">
        <v>0</v>
      </c>
      <c r="AR10" s="103">
        <v>86</v>
      </c>
      <c r="AS10" s="103">
        <v>0</v>
      </c>
      <c r="AT10" s="103">
        <f>SUM(AU10:AY10)</f>
        <v>4</v>
      </c>
      <c r="AU10" s="103">
        <v>0</v>
      </c>
      <c r="AV10" s="103">
        <v>0</v>
      </c>
      <c r="AW10" s="103">
        <v>4</v>
      </c>
      <c r="AX10" s="103">
        <v>0</v>
      </c>
      <c r="AY10" s="103">
        <v>0</v>
      </c>
      <c r="AZ10" s="103">
        <f>SUM(BA10:BC10)</f>
        <v>446</v>
      </c>
      <c r="BA10" s="103">
        <v>446</v>
      </c>
      <c r="BB10" s="103">
        <v>0</v>
      </c>
      <c r="BC10" s="103">
        <v>0</v>
      </c>
    </row>
    <row r="11" spans="1:55" s="105" customFormat="1" ht="13.5" customHeight="1">
      <c r="A11" s="115" t="s">
        <v>22</v>
      </c>
      <c r="B11" s="113" t="s">
        <v>262</v>
      </c>
      <c r="C11" s="101" t="s">
        <v>263</v>
      </c>
      <c r="D11" s="103">
        <f>SUM(E11,+H11,+K11)</f>
        <v>35248</v>
      </c>
      <c r="E11" s="103">
        <f>SUM(F11:G11)</f>
        <v>0</v>
      </c>
      <c r="F11" s="103">
        <v>0</v>
      </c>
      <c r="G11" s="103">
        <v>0</v>
      </c>
      <c r="H11" s="103">
        <f>SUM(I11:J11)</f>
        <v>706</v>
      </c>
      <c r="I11" s="103">
        <v>706</v>
      </c>
      <c r="J11" s="103">
        <v>0</v>
      </c>
      <c r="K11" s="103">
        <f>SUM(L11:M11)</f>
        <v>34542</v>
      </c>
      <c r="L11" s="103">
        <v>10373</v>
      </c>
      <c r="M11" s="103">
        <v>24169</v>
      </c>
      <c r="N11" s="103">
        <f>SUM(O11,+V11,+AC11)</f>
        <v>35263</v>
      </c>
      <c r="O11" s="103">
        <f>SUM(P11:U11)</f>
        <v>11079</v>
      </c>
      <c r="P11" s="103">
        <v>11079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24169</v>
      </c>
      <c r="W11" s="103">
        <v>24169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15</v>
      </c>
      <c r="AD11" s="103">
        <v>15</v>
      </c>
      <c r="AE11" s="103">
        <v>0</v>
      </c>
      <c r="AF11" s="103">
        <f>SUM(AG11:AI11)</f>
        <v>1012</v>
      </c>
      <c r="AG11" s="103">
        <v>1012</v>
      </c>
      <c r="AH11" s="103">
        <v>0</v>
      </c>
      <c r="AI11" s="103">
        <v>0</v>
      </c>
      <c r="AJ11" s="103">
        <f>SUM(AK11:AS11)</f>
        <v>1012</v>
      </c>
      <c r="AK11" s="103">
        <v>0</v>
      </c>
      <c r="AL11" s="103">
        <v>0</v>
      </c>
      <c r="AM11" s="103">
        <v>1005</v>
      </c>
      <c r="AN11" s="103">
        <v>0</v>
      </c>
      <c r="AO11" s="103">
        <v>0</v>
      </c>
      <c r="AP11" s="103">
        <v>0</v>
      </c>
      <c r="AQ11" s="103">
        <v>0</v>
      </c>
      <c r="AR11" s="103">
        <v>7</v>
      </c>
      <c r="AS11" s="103">
        <v>0</v>
      </c>
      <c r="AT11" s="103">
        <f>SUM(AU11:AY11)</f>
        <v>30</v>
      </c>
      <c r="AU11" s="103">
        <v>0</v>
      </c>
      <c r="AV11" s="103">
        <v>0</v>
      </c>
      <c r="AW11" s="103">
        <v>30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22</v>
      </c>
      <c r="B12" s="113" t="s">
        <v>264</v>
      </c>
      <c r="C12" s="101" t="s">
        <v>265</v>
      </c>
      <c r="D12" s="103">
        <f>SUM(E12,+H12,+K12)</f>
        <v>26305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26305</v>
      </c>
      <c r="L12" s="103">
        <v>15917</v>
      </c>
      <c r="M12" s="103">
        <v>10388</v>
      </c>
      <c r="N12" s="103">
        <f>SUM(O12,+V12,+AC12)</f>
        <v>26417</v>
      </c>
      <c r="O12" s="103">
        <f>SUM(P12:U12)</f>
        <v>15917</v>
      </c>
      <c r="P12" s="103">
        <v>15917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10388</v>
      </c>
      <c r="W12" s="103">
        <v>10388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112</v>
      </c>
      <c r="AD12" s="103">
        <v>112</v>
      </c>
      <c r="AE12" s="103">
        <v>0</v>
      </c>
      <c r="AF12" s="103">
        <f>SUM(AG12:AI12)</f>
        <v>767</v>
      </c>
      <c r="AG12" s="103">
        <v>767</v>
      </c>
      <c r="AH12" s="103">
        <v>0</v>
      </c>
      <c r="AI12" s="103">
        <v>0</v>
      </c>
      <c r="AJ12" s="103">
        <f>SUM(AK12:AS12)</f>
        <v>767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767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22</v>
      </c>
      <c r="B13" s="113" t="s">
        <v>266</v>
      </c>
      <c r="C13" s="101" t="s">
        <v>267</v>
      </c>
      <c r="D13" s="103">
        <f>SUM(E13,+H13,+K13)</f>
        <v>11012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11012</v>
      </c>
      <c r="L13" s="103">
        <v>3656</v>
      </c>
      <c r="M13" s="103">
        <v>7356</v>
      </c>
      <c r="N13" s="103">
        <f>SUM(O13,+V13,+AC13)</f>
        <v>11012</v>
      </c>
      <c r="O13" s="103">
        <f>SUM(P13:U13)</f>
        <v>3656</v>
      </c>
      <c r="P13" s="103">
        <v>3656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7356</v>
      </c>
      <c r="W13" s="103">
        <v>7356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176</v>
      </c>
      <c r="AG13" s="103">
        <v>176</v>
      </c>
      <c r="AH13" s="103">
        <v>0</v>
      </c>
      <c r="AI13" s="103">
        <v>0</v>
      </c>
      <c r="AJ13" s="103">
        <f>SUM(AK13:AS13)</f>
        <v>176</v>
      </c>
      <c r="AK13" s="103">
        <v>0</v>
      </c>
      <c r="AL13" s="103">
        <v>0</v>
      </c>
      <c r="AM13" s="103">
        <v>176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22</v>
      </c>
      <c r="B14" s="113" t="s">
        <v>268</v>
      </c>
      <c r="C14" s="101" t="s">
        <v>269</v>
      </c>
      <c r="D14" s="103">
        <f>SUM(E14,+H14,+K14)</f>
        <v>14771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14771</v>
      </c>
      <c r="L14" s="103">
        <v>5252</v>
      </c>
      <c r="M14" s="103">
        <v>9519</v>
      </c>
      <c r="N14" s="103">
        <f>SUM(O14,+V14,+AC14)</f>
        <v>14772</v>
      </c>
      <c r="O14" s="103">
        <f>SUM(P14:U14)</f>
        <v>5252</v>
      </c>
      <c r="P14" s="103">
        <v>5252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9519</v>
      </c>
      <c r="W14" s="103">
        <v>9519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1</v>
      </c>
      <c r="AD14" s="103">
        <v>1</v>
      </c>
      <c r="AE14" s="103">
        <v>0</v>
      </c>
      <c r="AF14" s="103">
        <f>SUM(AG14:AI14)</f>
        <v>354</v>
      </c>
      <c r="AG14" s="103">
        <v>354</v>
      </c>
      <c r="AH14" s="103">
        <v>0</v>
      </c>
      <c r="AI14" s="103">
        <v>0</v>
      </c>
      <c r="AJ14" s="103">
        <f>SUM(AK14:AS14)</f>
        <v>366</v>
      </c>
      <c r="AK14" s="103">
        <v>13</v>
      </c>
      <c r="AL14" s="103">
        <v>0</v>
      </c>
      <c r="AM14" s="103">
        <v>0</v>
      </c>
      <c r="AN14" s="103">
        <v>353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</v>
      </c>
      <c r="AU14" s="103">
        <v>1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22</v>
      </c>
      <c r="B15" s="113" t="s">
        <v>270</v>
      </c>
      <c r="C15" s="101" t="s">
        <v>271</v>
      </c>
      <c r="D15" s="103">
        <f>SUM(E15,+H15,+K15)</f>
        <v>19897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19897</v>
      </c>
      <c r="L15" s="103">
        <v>3890</v>
      </c>
      <c r="M15" s="103">
        <v>16007</v>
      </c>
      <c r="N15" s="103">
        <f>SUM(O15,+V15,+AC15)</f>
        <v>19897</v>
      </c>
      <c r="O15" s="103">
        <f>SUM(P15:U15)</f>
        <v>3890</v>
      </c>
      <c r="P15" s="103">
        <v>0</v>
      </c>
      <c r="Q15" s="103">
        <v>0</v>
      </c>
      <c r="R15" s="103">
        <v>0</v>
      </c>
      <c r="S15" s="103">
        <v>3890</v>
      </c>
      <c r="T15" s="103">
        <v>0</v>
      </c>
      <c r="U15" s="103">
        <v>0</v>
      </c>
      <c r="V15" s="103">
        <f>SUM(W15:AB15)</f>
        <v>16007</v>
      </c>
      <c r="W15" s="103">
        <v>0</v>
      </c>
      <c r="X15" s="103">
        <v>0</v>
      </c>
      <c r="Y15" s="103">
        <v>0</v>
      </c>
      <c r="Z15" s="103">
        <v>16007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22</v>
      </c>
      <c r="B16" s="113" t="s">
        <v>272</v>
      </c>
      <c r="C16" s="101" t="s">
        <v>273</v>
      </c>
      <c r="D16" s="103">
        <f>SUM(E16,+H16,+K16)</f>
        <v>6944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6944</v>
      </c>
      <c r="L16" s="103">
        <v>1468</v>
      </c>
      <c r="M16" s="103">
        <v>5476</v>
      </c>
      <c r="N16" s="103">
        <f>SUM(O16,+V16,+AC16)</f>
        <v>6944</v>
      </c>
      <c r="O16" s="103">
        <f>SUM(P16:U16)</f>
        <v>1468</v>
      </c>
      <c r="P16" s="103">
        <v>0</v>
      </c>
      <c r="Q16" s="103">
        <v>0</v>
      </c>
      <c r="R16" s="103">
        <v>0</v>
      </c>
      <c r="S16" s="103">
        <v>1468</v>
      </c>
      <c r="T16" s="103">
        <v>0</v>
      </c>
      <c r="U16" s="103">
        <v>0</v>
      </c>
      <c r="V16" s="103">
        <f>SUM(W16:AB16)</f>
        <v>5476</v>
      </c>
      <c r="W16" s="103">
        <v>0</v>
      </c>
      <c r="X16" s="103">
        <v>0</v>
      </c>
      <c r="Y16" s="103">
        <v>0</v>
      </c>
      <c r="Z16" s="103">
        <v>5476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22</v>
      </c>
      <c r="B17" s="113" t="s">
        <v>274</v>
      </c>
      <c r="C17" s="101" t="s">
        <v>275</v>
      </c>
      <c r="D17" s="103">
        <f>SUM(E17,+H17,+K17)</f>
        <v>2782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2782</v>
      </c>
      <c r="L17" s="103">
        <v>773</v>
      </c>
      <c r="M17" s="103">
        <v>2009</v>
      </c>
      <c r="N17" s="103">
        <f>SUM(O17,+V17,+AC17)</f>
        <v>2782</v>
      </c>
      <c r="O17" s="103">
        <f>SUM(P17:U17)</f>
        <v>773</v>
      </c>
      <c r="P17" s="103">
        <v>0</v>
      </c>
      <c r="Q17" s="103">
        <v>0</v>
      </c>
      <c r="R17" s="103">
        <v>0</v>
      </c>
      <c r="S17" s="103">
        <v>773</v>
      </c>
      <c r="T17" s="103">
        <v>0</v>
      </c>
      <c r="U17" s="103">
        <v>0</v>
      </c>
      <c r="V17" s="103">
        <f>SUM(W17:AB17)</f>
        <v>2009</v>
      </c>
      <c r="W17" s="103">
        <v>0</v>
      </c>
      <c r="X17" s="103">
        <v>0</v>
      </c>
      <c r="Y17" s="103">
        <v>0</v>
      </c>
      <c r="Z17" s="103">
        <v>2009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22</v>
      </c>
      <c r="B18" s="113" t="s">
        <v>276</v>
      </c>
      <c r="C18" s="101" t="s">
        <v>277</v>
      </c>
      <c r="D18" s="103">
        <f>SUM(E18,+H18,+K18)</f>
        <v>2768</v>
      </c>
      <c r="E18" s="103">
        <f>SUM(F18:G18)</f>
        <v>2768</v>
      </c>
      <c r="F18" s="103">
        <v>458</v>
      </c>
      <c r="G18" s="103">
        <v>2310</v>
      </c>
      <c r="H18" s="103">
        <f>SUM(I18:J18)</f>
        <v>0</v>
      </c>
      <c r="I18" s="103">
        <v>0</v>
      </c>
      <c r="J18" s="103">
        <v>0</v>
      </c>
      <c r="K18" s="103">
        <f>SUM(L18:M18)</f>
        <v>0</v>
      </c>
      <c r="L18" s="103">
        <v>0</v>
      </c>
      <c r="M18" s="103">
        <v>0</v>
      </c>
      <c r="N18" s="103">
        <f>SUM(O18,+V18,+AC18)</f>
        <v>2768</v>
      </c>
      <c r="O18" s="103">
        <f>SUM(P18:U18)</f>
        <v>458</v>
      </c>
      <c r="P18" s="103">
        <v>458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2310</v>
      </c>
      <c r="W18" s="103">
        <v>2310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116</v>
      </c>
      <c r="AG18" s="103">
        <v>116</v>
      </c>
      <c r="AH18" s="103">
        <v>0</v>
      </c>
      <c r="AI18" s="103">
        <v>0</v>
      </c>
      <c r="AJ18" s="103">
        <f>SUM(AK18:AS18)</f>
        <v>116</v>
      </c>
      <c r="AK18" s="103">
        <v>0</v>
      </c>
      <c r="AL18" s="103">
        <v>0</v>
      </c>
      <c r="AM18" s="103">
        <v>2</v>
      </c>
      <c r="AN18" s="103">
        <v>0</v>
      </c>
      <c r="AO18" s="103">
        <v>0</v>
      </c>
      <c r="AP18" s="103">
        <v>0</v>
      </c>
      <c r="AQ18" s="103">
        <v>9</v>
      </c>
      <c r="AR18" s="103">
        <v>0</v>
      </c>
      <c r="AS18" s="103">
        <v>105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22</v>
      </c>
      <c r="B19" s="113" t="s">
        <v>278</v>
      </c>
      <c r="C19" s="101" t="s">
        <v>279</v>
      </c>
      <c r="D19" s="103">
        <f>SUM(E19,+H19,+K19)</f>
        <v>2511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2511</v>
      </c>
      <c r="L19" s="103">
        <v>736</v>
      </c>
      <c r="M19" s="103">
        <v>1775</v>
      </c>
      <c r="N19" s="103">
        <f>SUM(O19,+V19,+AC19)</f>
        <v>2511</v>
      </c>
      <c r="O19" s="103">
        <f>SUM(P19:U19)</f>
        <v>736</v>
      </c>
      <c r="P19" s="103">
        <v>736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1775</v>
      </c>
      <c r="W19" s="103">
        <v>1775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106</v>
      </c>
      <c r="AG19" s="103">
        <v>106</v>
      </c>
      <c r="AH19" s="103">
        <v>0</v>
      </c>
      <c r="AI19" s="103">
        <v>0</v>
      </c>
      <c r="AJ19" s="103">
        <f>SUM(AK19:AS19)</f>
        <v>106</v>
      </c>
      <c r="AK19" s="103">
        <v>0</v>
      </c>
      <c r="AL19" s="103">
        <v>0</v>
      </c>
      <c r="AM19" s="103">
        <v>1</v>
      </c>
      <c r="AN19" s="103">
        <v>0</v>
      </c>
      <c r="AO19" s="103">
        <v>0</v>
      </c>
      <c r="AP19" s="103">
        <v>0</v>
      </c>
      <c r="AQ19" s="103">
        <v>8</v>
      </c>
      <c r="AR19" s="103">
        <v>1</v>
      </c>
      <c r="AS19" s="103">
        <v>96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22</v>
      </c>
      <c r="B20" s="113" t="s">
        <v>280</v>
      </c>
      <c r="C20" s="101" t="s">
        <v>281</v>
      </c>
      <c r="D20" s="103">
        <f>SUM(E20,+H20,+K20)</f>
        <v>4893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4893</v>
      </c>
      <c r="L20" s="103">
        <v>814</v>
      </c>
      <c r="M20" s="103">
        <v>4079</v>
      </c>
      <c r="N20" s="103">
        <f>SUM(O20,+V20,+AC20)</f>
        <v>4893</v>
      </c>
      <c r="O20" s="103">
        <f>SUM(P20:U20)</f>
        <v>814</v>
      </c>
      <c r="P20" s="103">
        <v>814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4079</v>
      </c>
      <c r="W20" s="103">
        <v>4079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206</v>
      </c>
      <c r="AG20" s="103">
        <v>206</v>
      </c>
      <c r="AH20" s="103">
        <v>0</v>
      </c>
      <c r="AI20" s="103">
        <v>0</v>
      </c>
      <c r="AJ20" s="103">
        <f>SUM(AK20:AS20)</f>
        <v>206</v>
      </c>
      <c r="AK20" s="103">
        <v>0</v>
      </c>
      <c r="AL20" s="103">
        <v>0</v>
      </c>
      <c r="AM20" s="103">
        <v>2</v>
      </c>
      <c r="AN20" s="103">
        <v>0</v>
      </c>
      <c r="AO20" s="103">
        <v>0</v>
      </c>
      <c r="AP20" s="103">
        <v>0</v>
      </c>
      <c r="AQ20" s="103">
        <v>17</v>
      </c>
      <c r="AR20" s="103">
        <v>1</v>
      </c>
      <c r="AS20" s="103">
        <v>186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22</v>
      </c>
      <c r="B21" s="113" t="s">
        <v>282</v>
      </c>
      <c r="C21" s="101" t="s">
        <v>283</v>
      </c>
      <c r="D21" s="103">
        <f>SUM(E21,+H21,+K21)</f>
        <v>6786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6786</v>
      </c>
      <c r="L21" s="103">
        <v>2119</v>
      </c>
      <c r="M21" s="103">
        <v>4667</v>
      </c>
      <c r="N21" s="103">
        <f>SUM(O21,+V21,+AC21)</f>
        <v>7131</v>
      </c>
      <c r="O21" s="103">
        <f>SUM(P21:U21)</f>
        <v>2119</v>
      </c>
      <c r="P21" s="103">
        <v>2119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4667</v>
      </c>
      <c r="W21" s="103">
        <v>4667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345</v>
      </c>
      <c r="AD21" s="103">
        <v>345</v>
      </c>
      <c r="AE21" s="103">
        <v>0</v>
      </c>
      <c r="AF21" s="103">
        <f>SUM(AG21:AI21)</f>
        <v>147</v>
      </c>
      <c r="AG21" s="103">
        <v>147</v>
      </c>
      <c r="AH21" s="103">
        <v>0</v>
      </c>
      <c r="AI21" s="103">
        <v>0</v>
      </c>
      <c r="AJ21" s="103">
        <f>SUM(AK21:AS21)</f>
        <v>147</v>
      </c>
      <c r="AK21" s="103">
        <v>0</v>
      </c>
      <c r="AL21" s="103">
        <v>0</v>
      </c>
      <c r="AM21" s="103">
        <v>106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41</v>
      </c>
      <c r="AT21" s="103">
        <f>SUM(AU21:AY21)</f>
        <v>3</v>
      </c>
      <c r="AU21" s="103">
        <v>0</v>
      </c>
      <c r="AV21" s="103">
        <v>0</v>
      </c>
      <c r="AW21" s="103">
        <v>3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22</v>
      </c>
      <c r="B22" s="113" t="s">
        <v>284</v>
      </c>
      <c r="C22" s="101" t="s">
        <v>285</v>
      </c>
      <c r="D22" s="103">
        <f>SUM(E22,+H22,+K22)</f>
        <v>3747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3747</v>
      </c>
      <c r="L22" s="103">
        <v>2071</v>
      </c>
      <c r="M22" s="103">
        <v>1676</v>
      </c>
      <c r="N22" s="103">
        <f>SUM(O22,+V22,+AC22)</f>
        <v>3883</v>
      </c>
      <c r="O22" s="103">
        <f>SUM(P22:U22)</f>
        <v>2071</v>
      </c>
      <c r="P22" s="103">
        <v>2071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1676</v>
      </c>
      <c r="W22" s="103">
        <v>1676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136</v>
      </c>
      <c r="AD22" s="103">
        <v>136</v>
      </c>
      <c r="AE22" s="103">
        <v>0</v>
      </c>
      <c r="AF22" s="103">
        <f>SUM(AG22:AI22)</f>
        <v>89</v>
      </c>
      <c r="AG22" s="103">
        <v>89</v>
      </c>
      <c r="AH22" s="103">
        <v>0</v>
      </c>
      <c r="AI22" s="103">
        <v>0</v>
      </c>
      <c r="AJ22" s="103">
        <f>SUM(AK22:AS22)</f>
        <v>89</v>
      </c>
      <c r="AK22" s="103">
        <v>0</v>
      </c>
      <c r="AL22" s="103">
        <v>0</v>
      </c>
      <c r="AM22" s="103">
        <v>89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22</v>
      </c>
      <c r="B23" s="113" t="s">
        <v>286</v>
      </c>
      <c r="C23" s="101" t="s">
        <v>287</v>
      </c>
      <c r="D23" s="103">
        <f>SUM(E23,+H23,+K23)</f>
        <v>489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489</v>
      </c>
      <c r="L23" s="103">
        <v>85</v>
      </c>
      <c r="M23" s="103">
        <v>404</v>
      </c>
      <c r="N23" s="103">
        <f>SUM(O23,+V23,+AC23)</f>
        <v>489</v>
      </c>
      <c r="O23" s="103">
        <f>SUM(P23:U23)</f>
        <v>85</v>
      </c>
      <c r="P23" s="103">
        <v>0</v>
      </c>
      <c r="Q23" s="103">
        <v>0</v>
      </c>
      <c r="R23" s="103">
        <v>0</v>
      </c>
      <c r="S23" s="103">
        <v>85</v>
      </c>
      <c r="T23" s="103">
        <v>0</v>
      </c>
      <c r="U23" s="103">
        <v>0</v>
      </c>
      <c r="V23" s="103">
        <f>SUM(W23:AB23)</f>
        <v>404</v>
      </c>
      <c r="W23" s="103">
        <v>0</v>
      </c>
      <c r="X23" s="103">
        <v>0</v>
      </c>
      <c r="Y23" s="103">
        <v>0</v>
      </c>
      <c r="Z23" s="103">
        <v>404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22</v>
      </c>
      <c r="B24" s="113" t="s">
        <v>288</v>
      </c>
      <c r="C24" s="101" t="s">
        <v>289</v>
      </c>
      <c r="D24" s="103">
        <f>SUM(E24,+H24,+K24)</f>
        <v>2143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2143</v>
      </c>
      <c r="L24" s="103">
        <v>495</v>
      </c>
      <c r="M24" s="103">
        <v>1648</v>
      </c>
      <c r="N24" s="103">
        <f>SUM(O24,+V24,+AC24)</f>
        <v>2143</v>
      </c>
      <c r="O24" s="103">
        <f>SUM(P24:U24)</f>
        <v>495</v>
      </c>
      <c r="P24" s="103">
        <v>495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1648</v>
      </c>
      <c r="W24" s="103">
        <v>1648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51</v>
      </c>
      <c r="AG24" s="103">
        <v>51</v>
      </c>
      <c r="AH24" s="103">
        <v>0</v>
      </c>
      <c r="AI24" s="103">
        <v>0</v>
      </c>
      <c r="AJ24" s="103">
        <f>SUM(AK24:AS24)</f>
        <v>51</v>
      </c>
      <c r="AK24" s="103">
        <v>0</v>
      </c>
      <c r="AL24" s="103">
        <v>0</v>
      </c>
      <c r="AM24" s="103">
        <v>51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22</v>
      </c>
      <c r="B25" s="113" t="s">
        <v>290</v>
      </c>
      <c r="C25" s="101" t="s">
        <v>291</v>
      </c>
      <c r="D25" s="103">
        <f>SUM(E25,+H25,+K25)</f>
        <v>186</v>
      </c>
      <c r="E25" s="103">
        <f>SUM(F25:G25)</f>
        <v>24</v>
      </c>
      <c r="F25" s="103">
        <v>24</v>
      </c>
      <c r="G25" s="103">
        <v>0</v>
      </c>
      <c r="H25" s="103">
        <f>SUM(I25:J25)</f>
        <v>162</v>
      </c>
      <c r="I25" s="103">
        <v>0</v>
      </c>
      <c r="J25" s="103">
        <v>162</v>
      </c>
      <c r="K25" s="103">
        <f>SUM(L25:M25)</f>
        <v>0</v>
      </c>
      <c r="L25" s="103">
        <v>0</v>
      </c>
      <c r="M25" s="103">
        <v>0</v>
      </c>
      <c r="N25" s="103">
        <f>SUM(O25,+V25,+AC25)</f>
        <v>186</v>
      </c>
      <c r="O25" s="103">
        <f>SUM(P25:U25)</f>
        <v>24</v>
      </c>
      <c r="P25" s="103">
        <v>0</v>
      </c>
      <c r="Q25" s="103">
        <v>0</v>
      </c>
      <c r="R25" s="103">
        <v>0</v>
      </c>
      <c r="S25" s="103">
        <v>0</v>
      </c>
      <c r="T25" s="103">
        <v>24</v>
      </c>
      <c r="U25" s="103">
        <v>0</v>
      </c>
      <c r="V25" s="103">
        <f>SUM(W25:AB25)</f>
        <v>162</v>
      </c>
      <c r="W25" s="103">
        <v>0</v>
      </c>
      <c r="X25" s="103">
        <v>0</v>
      </c>
      <c r="Y25" s="103">
        <v>0</v>
      </c>
      <c r="Z25" s="103">
        <v>0</v>
      </c>
      <c r="AA25" s="103">
        <v>162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22</v>
      </c>
      <c r="B26" s="113" t="s">
        <v>292</v>
      </c>
      <c r="C26" s="101" t="s">
        <v>293</v>
      </c>
      <c r="D26" s="103">
        <f>SUM(E26,+H26,+K26)</f>
        <v>8939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8939</v>
      </c>
      <c r="L26" s="103">
        <v>5359</v>
      </c>
      <c r="M26" s="103">
        <v>3580</v>
      </c>
      <c r="N26" s="103">
        <f>SUM(O26,+V26,+AC26)</f>
        <v>8939</v>
      </c>
      <c r="O26" s="103">
        <f>SUM(P26:U26)</f>
        <v>5359</v>
      </c>
      <c r="P26" s="103">
        <v>5359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3580</v>
      </c>
      <c r="W26" s="103">
        <v>3580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58</v>
      </c>
      <c r="AG26" s="103">
        <v>58</v>
      </c>
      <c r="AH26" s="103">
        <v>0</v>
      </c>
      <c r="AI26" s="103">
        <v>0</v>
      </c>
      <c r="AJ26" s="103">
        <f>SUM(AK26:AS26)</f>
        <v>67</v>
      </c>
      <c r="AK26" s="103">
        <v>0</v>
      </c>
      <c r="AL26" s="103">
        <v>9</v>
      </c>
      <c r="AM26" s="103">
        <v>58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9</v>
      </c>
      <c r="BA26" s="103">
        <v>9</v>
      </c>
      <c r="BB26" s="103">
        <v>0</v>
      </c>
      <c r="BC26" s="103">
        <v>0</v>
      </c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6">
    <sortCondition ref="A8:A26"/>
    <sortCondition ref="B8:B26"/>
    <sortCondition ref="C8:C2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32000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32201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32202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32203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32204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32205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32206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32207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32209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32343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32386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32441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32448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32449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32501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32505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32525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32526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32527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32528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2020-02-18T10:15:56Z</dcterms:modified>
</cp:coreProperties>
</file>