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R16" i="5" s="1"/>
  <c r="O16" i="5" s="1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R11" i="5" s="1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S26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J24" i="5" s="1"/>
  <c r="N24" i="5" s="1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K25" i="5"/>
  <c r="CK26" i="5"/>
  <c r="CJ8" i="5"/>
  <c r="N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B26" i="5" s="1"/>
  <c r="M26" i="5" s="1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B23" i="5" s="1"/>
  <c r="CC24" i="5"/>
  <c r="CC25" i="5"/>
  <c r="CC26" i="5"/>
  <c r="CB8" i="5"/>
  <c r="M8" i="5" s="1"/>
  <c r="CB10" i="5"/>
  <c r="CB14" i="5"/>
  <c r="M14" i="5" s="1"/>
  <c r="CB15" i="5"/>
  <c r="M15" i="5" s="1"/>
  <c r="CB16" i="5"/>
  <c r="M16" i="5" s="1"/>
  <c r="CB20" i="5"/>
  <c r="M20" i="5" s="1"/>
  <c r="CB22" i="5"/>
  <c r="M22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T12" i="5" s="1"/>
  <c r="BW13" i="5"/>
  <c r="BW14" i="5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U19" i="5"/>
  <c r="BU20" i="5"/>
  <c r="BU21" i="5"/>
  <c r="BU22" i="5"/>
  <c r="BU23" i="5"/>
  <c r="BU24" i="5"/>
  <c r="BU25" i="5"/>
  <c r="BU26" i="5"/>
  <c r="BT10" i="5"/>
  <c r="BT11" i="5"/>
  <c r="L11" i="5" s="1"/>
  <c r="BT15" i="5"/>
  <c r="L15" i="5" s="1"/>
  <c r="BT16" i="5"/>
  <c r="L16" i="5" s="1"/>
  <c r="BT18" i="5"/>
  <c r="BT22" i="5"/>
  <c r="L22" i="5" s="1"/>
  <c r="BT23" i="5"/>
  <c r="L23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L12" i="5" s="1"/>
  <c r="K12" i="5" s="1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L24" i="5" s="1"/>
  <c r="K24" i="5" s="1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L18" i="5" s="1"/>
  <c r="K18" i="5" s="1"/>
  <c r="BN19" i="5"/>
  <c r="BN20" i="5"/>
  <c r="BN21" i="5"/>
  <c r="BN22" i="5"/>
  <c r="BL22" i="5" s="1"/>
  <c r="K22" i="5" s="1"/>
  <c r="BN23" i="5"/>
  <c r="BN24" i="5"/>
  <c r="BN25" i="5"/>
  <c r="BN26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M25" i="5"/>
  <c r="BM26" i="5"/>
  <c r="BL8" i="5"/>
  <c r="K8" i="5" s="1"/>
  <c r="BL11" i="5"/>
  <c r="K1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D15" i="5" s="1"/>
  <c r="J15" i="5" s="1"/>
  <c r="BH16" i="5"/>
  <c r="BH17" i="5"/>
  <c r="BH18" i="5"/>
  <c r="BH19" i="5"/>
  <c r="BD19" i="5" s="1"/>
  <c r="J19" i="5" s="1"/>
  <c r="BH20" i="5"/>
  <c r="BH21" i="5"/>
  <c r="BH22" i="5"/>
  <c r="BH23" i="5"/>
  <c r="BD23" i="5" s="1"/>
  <c r="J23" i="5" s="1"/>
  <c r="BH24" i="5"/>
  <c r="BH25" i="5"/>
  <c r="BH26" i="5"/>
  <c r="BG8" i="5"/>
  <c r="BD8" i="5" s="1"/>
  <c r="J8" i="5" s="1"/>
  <c r="BG9" i="5"/>
  <c r="BG10" i="5"/>
  <c r="BG11" i="5"/>
  <c r="BG12" i="5"/>
  <c r="BD12" i="5" s="1"/>
  <c r="J12" i="5" s="1"/>
  <c r="BG13" i="5"/>
  <c r="BG14" i="5"/>
  <c r="BG15" i="5"/>
  <c r="BG16" i="5"/>
  <c r="BD16" i="5" s="1"/>
  <c r="J16" i="5" s="1"/>
  <c r="BG17" i="5"/>
  <c r="BG18" i="5"/>
  <c r="BG19" i="5"/>
  <c r="BG20" i="5"/>
  <c r="BD20" i="5" s="1"/>
  <c r="BG21" i="5"/>
  <c r="BG22" i="5"/>
  <c r="BG23" i="5"/>
  <c r="BG24" i="5"/>
  <c r="BD24" i="5" s="1"/>
  <c r="J24" i="5" s="1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D18" i="5" s="1"/>
  <c r="J18" i="5" s="1"/>
  <c r="BE19" i="5"/>
  <c r="BE20" i="5"/>
  <c r="BE21" i="5"/>
  <c r="BE22" i="5"/>
  <c r="BD22" i="5" s="1"/>
  <c r="J22" i="5" s="1"/>
  <c r="BE23" i="5"/>
  <c r="BE24" i="5"/>
  <c r="BE25" i="5"/>
  <c r="BE26" i="5"/>
  <c r="BD10" i="5"/>
  <c r="J1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V10" i="5" s="1"/>
  <c r="I10" i="5" s="1"/>
  <c r="AZ11" i="5"/>
  <c r="AZ12" i="5"/>
  <c r="AZ13" i="5"/>
  <c r="AZ14" i="5"/>
  <c r="AV14" i="5" s="1"/>
  <c r="I14" i="5" s="1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Y8" i="5"/>
  <c r="AY9" i="5"/>
  <c r="AY10" i="5"/>
  <c r="AY11" i="5"/>
  <c r="AV11" i="5" s="1"/>
  <c r="I11" i="5" s="1"/>
  <c r="AY12" i="5"/>
  <c r="AY13" i="5"/>
  <c r="AY14" i="5"/>
  <c r="AY15" i="5"/>
  <c r="AV15" i="5" s="1"/>
  <c r="I15" i="5" s="1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V12" i="5" s="1"/>
  <c r="I12" i="5" s="1"/>
  <c r="AX13" i="5"/>
  <c r="AX14" i="5"/>
  <c r="AX15" i="5"/>
  <c r="AX16" i="5"/>
  <c r="AV16" i="5" s="1"/>
  <c r="I16" i="5" s="1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W8" i="5"/>
  <c r="AW9" i="5"/>
  <c r="AV9" i="5" s="1"/>
  <c r="I9" i="5" s="1"/>
  <c r="AW10" i="5"/>
  <c r="AW11" i="5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W20" i="5"/>
  <c r="AW21" i="5"/>
  <c r="AV21" i="5" s="1"/>
  <c r="I21" i="5" s="1"/>
  <c r="AW22" i="5"/>
  <c r="AW23" i="5"/>
  <c r="AW24" i="5"/>
  <c r="AW25" i="5"/>
  <c r="AV25" i="5" s="1"/>
  <c r="I25" i="5" s="1"/>
  <c r="AW26" i="5"/>
  <c r="AV24" i="5"/>
  <c r="I24" i="5" s="1"/>
  <c r="AV26" i="5"/>
  <c r="I2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N22" i="5" s="1"/>
  <c r="H22" i="5" s="1"/>
  <c r="AR23" i="5"/>
  <c r="AR24" i="5"/>
  <c r="AR25" i="5"/>
  <c r="AR26" i="5"/>
  <c r="AN26" i="5" s="1"/>
  <c r="H26" i="5" s="1"/>
  <c r="AQ8" i="5"/>
  <c r="AQ9" i="5"/>
  <c r="AQ10" i="5"/>
  <c r="AQ11" i="5"/>
  <c r="AN11" i="5" s="1"/>
  <c r="H11" i="5" s="1"/>
  <c r="AQ12" i="5"/>
  <c r="AQ13" i="5"/>
  <c r="AQ14" i="5"/>
  <c r="AQ15" i="5"/>
  <c r="AN15" i="5" s="1"/>
  <c r="H15" i="5" s="1"/>
  <c r="AQ16" i="5"/>
  <c r="AQ17" i="5"/>
  <c r="AQ18" i="5"/>
  <c r="AQ19" i="5"/>
  <c r="AN19" i="5" s="1"/>
  <c r="H19" i="5" s="1"/>
  <c r="AQ20" i="5"/>
  <c r="AQ21" i="5"/>
  <c r="AQ22" i="5"/>
  <c r="AQ23" i="5"/>
  <c r="AN23" i="5" s="1"/>
  <c r="H23" i="5" s="1"/>
  <c r="AQ24" i="5"/>
  <c r="AQ25" i="5"/>
  <c r="AQ26" i="5"/>
  <c r="AP8" i="5"/>
  <c r="AN8" i="5" s="1"/>
  <c r="H8" i="5" s="1"/>
  <c r="AP9" i="5"/>
  <c r="AP10" i="5"/>
  <c r="AP11" i="5"/>
  <c r="AP12" i="5"/>
  <c r="AN12" i="5" s="1"/>
  <c r="H12" i="5" s="1"/>
  <c r="AP13" i="5"/>
  <c r="AP14" i="5"/>
  <c r="AP15" i="5"/>
  <c r="AP16" i="5"/>
  <c r="AN16" i="5" s="1"/>
  <c r="H16" i="5" s="1"/>
  <c r="AP17" i="5"/>
  <c r="AP18" i="5"/>
  <c r="AP19" i="5"/>
  <c r="AP20" i="5"/>
  <c r="AN20" i="5" s="1"/>
  <c r="H20" i="5" s="1"/>
  <c r="AP21" i="5"/>
  <c r="AP22" i="5"/>
  <c r="AP23" i="5"/>
  <c r="AP24" i="5"/>
  <c r="AN24" i="5" s="1"/>
  <c r="H24" i="5" s="1"/>
  <c r="AP25" i="5"/>
  <c r="AP26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H8" i="5"/>
  <c r="AF8" i="5" s="1"/>
  <c r="G8" i="5" s="1"/>
  <c r="AH9" i="5"/>
  <c r="AH10" i="5"/>
  <c r="AH11" i="5"/>
  <c r="AH12" i="5"/>
  <c r="AH13" i="5"/>
  <c r="AH14" i="5"/>
  <c r="AH15" i="5"/>
  <c r="AH16" i="5"/>
  <c r="AF16" i="5" s="1"/>
  <c r="AH17" i="5"/>
  <c r="AH18" i="5"/>
  <c r="AH19" i="5"/>
  <c r="AH20" i="5"/>
  <c r="AF20" i="5" s="1"/>
  <c r="G20" i="5" s="1"/>
  <c r="AH21" i="5"/>
  <c r="AH22" i="5"/>
  <c r="AH23" i="5"/>
  <c r="AH24" i="5"/>
  <c r="AF24" i="5" s="1"/>
  <c r="G24" i="5" s="1"/>
  <c r="AH25" i="5"/>
  <c r="AH26" i="5"/>
  <c r="AG8" i="5"/>
  <c r="AG9" i="5"/>
  <c r="AF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AG22" i="5"/>
  <c r="AG23" i="5"/>
  <c r="AG24" i="5"/>
  <c r="AG25" i="5"/>
  <c r="AF25" i="5" s="1"/>
  <c r="G25" i="5" s="1"/>
  <c r="AG26" i="5"/>
  <c r="AF12" i="5"/>
  <c r="G12" i="5" s="1"/>
  <c r="AF14" i="5"/>
  <c r="G14" i="5" s="1"/>
  <c r="AF22" i="5"/>
  <c r="AF23" i="5"/>
  <c r="G2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X24" i="5" s="1"/>
  <c r="E24" i="5" s="1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X11" i="5" s="1"/>
  <c r="Y12" i="5"/>
  <c r="Y13" i="5"/>
  <c r="Y14" i="5"/>
  <c r="Y15" i="5"/>
  <c r="X15" i="5" s="1"/>
  <c r="E15" i="5" s="1"/>
  <c r="Y16" i="5"/>
  <c r="Y17" i="5"/>
  <c r="Y18" i="5"/>
  <c r="Y19" i="5"/>
  <c r="X19" i="5" s="1"/>
  <c r="Y20" i="5"/>
  <c r="Y21" i="5"/>
  <c r="Y22" i="5"/>
  <c r="Y23" i="5"/>
  <c r="Y24" i="5"/>
  <c r="Y25" i="5"/>
  <c r="Y26" i="5"/>
  <c r="X8" i="5"/>
  <c r="E8" i="5" s="1"/>
  <c r="X10" i="5"/>
  <c r="E10" i="5" s="1"/>
  <c r="X14" i="5"/>
  <c r="X18" i="5"/>
  <c r="E18" i="5" s="1"/>
  <c r="X20" i="5"/>
  <c r="E20" i="5" s="1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P20" i="5" s="1"/>
  <c r="T21" i="5"/>
  <c r="T22" i="5"/>
  <c r="T23" i="5"/>
  <c r="T24" i="5"/>
  <c r="P24" i="5" s="1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P8" i="5"/>
  <c r="P10" i="5"/>
  <c r="O11" i="5"/>
  <c r="M10" i="5"/>
  <c r="M23" i="5"/>
  <c r="L10" i="5"/>
  <c r="L12" i="5"/>
  <c r="L18" i="5"/>
  <c r="L26" i="5"/>
  <c r="J20" i="5"/>
  <c r="G9" i="5"/>
  <c r="G16" i="5"/>
  <c r="G21" i="5"/>
  <c r="G22" i="5"/>
  <c r="E11" i="5"/>
  <c r="E14" i="5"/>
  <c r="E19" i="5"/>
  <c r="EU8" i="9"/>
  <c r="EU9" i="9"/>
  <c r="AI9" i="1" s="1"/>
  <c r="EU10" i="9"/>
  <c r="AI10" i="1" s="1"/>
  <c r="EU11" i="9"/>
  <c r="EU12" i="9"/>
  <c r="EU13" i="9"/>
  <c r="AI13" i="1" s="1"/>
  <c r="EU14" i="9"/>
  <c r="EU15" i="9"/>
  <c r="EU16" i="9"/>
  <c r="EU17" i="9"/>
  <c r="AI17" i="1" s="1"/>
  <c r="EU18" i="9"/>
  <c r="EU19" i="9"/>
  <c r="EU20" i="9"/>
  <c r="EU21" i="9"/>
  <c r="AI21" i="1" s="1"/>
  <c r="EU22" i="9"/>
  <c r="EU23" i="9"/>
  <c r="EU24" i="9"/>
  <c r="EU25" i="9"/>
  <c r="AI25" i="1" s="1"/>
  <c r="EU26" i="9"/>
  <c r="AI26" i="1" s="1"/>
  <c r="DZ8" i="9"/>
  <c r="DZ9" i="9"/>
  <c r="DZ10" i="9"/>
  <c r="AH10" i="1" s="1"/>
  <c r="DZ11" i="9"/>
  <c r="DZ12" i="9"/>
  <c r="DZ13" i="9"/>
  <c r="DZ14" i="9"/>
  <c r="AH14" i="1" s="1"/>
  <c r="DZ15" i="9"/>
  <c r="DZ16" i="9"/>
  <c r="DZ17" i="9"/>
  <c r="DZ18" i="9"/>
  <c r="AH18" i="1" s="1"/>
  <c r="DZ19" i="9"/>
  <c r="DZ20" i="9"/>
  <c r="DZ21" i="9"/>
  <c r="DZ22" i="9"/>
  <c r="AH22" i="1" s="1"/>
  <c r="DZ23" i="9"/>
  <c r="AH23" i="1" s="1"/>
  <c r="DZ24" i="9"/>
  <c r="DZ25" i="9"/>
  <c r="DZ26" i="9"/>
  <c r="AH26" i="1" s="1"/>
  <c r="DE8" i="9"/>
  <c r="DE9" i="9"/>
  <c r="DE10" i="9"/>
  <c r="DE11" i="9"/>
  <c r="AG11" i="1" s="1"/>
  <c r="DE12" i="9"/>
  <c r="DE13" i="9"/>
  <c r="DE14" i="9"/>
  <c r="DE15" i="9"/>
  <c r="AG15" i="1" s="1"/>
  <c r="DE16" i="9"/>
  <c r="DE17" i="9"/>
  <c r="DE18" i="9"/>
  <c r="DE19" i="9"/>
  <c r="AG19" i="1" s="1"/>
  <c r="DE20" i="9"/>
  <c r="AG20" i="1" s="1"/>
  <c r="DE21" i="9"/>
  <c r="DE22" i="9"/>
  <c r="DE23" i="9"/>
  <c r="AG23" i="1" s="1"/>
  <c r="DE24" i="9"/>
  <c r="DE25" i="9"/>
  <c r="DE26" i="9"/>
  <c r="CJ8" i="9"/>
  <c r="AF8" i="1" s="1"/>
  <c r="CJ9" i="9"/>
  <c r="CJ10" i="9"/>
  <c r="CJ11" i="9"/>
  <c r="CJ12" i="9"/>
  <c r="AF12" i="1" s="1"/>
  <c r="CJ13" i="9"/>
  <c r="CJ14" i="9"/>
  <c r="CJ15" i="9"/>
  <c r="CJ16" i="9"/>
  <c r="AF16" i="1" s="1"/>
  <c r="CJ17" i="9"/>
  <c r="AF17" i="1" s="1"/>
  <c r="CJ18" i="9"/>
  <c r="CJ19" i="9"/>
  <c r="CJ20" i="9"/>
  <c r="AF20" i="1" s="1"/>
  <c r="CJ21" i="9"/>
  <c r="CJ22" i="9"/>
  <c r="CJ23" i="9"/>
  <c r="CJ24" i="9"/>
  <c r="AF24" i="1" s="1"/>
  <c r="CJ25" i="9"/>
  <c r="CJ26" i="9"/>
  <c r="BO8" i="9"/>
  <c r="BO9" i="9"/>
  <c r="AE9" i="1" s="1"/>
  <c r="BO10" i="9"/>
  <c r="BO11" i="9"/>
  <c r="BO12" i="9"/>
  <c r="BO13" i="9"/>
  <c r="BO14" i="9"/>
  <c r="AE14" i="1" s="1"/>
  <c r="BO15" i="9"/>
  <c r="BO16" i="9"/>
  <c r="BO17" i="9"/>
  <c r="AE17" i="1" s="1"/>
  <c r="BO18" i="9"/>
  <c r="BO19" i="9"/>
  <c r="BO20" i="9"/>
  <c r="BO21" i="9"/>
  <c r="AE21" i="1" s="1"/>
  <c r="BO22" i="9"/>
  <c r="BO23" i="9"/>
  <c r="BO24" i="9"/>
  <c r="BO25" i="9"/>
  <c r="AE25" i="1" s="1"/>
  <c r="BO26" i="9"/>
  <c r="AT8" i="9"/>
  <c r="AT9" i="9"/>
  <c r="AT10" i="9"/>
  <c r="AD10" i="1" s="1"/>
  <c r="AT11" i="9"/>
  <c r="AD11" i="1" s="1"/>
  <c r="AT12" i="9"/>
  <c r="AT13" i="9"/>
  <c r="AT14" i="9"/>
  <c r="AD14" i="1" s="1"/>
  <c r="AT15" i="9"/>
  <c r="AT16" i="9"/>
  <c r="AT17" i="9"/>
  <c r="AT18" i="9"/>
  <c r="AD18" i="1" s="1"/>
  <c r="AT19" i="9"/>
  <c r="AT20" i="9"/>
  <c r="AT21" i="9"/>
  <c r="AT22" i="9"/>
  <c r="AD22" i="1" s="1"/>
  <c r="AT23" i="9"/>
  <c r="D23" i="9" s="1"/>
  <c r="AT23" i="4" s="1"/>
  <c r="D23" i="4" s="1"/>
  <c r="AT24" i="9"/>
  <c r="AT25" i="9"/>
  <c r="AT26" i="9"/>
  <c r="AD26" i="1" s="1"/>
  <c r="Y8" i="9"/>
  <c r="AC8" i="1" s="1"/>
  <c r="AJ8" i="1" s="1"/>
  <c r="Y9" i="9"/>
  <c r="Y10" i="9"/>
  <c r="Y11" i="9"/>
  <c r="Y12" i="9"/>
  <c r="D12" i="9" s="1"/>
  <c r="AT12" i="4" s="1"/>
  <c r="D12" i="4" s="1"/>
  <c r="Y13" i="9"/>
  <c r="Y14" i="9"/>
  <c r="Y15" i="9"/>
  <c r="AC15" i="1" s="1"/>
  <c r="Y16" i="9"/>
  <c r="D16" i="9" s="1"/>
  <c r="AT16" i="4" s="1"/>
  <c r="Y17" i="9"/>
  <c r="Y18" i="9"/>
  <c r="Y19" i="9"/>
  <c r="Y20" i="9"/>
  <c r="D20" i="9" s="1"/>
  <c r="AT20" i="4" s="1"/>
  <c r="D20" i="4" s="1"/>
  <c r="Y21" i="9"/>
  <c r="Y22" i="9"/>
  <c r="Y23" i="9"/>
  <c r="AC23" i="1" s="1"/>
  <c r="Y24" i="9"/>
  <c r="AC24" i="1" s="1"/>
  <c r="Y25" i="9"/>
  <c r="Y26" i="9"/>
  <c r="X8" i="9"/>
  <c r="BN8" i="4" s="1"/>
  <c r="X8" i="4" s="1"/>
  <c r="X9" i="9"/>
  <c r="BN9" i="4" s="1"/>
  <c r="X9" i="4" s="1"/>
  <c r="X10" i="9"/>
  <c r="X11" i="9"/>
  <c r="X12" i="9"/>
  <c r="BN12" i="4" s="1"/>
  <c r="X12" i="4" s="1"/>
  <c r="X13" i="9"/>
  <c r="BN13" i="4" s="1"/>
  <c r="X13" i="4" s="1"/>
  <c r="X14" i="9"/>
  <c r="X15" i="9"/>
  <c r="BN15" i="4" s="1"/>
  <c r="X16" i="9"/>
  <c r="BN16" i="4" s="1"/>
  <c r="X17" i="9"/>
  <c r="BN17" i="4" s="1"/>
  <c r="X17" i="4" s="1"/>
  <c r="X18" i="9"/>
  <c r="X19" i="9"/>
  <c r="X20" i="9"/>
  <c r="BN20" i="4" s="1"/>
  <c r="X20" i="4" s="1"/>
  <c r="X21" i="9"/>
  <c r="BN21" i="4" s="1"/>
  <c r="X21" i="4" s="1"/>
  <c r="X22" i="9"/>
  <c r="X23" i="9"/>
  <c r="X24" i="9"/>
  <c r="BN24" i="4" s="1"/>
  <c r="X24" i="4" s="1"/>
  <c r="X25" i="9"/>
  <c r="X26" i="9"/>
  <c r="W8" i="9"/>
  <c r="BM8" i="4" s="1"/>
  <c r="W9" i="9"/>
  <c r="BM9" i="4" s="1"/>
  <c r="W10" i="9"/>
  <c r="BM10" i="4" s="1"/>
  <c r="W10" i="4" s="1"/>
  <c r="W11" i="9"/>
  <c r="W12" i="9"/>
  <c r="BM12" i="4" s="1"/>
  <c r="W13" i="9"/>
  <c r="BM13" i="4" s="1"/>
  <c r="W14" i="9"/>
  <c r="BM14" i="4" s="1"/>
  <c r="W14" i="4" s="1"/>
  <c r="W15" i="9"/>
  <c r="W16" i="9"/>
  <c r="W17" i="9"/>
  <c r="BM17" i="4" s="1"/>
  <c r="W17" i="4" s="1"/>
  <c r="W18" i="9"/>
  <c r="BM18" i="4" s="1"/>
  <c r="W18" i="4" s="1"/>
  <c r="W19" i="9"/>
  <c r="W20" i="9"/>
  <c r="W21" i="9"/>
  <c r="BM21" i="4" s="1"/>
  <c r="W21" i="4" s="1"/>
  <c r="W22" i="9"/>
  <c r="BM22" i="4" s="1"/>
  <c r="W22" i="4" s="1"/>
  <c r="W23" i="9"/>
  <c r="W24" i="9"/>
  <c r="W25" i="9"/>
  <c r="BM25" i="4" s="1"/>
  <c r="W26" i="9"/>
  <c r="BM26" i="4" s="1"/>
  <c r="W26" i="4" s="1"/>
  <c r="V8" i="9"/>
  <c r="V9" i="9"/>
  <c r="BL9" i="4" s="1"/>
  <c r="V10" i="9"/>
  <c r="BL10" i="4" s="1"/>
  <c r="V10" i="4" s="1"/>
  <c r="V11" i="9"/>
  <c r="BL11" i="4" s="1"/>
  <c r="V11" i="4" s="1"/>
  <c r="V12" i="9"/>
  <c r="V13" i="9"/>
  <c r="V14" i="9"/>
  <c r="BL14" i="4" s="1"/>
  <c r="V14" i="4" s="1"/>
  <c r="V15" i="9"/>
  <c r="BL15" i="4" s="1"/>
  <c r="V15" i="4" s="1"/>
  <c r="V16" i="9"/>
  <c r="V17" i="9"/>
  <c r="V18" i="9"/>
  <c r="BL18" i="4" s="1"/>
  <c r="V18" i="4" s="1"/>
  <c r="V19" i="9"/>
  <c r="V20" i="9"/>
  <c r="V21" i="9"/>
  <c r="BL21" i="4" s="1"/>
  <c r="V22" i="9"/>
  <c r="BL22" i="4" s="1"/>
  <c r="V23" i="9"/>
  <c r="BL23" i="4" s="1"/>
  <c r="V23" i="4" s="1"/>
  <c r="V24" i="9"/>
  <c r="V25" i="9"/>
  <c r="BL25" i="4" s="1"/>
  <c r="V26" i="9"/>
  <c r="BL26" i="4" s="1"/>
  <c r="V26" i="4" s="1"/>
  <c r="U8" i="9"/>
  <c r="BK8" i="4" s="1"/>
  <c r="U8" i="4" s="1"/>
  <c r="U9" i="9"/>
  <c r="U10" i="9"/>
  <c r="U11" i="9"/>
  <c r="BK11" i="4" s="1"/>
  <c r="U11" i="4" s="1"/>
  <c r="U12" i="9"/>
  <c r="BK12" i="4" s="1"/>
  <c r="U12" i="4" s="1"/>
  <c r="U13" i="9"/>
  <c r="U14" i="9"/>
  <c r="U15" i="9"/>
  <c r="BK15" i="4" s="1"/>
  <c r="U15" i="4" s="1"/>
  <c r="U16" i="9"/>
  <c r="BK16" i="4" s="1"/>
  <c r="U16" i="4" s="1"/>
  <c r="U17" i="9"/>
  <c r="U18" i="9"/>
  <c r="U19" i="9"/>
  <c r="BK19" i="4" s="1"/>
  <c r="U20" i="9"/>
  <c r="BK20" i="4" s="1"/>
  <c r="U20" i="4" s="1"/>
  <c r="U21" i="9"/>
  <c r="U22" i="9"/>
  <c r="BK22" i="4" s="1"/>
  <c r="U23" i="9"/>
  <c r="BK23" i="4" s="1"/>
  <c r="U24" i="9"/>
  <c r="BK24" i="4" s="1"/>
  <c r="U24" i="4" s="1"/>
  <c r="U25" i="9"/>
  <c r="U26" i="9"/>
  <c r="T8" i="9"/>
  <c r="BJ8" i="4" s="1"/>
  <c r="T8" i="4" s="1"/>
  <c r="T9" i="9"/>
  <c r="BJ9" i="4" s="1"/>
  <c r="T9" i="4" s="1"/>
  <c r="T10" i="9"/>
  <c r="T11" i="9"/>
  <c r="T12" i="9"/>
  <c r="BJ12" i="4" s="1"/>
  <c r="T12" i="4" s="1"/>
  <c r="T13" i="9"/>
  <c r="T14" i="9"/>
  <c r="T15" i="9"/>
  <c r="BJ15" i="4" s="1"/>
  <c r="T16" i="9"/>
  <c r="BJ16" i="4" s="1"/>
  <c r="T17" i="9"/>
  <c r="BJ17" i="4" s="1"/>
  <c r="T17" i="4" s="1"/>
  <c r="T18" i="9"/>
  <c r="T19" i="9"/>
  <c r="BJ19" i="4" s="1"/>
  <c r="T20" i="9"/>
  <c r="BJ20" i="4" s="1"/>
  <c r="T21" i="9"/>
  <c r="BJ21" i="4" s="1"/>
  <c r="T21" i="4" s="1"/>
  <c r="T22" i="9"/>
  <c r="T23" i="9"/>
  <c r="T24" i="9"/>
  <c r="BJ24" i="4" s="1"/>
  <c r="T24" i="4" s="1"/>
  <c r="T25" i="9"/>
  <c r="BJ25" i="4" s="1"/>
  <c r="T25" i="4" s="1"/>
  <c r="T26" i="9"/>
  <c r="S8" i="9"/>
  <c r="S9" i="9"/>
  <c r="BI9" i="4" s="1"/>
  <c r="S9" i="4" s="1"/>
  <c r="S10" i="9"/>
  <c r="BI10" i="4" s="1"/>
  <c r="S10" i="4" s="1"/>
  <c r="S11" i="9"/>
  <c r="S12" i="9"/>
  <c r="S13" i="9"/>
  <c r="BI13" i="4" s="1"/>
  <c r="S14" i="9"/>
  <c r="BI14" i="4" s="1"/>
  <c r="S14" i="4" s="1"/>
  <c r="S15" i="9"/>
  <c r="S16" i="9"/>
  <c r="BI16" i="4" s="1"/>
  <c r="S17" i="9"/>
  <c r="BI17" i="4" s="1"/>
  <c r="S18" i="9"/>
  <c r="BI18" i="4" s="1"/>
  <c r="S18" i="4" s="1"/>
  <c r="S19" i="9"/>
  <c r="S20" i="9"/>
  <c r="S21" i="9"/>
  <c r="BI21" i="4" s="1"/>
  <c r="S21" i="4" s="1"/>
  <c r="S22" i="9"/>
  <c r="BI22" i="4" s="1"/>
  <c r="S22" i="4" s="1"/>
  <c r="S23" i="9"/>
  <c r="S24" i="9"/>
  <c r="S25" i="9"/>
  <c r="BI25" i="4" s="1"/>
  <c r="S25" i="4" s="1"/>
  <c r="S26" i="9"/>
  <c r="R8" i="9"/>
  <c r="R9" i="9"/>
  <c r="BH9" i="4" s="1"/>
  <c r="R10" i="9"/>
  <c r="BH10" i="4" s="1"/>
  <c r="R10" i="4" s="1"/>
  <c r="R11" i="9"/>
  <c r="BH11" i="4" s="1"/>
  <c r="R11" i="4" s="1"/>
  <c r="R12" i="9"/>
  <c r="R13" i="9"/>
  <c r="BH13" i="4" s="1"/>
  <c r="R14" i="9"/>
  <c r="BH14" i="4" s="1"/>
  <c r="R15" i="9"/>
  <c r="BH15" i="4" s="1"/>
  <c r="R15" i="4" s="1"/>
  <c r="R16" i="9"/>
  <c r="R17" i="9"/>
  <c r="R18" i="9"/>
  <c r="BH18" i="4" s="1"/>
  <c r="R18" i="4" s="1"/>
  <c r="R19" i="9"/>
  <c r="BH19" i="4" s="1"/>
  <c r="R19" i="4" s="1"/>
  <c r="R20" i="9"/>
  <c r="R21" i="9"/>
  <c r="R22" i="9"/>
  <c r="BH22" i="4" s="1"/>
  <c r="R22" i="4" s="1"/>
  <c r="R23" i="9"/>
  <c r="BH23" i="4" s="1"/>
  <c r="R23" i="4" s="1"/>
  <c r="R24" i="9"/>
  <c r="R25" i="9"/>
  <c r="R26" i="9"/>
  <c r="BH26" i="4" s="1"/>
  <c r="R26" i="4" s="1"/>
  <c r="Q8" i="9"/>
  <c r="BG8" i="4" s="1"/>
  <c r="Q8" i="4" s="1"/>
  <c r="Q9" i="9"/>
  <c r="Q10" i="9"/>
  <c r="BG10" i="4" s="1"/>
  <c r="Q11" i="9"/>
  <c r="BG11" i="4" s="1"/>
  <c r="Q12" i="9"/>
  <c r="BG12" i="4" s="1"/>
  <c r="Q12" i="4" s="1"/>
  <c r="Q13" i="9"/>
  <c r="Q14" i="9"/>
  <c r="Q15" i="9"/>
  <c r="BG15" i="4" s="1"/>
  <c r="Q15" i="4" s="1"/>
  <c r="Q16" i="9"/>
  <c r="BG16" i="4" s="1"/>
  <c r="Q16" i="4" s="1"/>
  <c r="Q17" i="9"/>
  <c r="Q18" i="9"/>
  <c r="Q19" i="9"/>
  <c r="BG19" i="4" s="1"/>
  <c r="Q19" i="4" s="1"/>
  <c r="Q20" i="9"/>
  <c r="Q21" i="9"/>
  <c r="Q22" i="9"/>
  <c r="BG22" i="4" s="1"/>
  <c r="Q23" i="9"/>
  <c r="BG23" i="4" s="1"/>
  <c r="Q24" i="9"/>
  <c r="BG24" i="4" s="1"/>
  <c r="Q24" i="4" s="1"/>
  <c r="Q25" i="9"/>
  <c r="Q26" i="9"/>
  <c r="BG26" i="4" s="1"/>
  <c r="P8" i="9"/>
  <c r="BF8" i="4" s="1"/>
  <c r="P9" i="9"/>
  <c r="BF9" i="4" s="1"/>
  <c r="P9" i="4" s="1"/>
  <c r="P10" i="9"/>
  <c r="P11" i="9"/>
  <c r="P12" i="9"/>
  <c r="BF12" i="4" s="1"/>
  <c r="P12" i="4" s="1"/>
  <c r="P13" i="9"/>
  <c r="BF13" i="4" s="1"/>
  <c r="P13" i="4" s="1"/>
  <c r="P14" i="9"/>
  <c r="P15" i="9"/>
  <c r="P16" i="9"/>
  <c r="BF16" i="4" s="1"/>
  <c r="P16" i="4" s="1"/>
  <c r="P17" i="9"/>
  <c r="BF17" i="4" s="1"/>
  <c r="P17" i="4" s="1"/>
  <c r="P18" i="9"/>
  <c r="P19" i="9"/>
  <c r="P20" i="9"/>
  <c r="BF20" i="4" s="1"/>
  <c r="P21" i="9"/>
  <c r="BF21" i="4" s="1"/>
  <c r="P21" i="4" s="1"/>
  <c r="P22" i="9"/>
  <c r="P23" i="9"/>
  <c r="BF23" i="4" s="1"/>
  <c r="P24" i="9"/>
  <c r="BF24" i="4" s="1"/>
  <c r="P24" i="4" s="1"/>
  <c r="P25" i="9"/>
  <c r="BF25" i="4" s="1"/>
  <c r="P25" i="4" s="1"/>
  <c r="P26" i="9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O15" i="9"/>
  <c r="O16" i="9"/>
  <c r="BE16" i="4" s="1"/>
  <c r="O17" i="9"/>
  <c r="BE17" i="4" s="1"/>
  <c r="O18" i="9"/>
  <c r="BE18" i="4" s="1"/>
  <c r="O18" i="4" s="1"/>
  <c r="O19" i="9"/>
  <c r="O20" i="9"/>
  <c r="BE20" i="4" s="1"/>
  <c r="O21" i="9"/>
  <c r="BE21" i="4" s="1"/>
  <c r="O21" i="4" s="1"/>
  <c r="O22" i="9"/>
  <c r="BE22" i="4" s="1"/>
  <c r="O22" i="4" s="1"/>
  <c r="O23" i="9"/>
  <c r="O24" i="9"/>
  <c r="O25" i="9"/>
  <c r="BE25" i="4" s="1"/>
  <c r="O25" i="4" s="1"/>
  <c r="O26" i="9"/>
  <c r="BE26" i="4" s="1"/>
  <c r="O26" i="4" s="1"/>
  <c r="N8" i="9"/>
  <c r="N9" i="9"/>
  <c r="N10" i="9"/>
  <c r="BD10" i="4" s="1"/>
  <c r="N10" i="4" s="1"/>
  <c r="N11" i="9"/>
  <c r="BD11" i="4" s="1"/>
  <c r="N11" i="4" s="1"/>
  <c r="N12" i="9"/>
  <c r="N13" i="9"/>
  <c r="N14" i="9"/>
  <c r="BD14" i="4" s="1"/>
  <c r="N15" i="9"/>
  <c r="BD15" i="4" s="1"/>
  <c r="N15" i="4" s="1"/>
  <c r="N16" i="9"/>
  <c r="N17" i="9"/>
  <c r="BD17" i="4" s="1"/>
  <c r="N18" i="9"/>
  <c r="BD18" i="4" s="1"/>
  <c r="N19" i="9"/>
  <c r="BD19" i="4" s="1"/>
  <c r="N19" i="4" s="1"/>
  <c r="N20" i="9"/>
  <c r="N21" i="9"/>
  <c r="N22" i="9"/>
  <c r="BD22" i="4" s="1"/>
  <c r="N22" i="4" s="1"/>
  <c r="N23" i="9"/>
  <c r="BD23" i="4" s="1"/>
  <c r="N23" i="4" s="1"/>
  <c r="N24" i="9"/>
  <c r="N25" i="9"/>
  <c r="N26" i="9"/>
  <c r="BD26" i="4" s="1"/>
  <c r="N26" i="4" s="1"/>
  <c r="M8" i="9"/>
  <c r="M9" i="9"/>
  <c r="M10" i="9"/>
  <c r="BC10" i="4" s="1"/>
  <c r="M11" i="9"/>
  <c r="BC11" i="4" s="1"/>
  <c r="M12" i="9"/>
  <c r="BC12" i="4" s="1"/>
  <c r="M12" i="4" s="1"/>
  <c r="M13" i="9"/>
  <c r="M14" i="9"/>
  <c r="BC14" i="4" s="1"/>
  <c r="M15" i="9"/>
  <c r="BC15" i="4" s="1"/>
  <c r="M16" i="9"/>
  <c r="BC16" i="4" s="1"/>
  <c r="M16" i="4" s="1"/>
  <c r="M17" i="9"/>
  <c r="M18" i="9"/>
  <c r="M19" i="9"/>
  <c r="BC19" i="4" s="1"/>
  <c r="M19" i="4" s="1"/>
  <c r="M20" i="9"/>
  <c r="BC20" i="4" s="1"/>
  <c r="M20" i="4" s="1"/>
  <c r="M21" i="9"/>
  <c r="M22" i="9"/>
  <c r="M23" i="9"/>
  <c r="BC23" i="4" s="1"/>
  <c r="M23" i="4" s="1"/>
  <c r="M24" i="9"/>
  <c r="BC24" i="4" s="1"/>
  <c r="M24" i="4" s="1"/>
  <c r="M25" i="9"/>
  <c r="M26" i="9"/>
  <c r="L8" i="9"/>
  <c r="BB8" i="4" s="1"/>
  <c r="L9" i="9"/>
  <c r="BB9" i="4" s="1"/>
  <c r="L9" i="4" s="1"/>
  <c r="L10" i="9"/>
  <c r="L11" i="9"/>
  <c r="BB11" i="4" s="1"/>
  <c r="L12" i="9"/>
  <c r="BB12" i="4" s="1"/>
  <c r="L13" i="9"/>
  <c r="BB13" i="4" s="1"/>
  <c r="L13" i="4" s="1"/>
  <c r="L14" i="9"/>
  <c r="L15" i="9"/>
  <c r="L16" i="9"/>
  <c r="BB16" i="4" s="1"/>
  <c r="L16" i="4" s="1"/>
  <c r="L17" i="9"/>
  <c r="BB17" i="4" s="1"/>
  <c r="L17" i="4" s="1"/>
  <c r="L18" i="9"/>
  <c r="L19" i="9"/>
  <c r="L20" i="9"/>
  <c r="BB20" i="4" s="1"/>
  <c r="L20" i="4" s="1"/>
  <c r="L21" i="9"/>
  <c r="L22" i="9"/>
  <c r="L23" i="9"/>
  <c r="BB23" i="4" s="1"/>
  <c r="L24" i="9"/>
  <c r="BB24" i="4" s="1"/>
  <c r="L24" i="4" s="1"/>
  <c r="L25" i="9"/>
  <c r="BB25" i="4" s="1"/>
  <c r="L25" i="4" s="1"/>
  <c r="L26" i="9"/>
  <c r="K8" i="9"/>
  <c r="BA8" i="4" s="1"/>
  <c r="K9" i="9"/>
  <c r="K10" i="9"/>
  <c r="BA10" i="4" s="1"/>
  <c r="K10" i="4" s="1"/>
  <c r="K11" i="9"/>
  <c r="K12" i="9"/>
  <c r="BA12" i="4" s="1"/>
  <c r="K12" i="4" s="1"/>
  <c r="K13" i="9"/>
  <c r="K14" i="9"/>
  <c r="BA14" i="4" s="1"/>
  <c r="K14" i="4" s="1"/>
  <c r="K15" i="9"/>
  <c r="K16" i="9"/>
  <c r="BA16" i="4" s="1"/>
  <c r="K17" i="9"/>
  <c r="BA17" i="4" s="1"/>
  <c r="K17" i="4" s="1"/>
  <c r="K18" i="9"/>
  <c r="K19" i="9"/>
  <c r="K20" i="9"/>
  <c r="BA20" i="4" s="1"/>
  <c r="K21" i="9"/>
  <c r="BA21" i="4" s="1"/>
  <c r="K22" i="9"/>
  <c r="BA22" i="4" s="1"/>
  <c r="K22" i="4" s="1"/>
  <c r="K23" i="9"/>
  <c r="K24" i="9"/>
  <c r="BA24" i="4" s="1"/>
  <c r="K25" i="9"/>
  <c r="K26" i="9"/>
  <c r="BA26" i="4" s="1"/>
  <c r="K26" i="4" s="1"/>
  <c r="J8" i="9"/>
  <c r="J9" i="9"/>
  <c r="AZ9" i="4" s="1"/>
  <c r="J9" i="4" s="1"/>
  <c r="J10" i="9"/>
  <c r="J11" i="9"/>
  <c r="AZ11" i="4" s="1"/>
  <c r="J11" i="4" s="1"/>
  <c r="J12" i="9"/>
  <c r="J13" i="9"/>
  <c r="AZ13" i="4" s="1"/>
  <c r="J14" i="9"/>
  <c r="AZ14" i="4" s="1"/>
  <c r="J14" i="4" s="1"/>
  <c r="J15" i="9"/>
  <c r="J16" i="9"/>
  <c r="J17" i="9"/>
  <c r="AZ17" i="4" s="1"/>
  <c r="J18" i="9"/>
  <c r="AZ18" i="4" s="1"/>
  <c r="J19" i="9"/>
  <c r="AZ19" i="4" s="1"/>
  <c r="J19" i="4" s="1"/>
  <c r="J20" i="9"/>
  <c r="J21" i="9"/>
  <c r="AZ21" i="4" s="1"/>
  <c r="J22" i="9"/>
  <c r="J23" i="9"/>
  <c r="AZ23" i="4" s="1"/>
  <c r="J23" i="4" s="1"/>
  <c r="J24" i="9"/>
  <c r="J25" i="9"/>
  <c r="AZ25" i="4" s="1"/>
  <c r="J25" i="4" s="1"/>
  <c r="J26" i="9"/>
  <c r="I8" i="9"/>
  <c r="AY8" i="4" s="1"/>
  <c r="I8" i="4" s="1"/>
  <c r="I9" i="9"/>
  <c r="I10" i="9"/>
  <c r="AY10" i="4" s="1"/>
  <c r="I11" i="9"/>
  <c r="AY11" i="4" s="1"/>
  <c r="I11" i="4" s="1"/>
  <c r="I12" i="9"/>
  <c r="I13" i="9"/>
  <c r="I14" i="9"/>
  <c r="AY14" i="4" s="1"/>
  <c r="I15" i="9"/>
  <c r="AY15" i="4" s="1"/>
  <c r="I16" i="9"/>
  <c r="AY16" i="4" s="1"/>
  <c r="I16" i="4" s="1"/>
  <c r="I17" i="9"/>
  <c r="I18" i="9"/>
  <c r="AY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H8" i="9"/>
  <c r="AX8" i="4" s="1"/>
  <c r="H8" i="4" s="1"/>
  <c r="H9" i="9"/>
  <c r="H10" i="9"/>
  <c r="H11" i="9"/>
  <c r="AX11" i="4" s="1"/>
  <c r="H12" i="9"/>
  <c r="AX12" i="4" s="1"/>
  <c r="H12" i="4" s="1"/>
  <c r="H13" i="9"/>
  <c r="AX13" i="4" s="1"/>
  <c r="H13" i="4" s="1"/>
  <c r="H14" i="9"/>
  <c r="H15" i="9"/>
  <c r="AX15" i="4" s="1"/>
  <c r="H16" i="9"/>
  <c r="H17" i="9"/>
  <c r="AX17" i="4" s="1"/>
  <c r="H17" i="4" s="1"/>
  <c r="H18" i="9"/>
  <c r="H19" i="9"/>
  <c r="AX19" i="4" s="1"/>
  <c r="H19" i="4" s="1"/>
  <c r="H20" i="9"/>
  <c r="H21" i="9"/>
  <c r="AX21" i="4" s="1"/>
  <c r="H21" i="4" s="1"/>
  <c r="H22" i="9"/>
  <c r="H23" i="9"/>
  <c r="AX23" i="4" s="1"/>
  <c r="H24" i="9"/>
  <c r="AX24" i="4" s="1"/>
  <c r="H24" i="4" s="1"/>
  <c r="H25" i="9"/>
  <c r="H26" i="9"/>
  <c r="G8" i="9"/>
  <c r="AW8" i="4" s="1"/>
  <c r="G9" i="9"/>
  <c r="AW9" i="4" s="1"/>
  <c r="G10" i="9"/>
  <c r="AW10" i="4" s="1"/>
  <c r="G10" i="4" s="1"/>
  <c r="G11" i="9"/>
  <c r="G12" i="9"/>
  <c r="AW12" i="4" s="1"/>
  <c r="G13" i="9"/>
  <c r="G14" i="9"/>
  <c r="AW14" i="4" s="1"/>
  <c r="G14" i="4" s="1"/>
  <c r="G15" i="9"/>
  <c r="G16" i="9"/>
  <c r="AW16" i="4" s="1"/>
  <c r="G16" i="4" s="1"/>
  <c r="G17" i="9"/>
  <c r="G18" i="9"/>
  <c r="AW18" i="4" s="1"/>
  <c r="G18" i="4" s="1"/>
  <c r="G19" i="9"/>
  <c r="G20" i="9"/>
  <c r="AW20" i="4" s="1"/>
  <c r="G21" i="9"/>
  <c r="AW21" i="4" s="1"/>
  <c r="G21" i="4" s="1"/>
  <c r="G22" i="9"/>
  <c r="G23" i="9"/>
  <c r="G24" i="9"/>
  <c r="AW24" i="4" s="1"/>
  <c r="G25" i="9"/>
  <c r="AW25" i="4" s="1"/>
  <c r="G26" i="9"/>
  <c r="AW26" i="4" s="1"/>
  <c r="G26" i="4" s="1"/>
  <c r="F8" i="9"/>
  <c r="F9" i="9"/>
  <c r="AV9" i="4" s="1"/>
  <c r="F10" i="9"/>
  <c r="F11" i="9"/>
  <c r="AV11" i="4" s="1"/>
  <c r="F11" i="4" s="1"/>
  <c r="F12" i="9"/>
  <c r="F13" i="9"/>
  <c r="AV13" i="4" s="1"/>
  <c r="F13" i="4" s="1"/>
  <c r="F14" i="9"/>
  <c r="F15" i="9"/>
  <c r="AV15" i="4" s="1"/>
  <c r="F15" i="4" s="1"/>
  <c r="F16" i="9"/>
  <c r="F17" i="9"/>
  <c r="AV17" i="4" s="1"/>
  <c r="F18" i="9"/>
  <c r="AV18" i="4" s="1"/>
  <c r="F18" i="4" s="1"/>
  <c r="F19" i="9"/>
  <c r="F20" i="9"/>
  <c r="F21" i="9"/>
  <c r="AV21" i="4" s="1"/>
  <c r="F22" i="9"/>
  <c r="AV22" i="4" s="1"/>
  <c r="F23" i="9"/>
  <c r="AV23" i="4" s="1"/>
  <c r="F23" i="4" s="1"/>
  <c r="F24" i="9"/>
  <c r="F25" i="9"/>
  <c r="AV25" i="4" s="1"/>
  <c r="F26" i="9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5" i="9"/>
  <c r="AU15" i="4" s="1"/>
  <c r="E15" i="4" s="1"/>
  <c r="E16" i="9"/>
  <c r="E17" i="9"/>
  <c r="E18" i="9"/>
  <c r="AU18" i="4" s="1"/>
  <c r="E19" i="9"/>
  <c r="AU19" i="4" s="1"/>
  <c r="E19" i="4" s="1"/>
  <c r="E20" i="9"/>
  <c r="AU20" i="4" s="1"/>
  <c r="E20" i="4" s="1"/>
  <c r="E21" i="9"/>
  <c r="E22" i="9"/>
  <c r="AU22" i="4" s="1"/>
  <c r="E23" i="9"/>
  <c r="E24" i="9"/>
  <c r="AU24" i="4" s="1"/>
  <c r="E24" i="4" s="1"/>
  <c r="E25" i="9"/>
  <c r="E26" i="9"/>
  <c r="AU26" i="4" s="1"/>
  <c r="E26" i="4" s="1"/>
  <c r="D9" i="9"/>
  <c r="AT9" i="4" s="1"/>
  <c r="D15" i="9"/>
  <c r="AT15" i="4" s="1"/>
  <c r="D15" i="4" s="1"/>
  <c r="D24" i="9"/>
  <c r="AT24" i="4" s="1"/>
  <c r="D24" i="4" s="1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N10" i="4"/>
  <c r="BN11" i="4"/>
  <c r="BN14" i="4"/>
  <c r="BN18" i="4"/>
  <c r="X18" i="4" s="1"/>
  <c r="BN19" i="4"/>
  <c r="X19" i="4" s="1"/>
  <c r="BN22" i="4"/>
  <c r="BN23" i="4"/>
  <c r="BN25" i="4"/>
  <c r="X25" i="4" s="1"/>
  <c r="BN26" i="4"/>
  <c r="BM11" i="4"/>
  <c r="W11" i="4" s="1"/>
  <c r="BM15" i="4"/>
  <c r="BM16" i="4"/>
  <c r="W16" i="4" s="1"/>
  <c r="BM19" i="4"/>
  <c r="BM20" i="4"/>
  <c r="BM23" i="4"/>
  <c r="BM24" i="4"/>
  <c r="W24" i="4" s="1"/>
  <c r="BL8" i="4"/>
  <c r="BL12" i="4"/>
  <c r="V12" i="4" s="1"/>
  <c r="BL13" i="4"/>
  <c r="V13" i="4" s="1"/>
  <c r="BL16" i="4"/>
  <c r="BL17" i="4"/>
  <c r="BL19" i="4"/>
  <c r="V19" i="4" s="1"/>
  <c r="BL20" i="4"/>
  <c r="BL24" i="4"/>
  <c r="V24" i="4" s="1"/>
  <c r="BK9" i="4"/>
  <c r="BK10" i="4"/>
  <c r="U10" i="4" s="1"/>
  <c r="BK13" i="4"/>
  <c r="BK14" i="4"/>
  <c r="BK17" i="4"/>
  <c r="BK18" i="4"/>
  <c r="U18" i="4" s="1"/>
  <c r="BK21" i="4"/>
  <c r="BK25" i="4"/>
  <c r="BK26" i="4"/>
  <c r="U26" i="4" s="1"/>
  <c r="BJ10" i="4"/>
  <c r="BJ11" i="4"/>
  <c r="BJ13" i="4"/>
  <c r="T13" i="4" s="1"/>
  <c r="BJ14" i="4"/>
  <c r="BJ18" i="4"/>
  <c r="T18" i="4" s="1"/>
  <c r="BJ22" i="4"/>
  <c r="BJ23" i="4"/>
  <c r="T23" i="4" s="1"/>
  <c r="BJ26" i="4"/>
  <c r="BI8" i="4"/>
  <c r="S8" i="4" s="1"/>
  <c r="BI11" i="4"/>
  <c r="BI12" i="4"/>
  <c r="S12" i="4" s="1"/>
  <c r="BI15" i="4"/>
  <c r="BI19" i="4"/>
  <c r="BI20" i="4"/>
  <c r="S20" i="4" s="1"/>
  <c r="BI23" i="4"/>
  <c r="BI24" i="4"/>
  <c r="BI26" i="4"/>
  <c r="S26" i="4" s="1"/>
  <c r="BH8" i="4"/>
  <c r="BH12" i="4"/>
  <c r="R12" i="4" s="1"/>
  <c r="BH16" i="4"/>
  <c r="BH17" i="4"/>
  <c r="R17" i="4" s="1"/>
  <c r="BH20" i="4"/>
  <c r="BH21" i="4"/>
  <c r="BH24" i="4"/>
  <c r="BH25" i="4"/>
  <c r="R25" i="4" s="1"/>
  <c r="BG9" i="4"/>
  <c r="BG13" i="4"/>
  <c r="Q13" i="4" s="1"/>
  <c r="BG14" i="4"/>
  <c r="Q14" i="4" s="1"/>
  <c r="BG17" i="4"/>
  <c r="BG18" i="4"/>
  <c r="BG20" i="4"/>
  <c r="Q20" i="4" s="1"/>
  <c r="BG21" i="4"/>
  <c r="BG25" i="4"/>
  <c r="Q25" i="4" s="1"/>
  <c r="BF10" i="4"/>
  <c r="BF11" i="4"/>
  <c r="P11" i="4" s="1"/>
  <c r="BF14" i="4"/>
  <c r="BF15" i="4"/>
  <c r="BF18" i="4"/>
  <c r="BF19" i="4"/>
  <c r="P19" i="4" s="1"/>
  <c r="BF22" i="4"/>
  <c r="BF26" i="4"/>
  <c r="P26" i="4" s="1"/>
  <c r="BE8" i="4"/>
  <c r="O8" i="4" s="1"/>
  <c r="BE11" i="4"/>
  <c r="BE12" i="4"/>
  <c r="BE14" i="4"/>
  <c r="O14" i="4" s="1"/>
  <c r="BE15" i="4"/>
  <c r="BE19" i="4"/>
  <c r="O19" i="4" s="1"/>
  <c r="BE23" i="4"/>
  <c r="BE24" i="4"/>
  <c r="O24" i="4" s="1"/>
  <c r="BD8" i="4"/>
  <c r="BD9" i="4"/>
  <c r="BD12" i="4"/>
  <c r="BD13" i="4"/>
  <c r="N13" i="4" s="1"/>
  <c r="BD16" i="4"/>
  <c r="BD20" i="4"/>
  <c r="BD21" i="4"/>
  <c r="N21" i="4" s="1"/>
  <c r="BD24" i="4"/>
  <c r="BD25" i="4"/>
  <c r="BC8" i="4"/>
  <c r="M8" i="4" s="1"/>
  <c r="BC9" i="4"/>
  <c r="BC13" i="4"/>
  <c r="M13" i="4" s="1"/>
  <c r="BC17" i="4"/>
  <c r="BC18" i="4"/>
  <c r="M18" i="4" s="1"/>
  <c r="BC21" i="4"/>
  <c r="BC22" i="4"/>
  <c r="M22" i="4" s="1"/>
  <c r="BC25" i="4"/>
  <c r="BC26" i="4"/>
  <c r="M26" i="4" s="1"/>
  <c r="BB10" i="4"/>
  <c r="BB14" i="4"/>
  <c r="BB15" i="4"/>
  <c r="L15" i="4" s="1"/>
  <c r="BB18" i="4"/>
  <c r="BB19" i="4"/>
  <c r="BB21" i="4"/>
  <c r="L21" i="4" s="1"/>
  <c r="BB22" i="4"/>
  <c r="BB26" i="4"/>
  <c r="L26" i="4" s="1"/>
  <c r="BA9" i="4"/>
  <c r="BA11" i="4"/>
  <c r="BA13" i="4"/>
  <c r="K13" i="4" s="1"/>
  <c r="BA15" i="4"/>
  <c r="BA18" i="4"/>
  <c r="K18" i="4" s="1"/>
  <c r="BA19" i="4"/>
  <c r="K19" i="4" s="1"/>
  <c r="BA23" i="4"/>
  <c r="K23" i="4" s="1"/>
  <c r="BA25" i="4"/>
  <c r="AZ8" i="4"/>
  <c r="AZ10" i="4"/>
  <c r="J10" i="4" s="1"/>
  <c r="AZ12" i="4"/>
  <c r="AZ15" i="4"/>
  <c r="J15" i="4" s="1"/>
  <c r="AZ16" i="4"/>
  <c r="J16" i="4" s="1"/>
  <c r="AZ20" i="4"/>
  <c r="J20" i="4" s="1"/>
  <c r="AZ22" i="4"/>
  <c r="J22" i="4" s="1"/>
  <c r="AZ24" i="4"/>
  <c r="AZ26" i="4"/>
  <c r="J26" i="4" s="1"/>
  <c r="AY9" i="4"/>
  <c r="AY12" i="4"/>
  <c r="I12" i="4" s="1"/>
  <c r="AY13" i="4"/>
  <c r="I13" i="4" s="1"/>
  <c r="AY17" i="4"/>
  <c r="I17" i="4" s="1"/>
  <c r="AY19" i="4"/>
  <c r="AY21" i="4"/>
  <c r="AY23" i="4"/>
  <c r="I23" i="4" s="1"/>
  <c r="AY25" i="4"/>
  <c r="AX9" i="4"/>
  <c r="H9" i="4" s="1"/>
  <c r="AX10" i="4"/>
  <c r="H10" i="4" s="1"/>
  <c r="AX14" i="4"/>
  <c r="H14" i="4" s="1"/>
  <c r="AX16" i="4"/>
  <c r="AX18" i="4"/>
  <c r="AX20" i="4"/>
  <c r="H20" i="4" s="1"/>
  <c r="AX22" i="4"/>
  <c r="AX25" i="4"/>
  <c r="H25" i="4" s="1"/>
  <c r="AX26" i="4"/>
  <c r="H26" i="4" s="1"/>
  <c r="AW11" i="4"/>
  <c r="G11" i="4" s="1"/>
  <c r="AW13" i="4"/>
  <c r="AW15" i="4"/>
  <c r="AW17" i="4"/>
  <c r="G17" i="4" s="1"/>
  <c r="AW19" i="4"/>
  <c r="AW22" i="4"/>
  <c r="G22" i="4" s="1"/>
  <c r="AW23" i="4"/>
  <c r="G23" i="4" s="1"/>
  <c r="AV8" i="4"/>
  <c r="F8" i="4" s="1"/>
  <c r="AV10" i="4"/>
  <c r="F10" i="4" s="1"/>
  <c r="AV12" i="4"/>
  <c r="AV14" i="4"/>
  <c r="F14" i="4" s="1"/>
  <c r="AV16" i="4"/>
  <c r="AV19" i="4"/>
  <c r="F19" i="4" s="1"/>
  <c r="AV20" i="4"/>
  <c r="F20" i="4" s="1"/>
  <c r="AV24" i="4"/>
  <c r="F24" i="4" s="1"/>
  <c r="AV26" i="4"/>
  <c r="AU9" i="4"/>
  <c r="AU11" i="4"/>
  <c r="E11" i="4" s="1"/>
  <c r="AU13" i="4"/>
  <c r="AU16" i="4"/>
  <c r="E16" i="4" s="1"/>
  <c r="AU17" i="4"/>
  <c r="E17" i="4" s="1"/>
  <c r="AU21" i="4"/>
  <c r="E21" i="4" s="1"/>
  <c r="AU23" i="4"/>
  <c r="AU25" i="4"/>
  <c r="Y8" i="4"/>
  <c r="Y9" i="4"/>
  <c r="Y10" i="4"/>
  <c r="Z10" i="1" s="1"/>
  <c r="Y11" i="4"/>
  <c r="O11" i="3" s="1"/>
  <c r="Y12" i="4"/>
  <c r="Y13" i="4"/>
  <c r="Y14" i="4"/>
  <c r="Y15" i="4"/>
  <c r="O15" i="3" s="1"/>
  <c r="Y16" i="4"/>
  <c r="Y17" i="4"/>
  <c r="Y18" i="4"/>
  <c r="Y19" i="4"/>
  <c r="O19" i="3" s="1"/>
  <c r="Y20" i="4"/>
  <c r="Y21" i="4"/>
  <c r="Y22" i="4"/>
  <c r="Z22" i="1" s="1"/>
  <c r="Y23" i="4"/>
  <c r="O23" i="3" s="1"/>
  <c r="Y24" i="4"/>
  <c r="Y25" i="4"/>
  <c r="Y26" i="4"/>
  <c r="Z26" i="1" s="1"/>
  <c r="X10" i="4"/>
  <c r="X11" i="4"/>
  <c r="X14" i="4"/>
  <c r="X15" i="4"/>
  <c r="X16" i="4"/>
  <c r="X22" i="4"/>
  <c r="X23" i="4"/>
  <c r="X26" i="4"/>
  <c r="W8" i="4"/>
  <c r="W9" i="4"/>
  <c r="W12" i="4"/>
  <c r="W13" i="4"/>
  <c r="W15" i="4"/>
  <c r="W19" i="4"/>
  <c r="W20" i="4"/>
  <c r="W23" i="4"/>
  <c r="W25" i="4"/>
  <c r="V8" i="4"/>
  <c r="V9" i="4"/>
  <c r="V16" i="4"/>
  <c r="V17" i="4"/>
  <c r="V20" i="4"/>
  <c r="V21" i="4"/>
  <c r="V22" i="4"/>
  <c r="V25" i="4"/>
  <c r="U9" i="4"/>
  <c r="U13" i="4"/>
  <c r="U14" i="4"/>
  <c r="U17" i="4"/>
  <c r="U19" i="4"/>
  <c r="U21" i="4"/>
  <c r="U22" i="4"/>
  <c r="U23" i="4"/>
  <c r="U25" i="4"/>
  <c r="T10" i="4"/>
  <c r="T11" i="4"/>
  <c r="T14" i="4"/>
  <c r="T15" i="4"/>
  <c r="T16" i="4"/>
  <c r="T19" i="4"/>
  <c r="T20" i="4"/>
  <c r="T22" i="4"/>
  <c r="T26" i="4"/>
  <c r="S11" i="4"/>
  <c r="S13" i="4"/>
  <c r="S15" i="4"/>
  <c r="S16" i="4"/>
  <c r="S17" i="4"/>
  <c r="S19" i="4"/>
  <c r="S23" i="4"/>
  <c r="S24" i="4"/>
  <c r="R8" i="4"/>
  <c r="R9" i="4"/>
  <c r="R13" i="4"/>
  <c r="R14" i="4"/>
  <c r="R16" i="4"/>
  <c r="R20" i="4"/>
  <c r="R21" i="4"/>
  <c r="R24" i="4"/>
  <c r="Q9" i="4"/>
  <c r="Q10" i="4"/>
  <c r="Q11" i="4"/>
  <c r="Q17" i="4"/>
  <c r="Q18" i="4"/>
  <c r="Q21" i="4"/>
  <c r="Q22" i="4"/>
  <c r="Q23" i="4"/>
  <c r="Q26" i="4"/>
  <c r="P8" i="4"/>
  <c r="P10" i="4"/>
  <c r="P14" i="4"/>
  <c r="P15" i="4"/>
  <c r="P18" i="4"/>
  <c r="P20" i="4"/>
  <c r="P22" i="4"/>
  <c r="P23" i="4"/>
  <c r="O11" i="4"/>
  <c r="O12" i="4"/>
  <c r="O15" i="4"/>
  <c r="O16" i="4"/>
  <c r="O17" i="4"/>
  <c r="O20" i="4"/>
  <c r="O23" i="4"/>
  <c r="N8" i="4"/>
  <c r="N9" i="4"/>
  <c r="N12" i="4"/>
  <c r="N14" i="4"/>
  <c r="N16" i="4"/>
  <c r="N17" i="4"/>
  <c r="N18" i="4"/>
  <c r="N20" i="4"/>
  <c r="N24" i="4"/>
  <c r="N25" i="4"/>
  <c r="M9" i="4"/>
  <c r="M10" i="4"/>
  <c r="M11" i="4"/>
  <c r="M14" i="4"/>
  <c r="M15" i="4"/>
  <c r="M17" i="4"/>
  <c r="M21" i="4"/>
  <c r="M25" i="4"/>
  <c r="L8" i="4"/>
  <c r="L10" i="4"/>
  <c r="L11" i="4"/>
  <c r="L12" i="4"/>
  <c r="L14" i="4"/>
  <c r="L18" i="4"/>
  <c r="L19" i="4"/>
  <c r="L22" i="4"/>
  <c r="L23" i="4"/>
  <c r="K8" i="4"/>
  <c r="K9" i="4"/>
  <c r="K11" i="4"/>
  <c r="K15" i="4"/>
  <c r="K16" i="4"/>
  <c r="K20" i="4"/>
  <c r="K21" i="4"/>
  <c r="K24" i="4"/>
  <c r="K25" i="4"/>
  <c r="J8" i="4"/>
  <c r="J12" i="4"/>
  <c r="J13" i="4"/>
  <c r="J17" i="4"/>
  <c r="J18" i="4"/>
  <c r="J21" i="4"/>
  <c r="J24" i="4"/>
  <c r="I9" i="4"/>
  <c r="I10" i="4"/>
  <c r="I14" i="4"/>
  <c r="I15" i="4"/>
  <c r="I18" i="4"/>
  <c r="I19" i="4"/>
  <c r="I21" i="4"/>
  <c r="I25" i="4"/>
  <c r="I26" i="4"/>
  <c r="H11" i="4"/>
  <c r="H15" i="4"/>
  <c r="H16" i="4"/>
  <c r="H18" i="4"/>
  <c r="H22" i="4"/>
  <c r="H23" i="4"/>
  <c r="G8" i="4"/>
  <c r="G9" i="4"/>
  <c r="G12" i="4"/>
  <c r="G13" i="4"/>
  <c r="G15" i="4"/>
  <c r="G19" i="4"/>
  <c r="G20" i="4"/>
  <c r="G24" i="4"/>
  <c r="G25" i="4"/>
  <c r="F9" i="4"/>
  <c r="F12" i="4"/>
  <c r="F16" i="4"/>
  <c r="F17" i="4"/>
  <c r="F21" i="4"/>
  <c r="F22" i="4"/>
  <c r="F25" i="4"/>
  <c r="F26" i="4"/>
  <c r="E9" i="4"/>
  <c r="E13" i="4"/>
  <c r="E14" i="4"/>
  <c r="E18" i="4"/>
  <c r="E22" i="4"/>
  <c r="E23" i="4"/>
  <c r="E25" i="4"/>
  <c r="D1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AC11" i="3"/>
  <c r="AC12" i="3"/>
  <c r="Z12" i="3" s="1"/>
  <c r="AC13" i="3"/>
  <c r="AC14" i="3"/>
  <c r="AC15" i="3"/>
  <c r="AC16" i="3"/>
  <c r="Z16" i="3" s="1"/>
  <c r="AC17" i="3"/>
  <c r="AC18" i="3"/>
  <c r="AC19" i="3"/>
  <c r="AC20" i="3"/>
  <c r="Z20" i="3" s="1"/>
  <c r="AC21" i="3"/>
  <c r="AC22" i="3"/>
  <c r="AC23" i="3"/>
  <c r="AC24" i="3"/>
  <c r="Z24" i="3" s="1"/>
  <c r="AC25" i="3"/>
  <c r="AC26" i="3"/>
  <c r="Z10" i="3"/>
  <c r="Z11" i="3"/>
  <c r="Z14" i="3"/>
  <c r="Z15" i="3"/>
  <c r="Z18" i="3"/>
  <c r="Z19" i="3"/>
  <c r="Z22" i="3"/>
  <c r="Z23" i="3"/>
  <c r="Z26" i="3"/>
  <c r="R8" i="3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P8" i="3"/>
  <c r="P9" i="3"/>
  <c r="P13" i="3"/>
  <c r="P17" i="3"/>
  <c r="P20" i="3"/>
  <c r="P21" i="3"/>
  <c r="P24" i="3"/>
  <c r="P25" i="3"/>
  <c r="O8" i="3"/>
  <c r="O10" i="3"/>
  <c r="D10" i="3" s="1"/>
  <c r="O12" i="3"/>
  <c r="O16" i="3"/>
  <c r="O17" i="3"/>
  <c r="O20" i="3"/>
  <c r="O21" i="3"/>
  <c r="O24" i="3"/>
  <c r="O26" i="3"/>
  <c r="N8" i="3"/>
  <c r="N9" i="3"/>
  <c r="N10" i="3"/>
  <c r="N11" i="3"/>
  <c r="Q11" i="1" s="1"/>
  <c r="N12" i="3"/>
  <c r="N13" i="3"/>
  <c r="N14" i="3"/>
  <c r="N15" i="3"/>
  <c r="Q15" i="1" s="1"/>
  <c r="N16" i="3"/>
  <c r="N17" i="3"/>
  <c r="N18" i="3"/>
  <c r="N19" i="3"/>
  <c r="Q19" i="1" s="1"/>
  <c r="N20" i="3"/>
  <c r="N21" i="3"/>
  <c r="N22" i="3"/>
  <c r="N23" i="3"/>
  <c r="Q23" i="1" s="1"/>
  <c r="N24" i="3"/>
  <c r="N25" i="3"/>
  <c r="N26" i="3"/>
  <c r="F8" i="3"/>
  <c r="F9" i="3"/>
  <c r="F10" i="3"/>
  <c r="F11" i="3"/>
  <c r="F12" i="3"/>
  <c r="D12" i="3" s="1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E8" i="3"/>
  <c r="E9" i="3"/>
  <c r="E10" i="3"/>
  <c r="E11" i="3"/>
  <c r="E12" i="3"/>
  <c r="P12" i="1" s="1"/>
  <c r="E13" i="3"/>
  <c r="E14" i="3"/>
  <c r="E15" i="3"/>
  <c r="E16" i="3"/>
  <c r="P16" i="1" s="1"/>
  <c r="E17" i="3"/>
  <c r="P17" i="1" s="1"/>
  <c r="E18" i="3"/>
  <c r="E19" i="3"/>
  <c r="E20" i="3"/>
  <c r="P20" i="1" s="1"/>
  <c r="E21" i="3"/>
  <c r="D21" i="3" s="1"/>
  <c r="E22" i="3"/>
  <c r="E23" i="3"/>
  <c r="E24" i="3"/>
  <c r="E25" i="3"/>
  <c r="E26" i="3"/>
  <c r="D16" i="3"/>
  <c r="D17" i="3"/>
  <c r="D26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EA21" i="8"/>
  <c r="EA22" i="8"/>
  <c r="EA23" i="8"/>
  <c r="EA24" i="8"/>
  <c r="DZ24" i="8" s="1"/>
  <c r="EA25" i="8"/>
  <c r="EA26" i="8"/>
  <c r="DZ9" i="8"/>
  <c r="DZ11" i="8"/>
  <c r="DZ13" i="8"/>
  <c r="DZ17" i="8"/>
  <c r="DZ20" i="8"/>
  <c r="DZ21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F21" i="8" s="1"/>
  <c r="DN22" i="8"/>
  <c r="DN23" i="8"/>
  <c r="DN24" i="8"/>
  <c r="DN25" i="8"/>
  <c r="DF25" i="8" s="1"/>
  <c r="DN26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F26" i="8" s="1"/>
  <c r="DF11" i="8"/>
  <c r="DF12" i="8"/>
  <c r="DF15" i="8"/>
  <c r="DF16" i="8"/>
  <c r="DF17" i="8"/>
  <c r="DF20" i="8"/>
  <c r="DF23" i="8"/>
  <c r="CY8" i="8"/>
  <c r="CQ8" i="8" s="1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Q24" i="8" s="1"/>
  <c r="CY25" i="8"/>
  <c r="CY26" i="8"/>
  <c r="CR8" i="8"/>
  <c r="CR9" i="8"/>
  <c r="CQ9" i="8" s="1"/>
  <c r="CR10" i="8"/>
  <c r="CQ10" i="8" s="1"/>
  <c r="CR11" i="8"/>
  <c r="CR12" i="8"/>
  <c r="CR13" i="8"/>
  <c r="CQ13" i="8" s="1"/>
  <c r="CR14" i="8"/>
  <c r="CQ14" i="8" s="1"/>
  <c r="CR15" i="8"/>
  <c r="CR16" i="8"/>
  <c r="CR17" i="8"/>
  <c r="CQ17" i="8" s="1"/>
  <c r="CR18" i="8"/>
  <c r="CR19" i="8"/>
  <c r="CR20" i="8"/>
  <c r="CR21" i="8"/>
  <c r="CQ21" i="8" s="1"/>
  <c r="CR22" i="8"/>
  <c r="CR23" i="8"/>
  <c r="CR24" i="8"/>
  <c r="CR25" i="8"/>
  <c r="CQ25" i="8" s="1"/>
  <c r="CR26" i="8"/>
  <c r="CQ26" i="8" s="1"/>
  <c r="CQ11" i="8"/>
  <c r="CQ15" i="8"/>
  <c r="CQ18" i="8"/>
  <c r="CQ19" i="8"/>
  <c r="CQ22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C8" i="8"/>
  <c r="CC9" i="8"/>
  <c r="CC10" i="8"/>
  <c r="CB10" i="8" s="1"/>
  <c r="CC11" i="8"/>
  <c r="CC12" i="8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B26" i="8" s="1"/>
  <c r="CB11" i="8"/>
  <c r="CB15" i="8"/>
  <c r="CB17" i="8"/>
  <c r="CB18" i="8"/>
  <c r="CB23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N8" i="8"/>
  <c r="BN9" i="8"/>
  <c r="BM9" i="8" s="1"/>
  <c r="BN10" i="8"/>
  <c r="BN11" i="8"/>
  <c r="BN12" i="8"/>
  <c r="BN13" i="8"/>
  <c r="BM13" i="8" s="1"/>
  <c r="BN14" i="8"/>
  <c r="BN15" i="8"/>
  <c r="BN16" i="8"/>
  <c r="BN17" i="8"/>
  <c r="BM17" i="8" s="1"/>
  <c r="BN18" i="8"/>
  <c r="BN19" i="8"/>
  <c r="BN20" i="8"/>
  <c r="BN21" i="8"/>
  <c r="BN22" i="8"/>
  <c r="BN23" i="8"/>
  <c r="BN24" i="8"/>
  <c r="BN25" i="8"/>
  <c r="BM25" i="8" s="1"/>
  <c r="BN26" i="8"/>
  <c r="BM10" i="8"/>
  <c r="BM14" i="8"/>
  <c r="BM16" i="8"/>
  <c r="BM18" i="8"/>
  <c r="BM21" i="8"/>
  <c r="BM22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X12" i="8" s="1"/>
  <c r="AY13" i="8"/>
  <c r="AY14" i="8"/>
  <c r="AY15" i="8"/>
  <c r="AY16" i="8"/>
  <c r="AY17" i="8"/>
  <c r="AY18" i="8"/>
  <c r="AY19" i="8"/>
  <c r="AY20" i="8"/>
  <c r="AY21" i="8"/>
  <c r="AY22" i="8"/>
  <c r="AY23" i="8"/>
  <c r="AX23" i="8" s="1"/>
  <c r="AY24" i="8"/>
  <c r="AX24" i="8" s="1"/>
  <c r="AY25" i="8"/>
  <c r="AY26" i="8"/>
  <c r="AX9" i="8"/>
  <c r="AX11" i="8"/>
  <c r="AX13" i="8"/>
  <c r="AX15" i="8"/>
  <c r="AX16" i="8"/>
  <c r="AX17" i="8"/>
  <c r="AX20" i="8"/>
  <c r="AX21" i="8"/>
  <c r="AX25" i="8"/>
  <c r="AQ8" i="8"/>
  <c r="AI8" i="8" s="1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I24" i="8" s="1"/>
  <c r="AQ25" i="8"/>
  <c r="AQ26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I25" i="8" s="1"/>
  <c r="AJ26" i="8"/>
  <c r="AI10" i="8"/>
  <c r="AI11" i="8"/>
  <c r="AI14" i="8"/>
  <c r="AI15" i="8"/>
  <c r="AI16" i="8"/>
  <c r="AI19" i="8"/>
  <c r="AI20" i="8"/>
  <c r="AI22" i="8"/>
  <c r="AI26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AB26" i="8"/>
  <c r="U8" i="8"/>
  <c r="U9" i="8"/>
  <c r="T9" i="8" s="1"/>
  <c r="U10" i="8"/>
  <c r="U11" i="8"/>
  <c r="U12" i="8"/>
  <c r="U13" i="8"/>
  <c r="T13" i="8" s="1"/>
  <c r="D13" i="8" s="1"/>
  <c r="U14" i="8"/>
  <c r="U15" i="8"/>
  <c r="U16" i="8"/>
  <c r="U17" i="8"/>
  <c r="T17" i="8" s="1"/>
  <c r="D17" i="8" s="1"/>
  <c r="U18" i="8"/>
  <c r="U19" i="8"/>
  <c r="U20" i="8"/>
  <c r="U21" i="8"/>
  <c r="T21" i="8" s="1"/>
  <c r="U22" i="8"/>
  <c r="U23" i="8"/>
  <c r="U24" i="8"/>
  <c r="U25" i="8"/>
  <c r="T25" i="8" s="1"/>
  <c r="U26" i="8"/>
  <c r="T10" i="8"/>
  <c r="T11" i="8"/>
  <c r="T14" i="8"/>
  <c r="T18" i="8"/>
  <c r="T22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E20" i="8" s="1"/>
  <c r="M21" i="8"/>
  <c r="M22" i="8"/>
  <c r="E22" i="8" s="1"/>
  <c r="M23" i="8"/>
  <c r="M24" i="8"/>
  <c r="M25" i="8"/>
  <c r="M26" i="8"/>
  <c r="F8" i="8"/>
  <c r="F9" i="8"/>
  <c r="E9" i="8" s="1"/>
  <c r="F10" i="8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F22" i="8"/>
  <c r="F23" i="8"/>
  <c r="F24" i="8"/>
  <c r="F25" i="8"/>
  <c r="F26" i="8"/>
  <c r="E10" i="8"/>
  <c r="E14" i="8"/>
  <c r="E16" i="8"/>
  <c r="E18" i="8"/>
  <c r="E21" i="8"/>
  <c r="E25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CS13" i="10" s="1"/>
  <c r="DG14" i="10"/>
  <c r="DG15" i="10"/>
  <c r="DG16" i="10"/>
  <c r="DG17" i="10"/>
  <c r="CS17" i="10" s="1"/>
  <c r="DG18" i="10"/>
  <c r="DG19" i="10"/>
  <c r="DG20" i="10"/>
  <c r="DG21" i="10"/>
  <c r="CS21" i="10" s="1"/>
  <c r="DG22" i="10"/>
  <c r="DG23" i="10"/>
  <c r="DG24" i="10"/>
  <c r="DG25" i="10"/>
  <c r="DG26" i="10"/>
  <c r="DF8" i="10"/>
  <c r="DF9" i="10"/>
  <c r="DF10" i="10"/>
  <c r="CR10" i="10" s="1"/>
  <c r="DF11" i="10"/>
  <c r="DF12" i="10"/>
  <c r="DF13" i="10"/>
  <c r="DF14" i="10"/>
  <c r="CR14" i="10" s="1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CR26" i="10" s="1"/>
  <c r="DE8" i="10"/>
  <c r="DE9" i="10"/>
  <c r="DE10" i="10"/>
  <c r="DE11" i="10"/>
  <c r="DE12" i="10"/>
  <c r="DE13" i="10"/>
  <c r="DE14" i="10"/>
  <c r="DE15" i="10"/>
  <c r="CQ15" i="10" s="1"/>
  <c r="DE16" i="10"/>
  <c r="DE17" i="10"/>
  <c r="DE18" i="10"/>
  <c r="DE19" i="10"/>
  <c r="DA19" i="10" s="1"/>
  <c r="DE20" i="10"/>
  <c r="DE21" i="10"/>
  <c r="DE22" i="10"/>
  <c r="DE23" i="10"/>
  <c r="DA23" i="10" s="1"/>
  <c r="DE24" i="10"/>
  <c r="DE25" i="10"/>
  <c r="DE26" i="10"/>
  <c r="DD8" i="10"/>
  <c r="CP8" i="10" s="1"/>
  <c r="DD9" i="10"/>
  <c r="DD10" i="10"/>
  <c r="DD11" i="10"/>
  <c r="DD12" i="10"/>
  <c r="CP12" i="10" s="1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CP24" i="10" s="1"/>
  <c r="DD25" i="10"/>
  <c r="DD26" i="10"/>
  <c r="DC8" i="10"/>
  <c r="DC9" i="10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CO21" i="10" s="1"/>
  <c r="DC22" i="10"/>
  <c r="DC23" i="10"/>
  <c r="DC24" i="10"/>
  <c r="DC25" i="10"/>
  <c r="CO25" i="10" s="1"/>
  <c r="DC26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CN18" i="10" s="1"/>
  <c r="DB19" i="10"/>
  <c r="DB20" i="10"/>
  <c r="DB21" i="10"/>
  <c r="DB22" i="10"/>
  <c r="DB23" i="10"/>
  <c r="DB24" i="10"/>
  <c r="DB25" i="10"/>
  <c r="DB26" i="10"/>
  <c r="DA26" i="10" s="1"/>
  <c r="DA18" i="10"/>
  <c r="CZ11" i="10"/>
  <c r="CZ14" i="10"/>
  <c r="CS14" i="10" s="1"/>
  <c r="CZ15" i="10"/>
  <c r="CZ19" i="10"/>
  <c r="CS19" i="10" s="1"/>
  <c r="CZ26" i="10"/>
  <c r="CS26" i="10" s="1"/>
  <c r="CY8" i="10"/>
  <c r="CR8" i="10" s="1"/>
  <c r="CY12" i="10"/>
  <c r="CY15" i="10"/>
  <c r="CY16" i="10"/>
  <c r="CY19" i="10"/>
  <c r="CY20" i="10"/>
  <c r="CY24" i="10"/>
  <c r="CY25" i="10"/>
  <c r="CR25" i="10" s="1"/>
  <c r="CX9" i="10"/>
  <c r="CX12" i="10"/>
  <c r="CX13" i="10"/>
  <c r="CX16" i="10"/>
  <c r="CX17" i="10"/>
  <c r="CQ17" i="10" s="1"/>
  <c r="CX21" i="10"/>
  <c r="CX25" i="10"/>
  <c r="CW9" i="10"/>
  <c r="CP9" i="10" s="1"/>
  <c r="CW10" i="10"/>
  <c r="CW13" i="10"/>
  <c r="CW14" i="10"/>
  <c r="CP14" i="10" s="1"/>
  <c r="CW18" i="10"/>
  <c r="CW22" i="10"/>
  <c r="CW25" i="10"/>
  <c r="CP25" i="10" s="1"/>
  <c r="CW26" i="10"/>
  <c r="CV10" i="10"/>
  <c r="CV11" i="10"/>
  <c r="CV15" i="10"/>
  <c r="CV16" i="10"/>
  <c r="CO16" i="10" s="1"/>
  <c r="CV19" i="10"/>
  <c r="CV22" i="10"/>
  <c r="CV23" i="10"/>
  <c r="CV26" i="10"/>
  <c r="CU8" i="10"/>
  <c r="CU12" i="10"/>
  <c r="CU13" i="10"/>
  <c r="CU16" i="10"/>
  <c r="CU19" i="10"/>
  <c r="CU20" i="10"/>
  <c r="CU23" i="10"/>
  <c r="CU24" i="10"/>
  <c r="CS11" i="10"/>
  <c r="CS15" i="10"/>
  <c r="CS18" i="10"/>
  <c r="CS23" i="10"/>
  <c r="CR12" i="10"/>
  <c r="CR15" i="10"/>
  <c r="CR16" i="10"/>
  <c r="CR19" i="10"/>
  <c r="CR20" i="10"/>
  <c r="CR24" i="10"/>
  <c r="CQ9" i="10"/>
  <c r="CQ12" i="10"/>
  <c r="CQ13" i="10"/>
  <c r="CQ16" i="10"/>
  <c r="CQ21" i="10"/>
  <c r="CQ23" i="10"/>
  <c r="CQ25" i="10"/>
  <c r="CP10" i="10"/>
  <c r="CP13" i="10"/>
  <c r="CP18" i="10"/>
  <c r="CP20" i="10"/>
  <c r="CP22" i="10"/>
  <c r="CP26" i="10"/>
  <c r="CO10" i="10"/>
  <c r="CO11" i="10"/>
  <c r="CO15" i="10"/>
  <c r="CO19" i="10"/>
  <c r="CO22" i="10"/>
  <c r="CO23" i="10"/>
  <c r="CO26" i="10"/>
  <c r="CN8" i="10"/>
  <c r="CN12" i="10"/>
  <c r="CN16" i="10"/>
  <c r="CN19" i="10"/>
  <c r="CN20" i="10"/>
  <c r="CN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F10" i="10" s="1"/>
  <c r="CJ11" i="10"/>
  <c r="CJ12" i="10"/>
  <c r="CJ13" i="10"/>
  <c r="CJ14" i="10"/>
  <c r="CF14" i="10" s="1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I8" i="10"/>
  <c r="CI9" i="10"/>
  <c r="CI10" i="10"/>
  <c r="CI11" i="10"/>
  <c r="CI12" i="10"/>
  <c r="CI13" i="10"/>
  <c r="CI14" i="10"/>
  <c r="CI15" i="10"/>
  <c r="CF15" i="10" s="1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H8" i="10"/>
  <c r="CF8" i="10" s="1"/>
  <c r="CH9" i="10"/>
  <c r="CH10" i="10"/>
  <c r="CH11" i="10"/>
  <c r="CH12" i="10"/>
  <c r="CF12" i="10" s="1"/>
  <c r="CH13" i="10"/>
  <c r="CH14" i="10"/>
  <c r="CH15" i="10"/>
  <c r="CH16" i="10"/>
  <c r="CH17" i="10"/>
  <c r="CH18" i="10"/>
  <c r="CF18" i="10" s="1"/>
  <c r="CH19" i="10"/>
  <c r="CH20" i="10"/>
  <c r="CF20" i="10" s="1"/>
  <c r="CH21" i="10"/>
  <c r="CH22" i="10"/>
  <c r="CH23" i="10"/>
  <c r="CH24" i="10"/>
  <c r="CF24" i="10" s="1"/>
  <c r="CH25" i="10"/>
  <c r="CH26" i="10"/>
  <c r="CG8" i="10"/>
  <c r="CG9" i="10"/>
  <c r="CF9" i="10" s="1"/>
  <c r="CG10" i="10"/>
  <c r="CG11" i="10"/>
  <c r="CG12" i="10"/>
  <c r="CG13" i="10"/>
  <c r="CF13" i="10" s="1"/>
  <c r="CG14" i="10"/>
  <c r="CG15" i="10"/>
  <c r="CG16" i="10"/>
  <c r="CG17" i="10"/>
  <c r="CF17" i="10" s="1"/>
  <c r="CG18" i="10"/>
  <c r="CG19" i="10"/>
  <c r="CG20" i="10"/>
  <c r="CG21" i="10"/>
  <c r="CF21" i="10" s="1"/>
  <c r="CG22" i="10"/>
  <c r="CG23" i="10"/>
  <c r="CF23" i="10" s="1"/>
  <c r="CG24" i="10"/>
  <c r="CG25" i="10"/>
  <c r="CF25" i="10" s="1"/>
  <c r="CG26" i="10"/>
  <c r="CF11" i="10"/>
  <c r="CF16" i="10"/>
  <c r="CF22" i="10"/>
  <c r="CE8" i="10"/>
  <c r="BX8" i="10" s="1"/>
  <c r="CE13" i="10"/>
  <c r="BX13" i="10" s="1"/>
  <c r="CE17" i="10"/>
  <c r="BX17" i="10" s="1"/>
  <c r="CE19" i="10"/>
  <c r="CE21" i="10"/>
  <c r="BX21" i="10" s="1"/>
  <c r="CE24" i="10"/>
  <c r="BX24" i="10" s="1"/>
  <c r="CD10" i="10"/>
  <c r="BW10" i="10" s="1"/>
  <c r="CD14" i="10"/>
  <c r="BW14" i="10" s="1"/>
  <c r="CD16" i="10"/>
  <c r="BW16" i="10" s="1"/>
  <c r="CD18" i="10"/>
  <c r="BW18" i="10" s="1"/>
  <c r="CD26" i="10"/>
  <c r="BW26" i="10" s="1"/>
  <c r="CC11" i="10"/>
  <c r="BV11" i="10" s="1"/>
  <c r="CC13" i="10"/>
  <c r="BV13" i="10" s="1"/>
  <c r="CC15" i="10"/>
  <c r="BV15" i="10" s="1"/>
  <c r="CC23" i="10"/>
  <c r="BV23" i="10" s="1"/>
  <c r="CB8" i="10"/>
  <c r="BU8" i="10" s="1"/>
  <c r="CB10" i="10"/>
  <c r="CB12" i="10"/>
  <c r="BU12" i="10" s="1"/>
  <c r="CB15" i="10"/>
  <c r="BU15" i="10" s="1"/>
  <c r="CB20" i="10"/>
  <c r="BU20" i="10" s="1"/>
  <c r="CB24" i="10"/>
  <c r="BU24" i="10" s="1"/>
  <c r="CB26" i="10"/>
  <c r="CA9" i="10"/>
  <c r="BT9" i="10" s="1"/>
  <c r="CA12" i="10"/>
  <c r="BT12" i="10" s="1"/>
  <c r="CA17" i="10"/>
  <c r="BT17" i="10" s="1"/>
  <c r="CA21" i="10"/>
  <c r="BT21" i="10" s="1"/>
  <c r="CA23" i="10"/>
  <c r="BT23" i="10" s="1"/>
  <c r="CA25" i="10"/>
  <c r="BT25" i="10" s="1"/>
  <c r="BZ14" i="10"/>
  <c r="BZ18" i="10"/>
  <c r="BS18" i="10" s="1"/>
  <c r="BZ20" i="10"/>
  <c r="BY20" i="10" s="1"/>
  <c r="BR20" i="10" s="1"/>
  <c r="M20" i="1" s="1"/>
  <c r="BZ22" i="10"/>
  <c r="BS22" i="10" s="1"/>
  <c r="BY11" i="10"/>
  <c r="BY17" i="10"/>
  <c r="BX14" i="10"/>
  <c r="BX18" i="10"/>
  <c r="BX19" i="10"/>
  <c r="BW11" i="10"/>
  <c r="BW15" i="10"/>
  <c r="BV8" i="10"/>
  <c r="BV12" i="10"/>
  <c r="BV24" i="10"/>
  <c r="BU9" i="10"/>
  <c r="BU10" i="10"/>
  <c r="BU21" i="10"/>
  <c r="BU25" i="10"/>
  <c r="BU26" i="10"/>
  <c r="BT18" i="10"/>
  <c r="BT22" i="10"/>
  <c r="BS15" i="10"/>
  <c r="BS19" i="10"/>
  <c r="BR17" i="10"/>
  <c r="M17" i="1" s="1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K26" i="10"/>
  <c r="BD8" i="10"/>
  <c r="BC8" i="10" s="1"/>
  <c r="BD9" i="10"/>
  <c r="BD10" i="10"/>
  <c r="BD11" i="10"/>
  <c r="BD12" i="10"/>
  <c r="BC12" i="10" s="1"/>
  <c r="BD13" i="10"/>
  <c r="BD14" i="10"/>
  <c r="BD15" i="10"/>
  <c r="BD16" i="10"/>
  <c r="BD17" i="10"/>
  <c r="BD18" i="10"/>
  <c r="BD19" i="10"/>
  <c r="BD20" i="10"/>
  <c r="BD21" i="10"/>
  <c r="BD22" i="10"/>
  <c r="BD23" i="10"/>
  <c r="BC23" i="10" s="1"/>
  <c r="I23" i="1" s="1"/>
  <c r="BD24" i="10"/>
  <c r="BC24" i="10" s="1"/>
  <c r="BD25" i="10"/>
  <c r="BD26" i="10"/>
  <c r="BC9" i="10"/>
  <c r="I9" i="1" s="1"/>
  <c r="BC11" i="10"/>
  <c r="I11" i="1" s="1"/>
  <c r="BC13" i="10"/>
  <c r="BC15" i="10"/>
  <c r="I15" i="1" s="1"/>
  <c r="BC16" i="10"/>
  <c r="I16" i="1" s="1"/>
  <c r="BC17" i="10"/>
  <c r="BC20" i="10"/>
  <c r="I20" i="1" s="1"/>
  <c r="BC21" i="10"/>
  <c r="I21" i="1" s="1"/>
  <c r="BC25" i="10"/>
  <c r="I25" i="1" s="1"/>
  <c r="AY8" i="10"/>
  <c r="CZ8" i="10" s="1"/>
  <c r="CS8" i="10" s="1"/>
  <c r="AY9" i="10"/>
  <c r="CZ9" i="10" s="1"/>
  <c r="AY10" i="10"/>
  <c r="CZ10" i="10" s="1"/>
  <c r="CS10" i="10" s="1"/>
  <c r="AY11" i="10"/>
  <c r="AY12" i="10"/>
  <c r="CZ12" i="10" s="1"/>
  <c r="CS12" i="10" s="1"/>
  <c r="AY13" i="10"/>
  <c r="CZ13" i="10" s="1"/>
  <c r="AY14" i="10"/>
  <c r="AY15" i="10"/>
  <c r="AY16" i="10"/>
  <c r="CZ16" i="10" s="1"/>
  <c r="CS16" i="10" s="1"/>
  <c r="AY17" i="10"/>
  <c r="CZ17" i="10" s="1"/>
  <c r="AY18" i="10"/>
  <c r="CZ18" i="10" s="1"/>
  <c r="AY19" i="10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AU8" i="10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AU15" i="10"/>
  <c r="AU16" i="10"/>
  <c r="AU17" i="10"/>
  <c r="CY17" i="10" s="1"/>
  <c r="CR17" i="10" s="1"/>
  <c r="AU18" i="10"/>
  <c r="CY18" i="10" s="1"/>
  <c r="AU19" i="10"/>
  <c r="AU20" i="10"/>
  <c r="AU21" i="10"/>
  <c r="CY21" i="10" s="1"/>
  <c r="CR21" i="10" s="1"/>
  <c r="AU22" i="10"/>
  <c r="CY22" i="10" s="1"/>
  <c r="AU23" i="10"/>
  <c r="CY23" i="10" s="1"/>
  <c r="CR23" i="10" s="1"/>
  <c r="AU24" i="10"/>
  <c r="AU25" i="10"/>
  <c r="AU26" i="10"/>
  <c r="CY26" i="10" s="1"/>
  <c r="AQ8" i="10"/>
  <c r="CX8" i="10" s="1"/>
  <c r="CQ8" i="10" s="1"/>
  <c r="AQ9" i="10"/>
  <c r="AQ10" i="10"/>
  <c r="AQ11" i="10"/>
  <c r="CX11" i="10" s="1"/>
  <c r="AQ12" i="10"/>
  <c r="AQ13" i="10"/>
  <c r="AQ14" i="10"/>
  <c r="AQ15" i="10"/>
  <c r="CX15" i="10" s="1"/>
  <c r="AQ16" i="10"/>
  <c r="AQ17" i="10"/>
  <c r="AQ18" i="10"/>
  <c r="CX18" i="10" s="1"/>
  <c r="CQ18" i="10" s="1"/>
  <c r="AQ19" i="10"/>
  <c r="CX19" i="10" s="1"/>
  <c r="AQ20" i="10"/>
  <c r="CX20" i="10" s="1"/>
  <c r="CQ20" i="10" s="1"/>
  <c r="AQ21" i="10"/>
  <c r="AQ22" i="10"/>
  <c r="CX22" i="10" s="1"/>
  <c r="CQ22" i="10" s="1"/>
  <c r="AQ23" i="10"/>
  <c r="CX23" i="10" s="1"/>
  <c r="AQ24" i="10"/>
  <c r="CX24" i="10" s="1"/>
  <c r="CQ24" i="10" s="1"/>
  <c r="AQ25" i="10"/>
  <c r="AQ26" i="10"/>
  <c r="AM8" i="10"/>
  <c r="CW8" i="10" s="1"/>
  <c r="AM9" i="10"/>
  <c r="AM10" i="10"/>
  <c r="AM11" i="10"/>
  <c r="CW11" i="10" s="1"/>
  <c r="CP11" i="10" s="1"/>
  <c r="AM12" i="10"/>
  <c r="CW12" i="10" s="1"/>
  <c r="AM13" i="10"/>
  <c r="AM14" i="10"/>
  <c r="AM15" i="10"/>
  <c r="AM16" i="10"/>
  <c r="CW16" i="10" s="1"/>
  <c r="AM17" i="10"/>
  <c r="CW17" i="10" s="1"/>
  <c r="CP17" i="10" s="1"/>
  <c r="AM18" i="10"/>
  <c r="AM19" i="10"/>
  <c r="AD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AM26" i="10"/>
  <c r="AI8" i="10"/>
  <c r="AI9" i="10"/>
  <c r="CV9" i="10" s="1"/>
  <c r="AI10" i="10"/>
  <c r="AI11" i="10"/>
  <c r="AI12" i="10"/>
  <c r="AI13" i="10"/>
  <c r="CV13" i="10" s="1"/>
  <c r="AI14" i="10"/>
  <c r="CV14" i="10" s="1"/>
  <c r="AI15" i="10"/>
  <c r="AI16" i="10"/>
  <c r="AI17" i="10"/>
  <c r="CV17" i="10" s="1"/>
  <c r="AI18" i="10"/>
  <c r="CV18" i="10" s="1"/>
  <c r="AI19" i="10"/>
  <c r="AI20" i="10"/>
  <c r="AI21" i="10"/>
  <c r="CV21" i="10" s="1"/>
  <c r="AI22" i="10"/>
  <c r="AI23" i="10"/>
  <c r="AI24" i="10"/>
  <c r="AI25" i="10"/>
  <c r="CV25" i="10" s="1"/>
  <c r="AI26" i="10"/>
  <c r="AE8" i="10"/>
  <c r="AE9" i="10"/>
  <c r="AE10" i="10"/>
  <c r="CU10" i="10" s="1"/>
  <c r="AE11" i="10"/>
  <c r="CU11" i="10" s="1"/>
  <c r="AE12" i="10"/>
  <c r="AE13" i="10"/>
  <c r="AD13" i="10" s="1"/>
  <c r="AE14" i="10"/>
  <c r="CU14" i="10" s="1"/>
  <c r="AE15" i="10"/>
  <c r="CU15" i="10" s="1"/>
  <c r="AE16" i="10"/>
  <c r="AE17" i="10"/>
  <c r="AE18" i="10"/>
  <c r="CU18" i="10" s="1"/>
  <c r="AE19" i="10"/>
  <c r="AE20" i="10"/>
  <c r="AE21" i="10"/>
  <c r="AE22" i="10"/>
  <c r="CU22" i="10" s="1"/>
  <c r="AE23" i="10"/>
  <c r="AD23" i="10" s="1"/>
  <c r="H23" i="1" s="1"/>
  <c r="AE24" i="10"/>
  <c r="AE25" i="10"/>
  <c r="AE26" i="10"/>
  <c r="CU26" i="10" s="1"/>
  <c r="AD11" i="10"/>
  <c r="AD16" i="10"/>
  <c r="AD22" i="10"/>
  <c r="H22" i="1" s="1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Z15" i="10"/>
  <c r="CE15" i="10" s="1"/>
  <c r="BX15" i="10" s="1"/>
  <c r="Z16" i="10"/>
  <c r="CE16" i="10" s="1"/>
  <c r="BX16" i="10" s="1"/>
  <c r="Z17" i="10"/>
  <c r="Z18" i="10"/>
  <c r="CE18" i="10" s="1"/>
  <c r="Z19" i="10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V11" i="10"/>
  <c r="CD11" i="10" s="1"/>
  <c r="V12" i="10"/>
  <c r="CD12" i="10" s="1"/>
  <c r="BW12" i="10" s="1"/>
  <c r="V13" i="10"/>
  <c r="CD13" i="10" s="1"/>
  <c r="BW13" i="10" s="1"/>
  <c r="V14" i="10"/>
  <c r="V15" i="10"/>
  <c r="CD15" i="10" s="1"/>
  <c r="V16" i="10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R8" i="10"/>
  <c r="CC8" i="10" s="1"/>
  <c r="R9" i="10"/>
  <c r="CC9" i="10" s="1"/>
  <c r="BV9" i="10" s="1"/>
  <c r="R10" i="10"/>
  <c r="R11" i="10"/>
  <c r="R12" i="10"/>
  <c r="CC12" i="10" s="1"/>
  <c r="R13" i="10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R25" i="10"/>
  <c r="CC25" i="10" s="1"/>
  <c r="BV25" i="10" s="1"/>
  <c r="R26" i="10"/>
  <c r="N8" i="10"/>
  <c r="N9" i="10"/>
  <c r="CB9" i="10" s="1"/>
  <c r="N10" i="10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E15" i="10" s="1"/>
  <c r="N16" i="10"/>
  <c r="CB16" i="10" s="1"/>
  <c r="BU16" i="10" s="1"/>
  <c r="N17" i="10"/>
  <c r="CB17" i="10" s="1"/>
  <c r="BU17" i="10" s="1"/>
  <c r="N18" i="10"/>
  <c r="E18" i="10" s="1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N26" i="10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J18" i="10"/>
  <c r="CA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E23" i="10" s="1"/>
  <c r="J24" i="10"/>
  <c r="CA24" i="10" s="1"/>
  <c r="BT24" i="10" s="1"/>
  <c r="J25" i="10"/>
  <c r="J26" i="10"/>
  <c r="CA26" i="10" s="1"/>
  <c r="BT26" i="10" s="1"/>
  <c r="F8" i="10"/>
  <c r="F9" i="10"/>
  <c r="E9" i="10" s="1"/>
  <c r="F10" i="10"/>
  <c r="BZ10" i="10" s="1"/>
  <c r="F11" i="10"/>
  <c r="BZ11" i="10" s="1"/>
  <c r="BS11" i="10" s="1"/>
  <c r="F12" i="10"/>
  <c r="F13" i="10"/>
  <c r="F14" i="10"/>
  <c r="F15" i="10"/>
  <c r="BZ15" i="10" s="1"/>
  <c r="F16" i="10"/>
  <c r="F17" i="10"/>
  <c r="BZ17" i="10" s="1"/>
  <c r="BS17" i="10" s="1"/>
  <c r="F18" i="10"/>
  <c r="F19" i="10"/>
  <c r="BZ19" i="10" s="1"/>
  <c r="BY19" i="10" s="1"/>
  <c r="BR19" i="10" s="1"/>
  <c r="F20" i="10"/>
  <c r="F21" i="10"/>
  <c r="F22" i="10"/>
  <c r="F23" i="10"/>
  <c r="BZ23" i="10" s="1"/>
  <c r="BY23" i="10" s="1"/>
  <c r="BR23" i="10" s="1"/>
  <c r="F24" i="10"/>
  <c r="F25" i="10"/>
  <c r="E25" i="10" s="1"/>
  <c r="F26" i="10"/>
  <c r="BZ26" i="10" s="1"/>
  <c r="E11" i="10"/>
  <c r="D11" i="10" s="1"/>
  <c r="E17" i="10"/>
  <c r="E22" i="10"/>
  <c r="AP11" i="1"/>
  <c r="AP15" i="1"/>
  <c r="AO8" i="1"/>
  <c r="AO10" i="1"/>
  <c r="AO11" i="1"/>
  <c r="AO12" i="1"/>
  <c r="AO14" i="1"/>
  <c r="AO15" i="1"/>
  <c r="AO16" i="1"/>
  <c r="AP16" i="1" s="1"/>
  <c r="AO18" i="1"/>
  <c r="AO19" i="1"/>
  <c r="AO20" i="1"/>
  <c r="AP20" i="1" s="1"/>
  <c r="AO22" i="1"/>
  <c r="AO23" i="1"/>
  <c r="AO24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N26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M17" i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P26" i="1" s="1"/>
  <c r="AJ17" i="1"/>
  <c r="AJ22" i="1"/>
  <c r="AI8" i="1"/>
  <c r="AI11" i="1"/>
  <c r="AI12" i="1"/>
  <c r="AI14" i="1"/>
  <c r="AI15" i="1"/>
  <c r="AI16" i="1"/>
  <c r="AI18" i="1"/>
  <c r="AI19" i="1"/>
  <c r="AI20" i="1"/>
  <c r="AI22" i="1"/>
  <c r="AI23" i="1"/>
  <c r="AI24" i="1"/>
  <c r="AH8" i="1"/>
  <c r="AH9" i="1"/>
  <c r="AH11" i="1"/>
  <c r="AH12" i="1"/>
  <c r="AH13" i="1"/>
  <c r="AH15" i="1"/>
  <c r="AH16" i="1"/>
  <c r="AH17" i="1"/>
  <c r="AH19" i="1"/>
  <c r="AH20" i="1"/>
  <c r="AH21" i="1"/>
  <c r="AH24" i="1"/>
  <c r="AH25" i="1"/>
  <c r="AG8" i="1"/>
  <c r="AG9" i="1"/>
  <c r="AG10" i="1"/>
  <c r="AG12" i="1"/>
  <c r="AG13" i="1"/>
  <c r="AG14" i="1"/>
  <c r="AG16" i="1"/>
  <c r="AG17" i="1"/>
  <c r="AG18" i="1"/>
  <c r="AG21" i="1"/>
  <c r="AG22" i="1"/>
  <c r="AG24" i="1"/>
  <c r="AG25" i="1"/>
  <c r="AG26" i="1"/>
  <c r="AF9" i="1"/>
  <c r="AF10" i="1"/>
  <c r="AF11" i="1"/>
  <c r="AF13" i="1"/>
  <c r="AF14" i="1"/>
  <c r="AF15" i="1"/>
  <c r="AF18" i="1"/>
  <c r="AF19" i="1"/>
  <c r="AF21" i="1"/>
  <c r="AF22" i="1"/>
  <c r="AF23" i="1"/>
  <c r="AF25" i="1"/>
  <c r="AF26" i="1"/>
  <c r="AE8" i="1"/>
  <c r="AE10" i="1"/>
  <c r="AE11" i="1"/>
  <c r="AE12" i="1"/>
  <c r="AE15" i="1"/>
  <c r="AE16" i="1"/>
  <c r="AE18" i="1"/>
  <c r="AE19" i="1"/>
  <c r="AE20" i="1"/>
  <c r="AE22" i="1"/>
  <c r="AE23" i="1"/>
  <c r="AE24" i="1"/>
  <c r="AE26" i="1"/>
  <c r="AD8" i="1"/>
  <c r="AD9" i="1"/>
  <c r="AD12" i="1"/>
  <c r="AD13" i="1"/>
  <c r="AD15" i="1"/>
  <c r="AJ15" i="1" s="1"/>
  <c r="AD16" i="1"/>
  <c r="AD17" i="1"/>
  <c r="AD19" i="1"/>
  <c r="AD20" i="1"/>
  <c r="AD21" i="1"/>
  <c r="AD23" i="1"/>
  <c r="AD24" i="1"/>
  <c r="AD25" i="1"/>
  <c r="AC9" i="1"/>
  <c r="AJ9" i="1" s="1"/>
  <c r="AC10" i="1"/>
  <c r="AJ10" i="1" s="1"/>
  <c r="AC12" i="1"/>
  <c r="AC13" i="1"/>
  <c r="AC14" i="1"/>
  <c r="AC16" i="1"/>
  <c r="AC17" i="1"/>
  <c r="AC18" i="1"/>
  <c r="AC20" i="1"/>
  <c r="AC21" i="1"/>
  <c r="AJ21" i="1" s="1"/>
  <c r="AC22" i="1"/>
  <c r="AC25" i="1"/>
  <c r="AJ25" i="1" s="1"/>
  <c r="AC26" i="1"/>
  <c r="Z8" i="1"/>
  <c r="Z9" i="1"/>
  <c r="Z11" i="1"/>
  <c r="Z12" i="1"/>
  <c r="Z13" i="1"/>
  <c r="Z15" i="1"/>
  <c r="Z16" i="1"/>
  <c r="Z17" i="1"/>
  <c r="Z19" i="1"/>
  <c r="Z20" i="1"/>
  <c r="Z21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R9" i="1" s="1"/>
  <c r="V10" i="1"/>
  <c r="V11" i="1"/>
  <c r="V12" i="1"/>
  <c r="V13" i="1"/>
  <c r="R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AA20" i="1" s="1"/>
  <c r="S21" i="1"/>
  <c r="S22" i="1"/>
  <c r="S23" i="1"/>
  <c r="S24" i="1"/>
  <c r="R24" i="1" s="1"/>
  <c r="S25" i="1"/>
  <c r="S26" i="1"/>
  <c r="R15" i="1"/>
  <c r="AA15" i="1" s="1"/>
  <c r="R19" i="1"/>
  <c r="R25" i="1"/>
  <c r="Q8" i="1"/>
  <c r="Q9" i="1"/>
  <c r="Q10" i="1"/>
  <c r="Q12" i="1"/>
  <c r="Q13" i="1"/>
  <c r="Q14" i="1"/>
  <c r="Q16" i="1"/>
  <c r="AA16" i="1" s="1"/>
  <c r="Q17" i="1"/>
  <c r="Q18" i="1"/>
  <c r="Q20" i="1"/>
  <c r="Q21" i="1"/>
  <c r="Q22" i="1"/>
  <c r="Q24" i="1"/>
  <c r="Q25" i="1"/>
  <c r="Q26" i="1"/>
  <c r="P9" i="1"/>
  <c r="P10" i="1"/>
  <c r="P11" i="1"/>
  <c r="P13" i="1"/>
  <c r="P14" i="1"/>
  <c r="P15" i="1"/>
  <c r="P18" i="1"/>
  <c r="P19" i="1"/>
  <c r="P22" i="1"/>
  <c r="P23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K23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I8" i="1"/>
  <c r="I12" i="1"/>
  <c r="I13" i="1"/>
  <c r="I17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16" i="1" l="1"/>
  <c r="AL16" i="1"/>
  <c r="AB20" i="1"/>
  <c r="AL20" i="1"/>
  <c r="D25" i="10"/>
  <c r="E21" i="10"/>
  <c r="BZ21" i="10"/>
  <c r="BZ13" i="10"/>
  <c r="E13" i="10"/>
  <c r="D13" i="10" s="1"/>
  <c r="D15" i="10"/>
  <c r="CC26" i="10"/>
  <c r="BV26" i="10" s="1"/>
  <c r="E26" i="10"/>
  <c r="E10" i="10"/>
  <c r="CC10" i="10"/>
  <c r="BV10" i="10" s="1"/>
  <c r="CN26" i="10"/>
  <c r="CT22" i="10"/>
  <c r="CM22" i="10" s="1"/>
  <c r="N22" i="1" s="1"/>
  <c r="CN10" i="10"/>
  <c r="CO13" i="10"/>
  <c r="CP16" i="10"/>
  <c r="CQ19" i="10"/>
  <c r="CR22" i="10"/>
  <c r="CS25" i="10"/>
  <c r="CS9" i="10"/>
  <c r="BZ25" i="10"/>
  <c r="BS14" i="10"/>
  <c r="BY14" i="10"/>
  <c r="BR14" i="10" s="1"/>
  <c r="M14" i="1" s="1"/>
  <c r="CN24" i="10"/>
  <c r="CO17" i="10"/>
  <c r="CT16" i="10"/>
  <c r="Z25" i="3"/>
  <c r="AO25" i="1"/>
  <c r="AP25" i="1" s="1"/>
  <c r="Z21" i="3"/>
  <c r="AO21" i="1"/>
  <c r="AP21" i="1" s="1"/>
  <c r="AO17" i="1"/>
  <c r="Z17" i="3"/>
  <c r="Z13" i="3"/>
  <c r="AO13" i="1"/>
  <c r="AP13" i="1" s="1"/>
  <c r="Z9" i="3"/>
  <c r="AO9" i="1"/>
  <c r="AJ23" i="1"/>
  <c r="F22" i="5"/>
  <c r="H16" i="1"/>
  <c r="K16" i="1" s="1"/>
  <c r="AA9" i="1"/>
  <c r="AK15" i="1"/>
  <c r="AB15" i="1"/>
  <c r="AL15" i="1"/>
  <c r="AJ26" i="1"/>
  <c r="AJ14" i="1"/>
  <c r="BS26" i="10"/>
  <c r="BY26" i="10"/>
  <c r="BR26" i="10" s="1"/>
  <c r="BS10" i="10"/>
  <c r="BY10" i="10"/>
  <c r="BR10" i="10" s="1"/>
  <c r="H11" i="1"/>
  <c r="K11" i="1" s="1"/>
  <c r="CN15" i="10"/>
  <c r="CT11" i="10"/>
  <c r="CM11" i="10" s="1"/>
  <c r="N11" i="1" s="1"/>
  <c r="CN11" i="10"/>
  <c r="CO18" i="10"/>
  <c r="CT18" i="10"/>
  <c r="CM18" i="10" s="1"/>
  <c r="N18" i="1" s="1"/>
  <c r="CO14" i="10"/>
  <c r="BR11" i="10"/>
  <c r="M11" i="1" s="1"/>
  <c r="CN13" i="10"/>
  <c r="CT13" i="10"/>
  <c r="CM13" i="10" s="1"/>
  <c r="N13" i="1" s="1"/>
  <c r="DA22" i="10"/>
  <c r="CN22" i="10"/>
  <c r="DA9" i="10"/>
  <c r="CO9" i="10"/>
  <c r="DA11" i="10"/>
  <c r="CQ11" i="10"/>
  <c r="AA12" i="1"/>
  <c r="AJ24" i="1"/>
  <c r="CJ18" i="5"/>
  <c r="N18" i="5" s="1"/>
  <c r="M23" i="1"/>
  <c r="L23" i="1"/>
  <c r="M19" i="1"/>
  <c r="L15" i="1"/>
  <c r="AA19" i="1"/>
  <c r="AA13" i="1"/>
  <c r="AA26" i="1"/>
  <c r="R23" i="1"/>
  <c r="AA23" i="1" s="1"/>
  <c r="R11" i="1"/>
  <c r="AA11" i="1" s="1"/>
  <c r="R17" i="1"/>
  <c r="AA17" i="1" s="1"/>
  <c r="AJ18" i="1"/>
  <c r="AP17" i="1"/>
  <c r="AP9" i="1"/>
  <c r="M26" i="1"/>
  <c r="M22" i="1"/>
  <c r="M10" i="1"/>
  <c r="L11" i="1"/>
  <c r="AA25" i="1"/>
  <c r="AA18" i="1"/>
  <c r="R21" i="1"/>
  <c r="AJ12" i="1"/>
  <c r="D23" i="10"/>
  <c r="BT15" i="10"/>
  <c r="BY15" i="10"/>
  <c r="BR15" i="10" s="1"/>
  <c r="M15" i="1" s="1"/>
  <c r="K22" i="1"/>
  <c r="L22" i="1" s="1"/>
  <c r="AD25" i="10"/>
  <c r="H25" i="1" s="1"/>
  <c r="K25" i="1" s="1"/>
  <c r="L25" i="1" s="1"/>
  <c r="CU25" i="10"/>
  <c r="AD21" i="10"/>
  <c r="H21" i="1" s="1"/>
  <c r="K21" i="1" s="1"/>
  <c r="L21" i="1" s="1"/>
  <c r="CU21" i="10"/>
  <c r="AD17" i="10"/>
  <c r="H17" i="1" s="1"/>
  <c r="K17" i="1" s="1"/>
  <c r="L17" i="1" s="1"/>
  <c r="CU17" i="10"/>
  <c r="AD9" i="10"/>
  <c r="H9" i="1" s="1"/>
  <c r="K9" i="1" s="1"/>
  <c r="L9" i="1" s="1"/>
  <c r="CU9" i="10"/>
  <c r="CV24" i="10"/>
  <c r="CO24" i="10" s="1"/>
  <c r="AD24" i="10"/>
  <c r="CV20" i="10"/>
  <c r="AD20" i="10"/>
  <c r="CV12" i="10"/>
  <c r="CO12" i="10" s="1"/>
  <c r="AD12" i="10"/>
  <c r="CV8" i="10"/>
  <c r="CO8" i="10" s="1"/>
  <c r="AD8" i="10"/>
  <c r="CW15" i="10"/>
  <c r="CP15" i="10" s="1"/>
  <c r="AD15" i="10"/>
  <c r="H15" i="1" s="1"/>
  <c r="K15" i="1" s="1"/>
  <c r="CX26" i="10"/>
  <c r="AD26" i="10"/>
  <c r="CX14" i="10"/>
  <c r="CQ14" i="10" s="1"/>
  <c r="AD14" i="10"/>
  <c r="CX10" i="10"/>
  <c r="AD10" i="10"/>
  <c r="H10" i="1" s="1"/>
  <c r="BS20" i="10"/>
  <c r="BY22" i="10"/>
  <c r="BR22" i="10" s="1"/>
  <c r="BZ9" i="10"/>
  <c r="CN14" i="10"/>
  <c r="CT19" i="10"/>
  <c r="CM19" i="10" s="1"/>
  <c r="N19" i="1" s="1"/>
  <c r="CW19" i="10"/>
  <c r="CP19" i="10" s="1"/>
  <c r="DA25" i="10"/>
  <c r="E24" i="10"/>
  <c r="D24" i="10" s="1"/>
  <c r="E16" i="10"/>
  <c r="D16" i="10" s="1"/>
  <c r="E12" i="10"/>
  <c r="D12" i="10" s="1"/>
  <c r="DA21" i="10"/>
  <c r="DA15" i="10"/>
  <c r="T24" i="8"/>
  <c r="T16" i="8"/>
  <c r="T8" i="8"/>
  <c r="D13" i="3"/>
  <c r="R26" i="1"/>
  <c r="R22" i="1"/>
  <c r="AA22" i="1" s="1"/>
  <c r="R18" i="1"/>
  <c r="R14" i="1"/>
  <c r="AA14" i="1" s="1"/>
  <c r="R10" i="1"/>
  <c r="AA10" i="1" s="1"/>
  <c r="AJ20" i="1"/>
  <c r="AK20" i="1" s="1"/>
  <c r="E19" i="10"/>
  <c r="E14" i="10"/>
  <c r="D14" i="10" s="1"/>
  <c r="BS23" i="10"/>
  <c r="BZ12" i="10"/>
  <c r="CB18" i="10"/>
  <c r="BU18" i="10" s="1"/>
  <c r="E24" i="8"/>
  <c r="E12" i="8"/>
  <c r="D12" i="8" s="1"/>
  <c r="E8" i="8"/>
  <c r="BM24" i="8"/>
  <c r="BM8" i="8"/>
  <c r="CB25" i="8"/>
  <c r="D25" i="8" s="1"/>
  <c r="CB21" i="8"/>
  <c r="D21" i="8" s="1"/>
  <c r="CB9" i="8"/>
  <c r="D9" i="8" s="1"/>
  <c r="DZ23" i="8"/>
  <c r="D24" i="3"/>
  <c r="D8" i="3"/>
  <c r="O18" i="3"/>
  <c r="D18" i="3" s="1"/>
  <c r="Z18" i="1"/>
  <c r="Z14" i="1"/>
  <c r="O14" i="3"/>
  <c r="D14" i="3" s="1"/>
  <c r="D8" i="9"/>
  <c r="AT8" i="4" s="1"/>
  <c r="D8" i="4" s="1"/>
  <c r="D19" i="9"/>
  <c r="AT19" i="4" s="1"/>
  <c r="D19" i="4" s="1"/>
  <c r="AC19" i="1"/>
  <c r="AJ19" i="1" s="1"/>
  <c r="D11" i="9"/>
  <c r="AT11" i="4" s="1"/>
  <c r="D11" i="4" s="1"/>
  <c r="AC11" i="1"/>
  <c r="AJ11" i="1" s="1"/>
  <c r="AE13" i="1"/>
  <c r="AJ13" i="1" s="1"/>
  <c r="D13" i="9"/>
  <c r="AT13" i="4" s="1"/>
  <c r="F16" i="5"/>
  <c r="CR12" i="5"/>
  <c r="O12" i="5" s="1"/>
  <c r="L16" i="1"/>
  <c r="P21" i="1"/>
  <c r="AA21" i="1" s="1"/>
  <c r="AD18" i="10"/>
  <c r="H18" i="1" s="1"/>
  <c r="BC26" i="10"/>
  <c r="I26" i="1" s="1"/>
  <c r="BC22" i="10"/>
  <c r="I22" i="1" s="1"/>
  <c r="BC18" i="10"/>
  <c r="I18" i="1" s="1"/>
  <c r="BC14" i="10"/>
  <c r="I14" i="1" s="1"/>
  <c r="BC10" i="10"/>
  <c r="I10" i="1" s="1"/>
  <c r="BY18" i="10"/>
  <c r="BR18" i="10" s="1"/>
  <c r="M18" i="1" s="1"/>
  <c r="BZ16" i="10"/>
  <c r="O22" i="3"/>
  <c r="D22" i="3" s="1"/>
  <c r="D25" i="4"/>
  <c r="O25" i="3"/>
  <c r="D25" i="3" s="1"/>
  <c r="D13" i="4"/>
  <c r="O13" i="3"/>
  <c r="D9" i="4"/>
  <c r="O9" i="3"/>
  <c r="D17" i="9"/>
  <c r="AT17" i="4" s="1"/>
  <c r="D17" i="4" s="1"/>
  <c r="D25" i="9"/>
  <c r="AT25" i="4" s="1"/>
  <c r="D19" i="5"/>
  <c r="F19" i="5"/>
  <c r="AJ16" i="1"/>
  <c r="AK16" i="1" s="1"/>
  <c r="E20" i="10"/>
  <c r="D20" i="10" s="1"/>
  <c r="E8" i="10"/>
  <c r="D8" i="10" s="1"/>
  <c r="BZ24" i="10"/>
  <c r="BZ8" i="10"/>
  <c r="CT23" i="10"/>
  <c r="CM23" i="10" s="1"/>
  <c r="N23" i="1" s="1"/>
  <c r="T20" i="8"/>
  <c r="D20" i="8" s="1"/>
  <c r="T12" i="8"/>
  <c r="D9" i="3"/>
  <c r="CJ26" i="5"/>
  <c r="N26" i="5" s="1"/>
  <c r="CJ22" i="5"/>
  <c r="N22" i="5" s="1"/>
  <c r="CJ14" i="5"/>
  <c r="N14" i="5" s="1"/>
  <c r="CJ10" i="5"/>
  <c r="N10" i="5" s="1"/>
  <c r="CJ20" i="5"/>
  <c r="N20" i="5" s="1"/>
  <c r="CJ16" i="5"/>
  <c r="N16" i="5" s="1"/>
  <c r="CJ12" i="5"/>
  <c r="N12" i="5" s="1"/>
  <c r="CR26" i="5"/>
  <c r="O26" i="5" s="1"/>
  <c r="CR22" i="5"/>
  <c r="O22" i="5" s="1"/>
  <c r="CR18" i="5"/>
  <c r="O18" i="5" s="1"/>
  <c r="CR14" i="5"/>
  <c r="O14" i="5" s="1"/>
  <c r="CR10" i="5"/>
  <c r="O10" i="5" s="1"/>
  <c r="E23" i="8"/>
  <c r="D23" i="8" s="1"/>
  <c r="E19" i="8"/>
  <c r="E15" i="8"/>
  <c r="D15" i="8" s="1"/>
  <c r="E11" i="8"/>
  <c r="CB24" i="8"/>
  <c r="CB20" i="8"/>
  <c r="CB16" i="8"/>
  <c r="D16" i="8" s="1"/>
  <c r="CB12" i="8"/>
  <c r="CB8" i="8"/>
  <c r="D26" i="9"/>
  <c r="AT26" i="4" s="1"/>
  <c r="D26" i="4" s="1"/>
  <c r="D22" i="9"/>
  <c r="AT22" i="4" s="1"/>
  <c r="D22" i="4" s="1"/>
  <c r="D18" i="9"/>
  <c r="AT18" i="4" s="1"/>
  <c r="D18" i="4" s="1"/>
  <c r="D14" i="9"/>
  <c r="AT14" i="4" s="1"/>
  <c r="D14" i="4" s="1"/>
  <c r="D10" i="9"/>
  <c r="AT10" i="4" s="1"/>
  <c r="D10" i="4" s="1"/>
  <c r="D21" i="9"/>
  <c r="AT21" i="4" s="1"/>
  <c r="D21" i="4" s="1"/>
  <c r="AF15" i="5"/>
  <c r="G15" i="5" s="1"/>
  <c r="F15" i="5" s="1"/>
  <c r="D15" i="5" s="1"/>
  <c r="AF11" i="5"/>
  <c r="G11" i="5" s="1"/>
  <c r="CR25" i="5"/>
  <c r="O25" i="5" s="1"/>
  <c r="CR21" i="5"/>
  <c r="O21" i="5" s="1"/>
  <c r="CR17" i="5"/>
  <c r="O17" i="5" s="1"/>
  <c r="CR13" i="5"/>
  <c r="O13" i="5" s="1"/>
  <c r="CR9" i="5"/>
  <c r="O9" i="5" s="1"/>
  <c r="CR24" i="5"/>
  <c r="O24" i="5" s="1"/>
  <c r="CR20" i="5"/>
  <c r="O20" i="5" s="1"/>
  <c r="P24" i="1"/>
  <c r="AA24" i="1" s="1"/>
  <c r="P8" i="1"/>
  <c r="AA8" i="1" s="1"/>
  <c r="DA24" i="10"/>
  <c r="DA20" i="10"/>
  <c r="DA16" i="10"/>
  <c r="DA12" i="10"/>
  <c r="DA8" i="10"/>
  <c r="AX26" i="8"/>
  <c r="D26" i="8" s="1"/>
  <c r="AX22" i="8"/>
  <c r="AX18" i="8"/>
  <c r="D18" i="8" s="1"/>
  <c r="AX14" i="8"/>
  <c r="D14" i="8" s="1"/>
  <c r="AX10" i="8"/>
  <c r="D10" i="8" s="1"/>
  <c r="BM23" i="8"/>
  <c r="BM19" i="8"/>
  <c r="BM15" i="8"/>
  <c r="BM11" i="8"/>
  <c r="DZ26" i="8"/>
  <c r="DZ22" i="8"/>
  <c r="DZ18" i="8"/>
  <c r="DZ14" i="8"/>
  <c r="DZ10" i="8"/>
  <c r="D23" i="3"/>
  <c r="D19" i="3"/>
  <c r="D15" i="3"/>
  <c r="D11" i="3"/>
  <c r="X26" i="5"/>
  <c r="E26" i="5" s="1"/>
  <c r="X22" i="5"/>
  <c r="E22" i="5" s="1"/>
  <c r="X16" i="5"/>
  <c r="E16" i="5" s="1"/>
  <c r="D16" i="5" s="1"/>
  <c r="X12" i="5"/>
  <c r="E12" i="5" s="1"/>
  <c r="AF26" i="5"/>
  <c r="G26" i="5" s="1"/>
  <c r="AF18" i="5"/>
  <c r="G18" i="5" s="1"/>
  <c r="AF10" i="5"/>
  <c r="G10" i="5" s="1"/>
  <c r="F10" i="5" s="1"/>
  <c r="D10" i="5" s="1"/>
  <c r="AN14" i="5"/>
  <c r="H14" i="5" s="1"/>
  <c r="F14" i="5" s="1"/>
  <c r="D14" i="5" s="1"/>
  <c r="AN10" i="5"/>
  <c r="H10" i="5" s="1"/>
  <c r="BL25" i="5"/>
  <c r="K25" i="5" s="1"/>
  <c r="BL21" i="5"/>
  <c r="K21" i="5" s="1"/>
  <c r="BL17" i="5"/>
  <c r="K17" i="5" s="1"/>
  <c r="BL13" i="5"/>
  <c r="K13" i="5" s="1"/>
  <c r="BL9" i="5"/>
  <c r="K9" i="5" s="1"/>
  <c r="BL20" i="5"/>
  <c r="K20" i="5" s="1"/>
  <c r="F20" i="5" s="1"/>
  <c r="D20" i="5" s="1"/>
  <c r="P25" i="5"/>
  <c r="P21" i="5"/>
  <c r="P17" i="5"/>
  <c r="P13" i="5"/>
  <c r="P9" i="5"/>
  <c r="P12" i="5"/>
  <c r="AV23" i="5"/>
  <c r="I23" i="5" s="1"/>
  <c r="F23" i="5" s="1"/>
  <c r="D23" i="5" s="1"/>
  <c r="AV18" i="5"/>
  <c r="I18" i="5" s="1"/>
  <c r="BD11" i="5"/>
  <c r="J11" i="5" s="1"/>
  <c r="BL26" i="5"/>
  <c r="K26" i="5" s="1"/>
  <c r="BL10" i="5"/>
  <c r="K10" i="5" s="1"/>
  <c r="BT25" i="5"/>
  <c r="L25" i="5" s="1"/>
  <c r="BT21" i="5"/>
  <c r="L21" i="5" s="1"/>
  <c r="BT17" i="5"/>
  <c r="L17" i="5" s="1"/>
  <c r="F17" i="5" s="1"/>
  <c r="BT13" i="5"/>
  <c r="L13" i="5" s="1"/>
  <c r="BT9" i="5"/>
  <c r="L9" i="5" s="1"/>
  <c r="F9" i="5" s="1"/>
  <c r="BT24" i="5"/>
  <c r="L24" i="5" s="1"/>
  <c r="F24" i="5" s="1"/>
  <c r="D24" i="5" s="1"/>
  <c r="BT8" i="5"/>
  <c r="L8" i="5" s="1"/>
  <c r="F8" i="5" s="1"/>
  <c r="D8" i="5" s="1"/>
  <c r="BT19" i="5"/>
  <c r="L19" i="5" s="1"/>
  <c r="CB25" i="5"/>
  <c r="M25" i="5" s="1"/>
  <c r="CB21" i="5"/>
  <c r="M21" i="5" s="1"/>
  <c r="CB17" i="5"/>
  <c r="M17" i="5" s="1"/>
  <c r="CB13" i="5"/>
  <c r="M13" i="5" s="1"/>
  <c r="CB9" i="5"/>
  <c r="M9" i="5" s="1"/>
  <c r="CB12" i="5"/>
  <c r="M12" i="5" s="1"/>
  <c r="F12" i="5" s="1"/>
  <c r="X25" i="5"/>
  <c r="E25" i="5" s="1"/>
  <c r="X21" i="5"/>
  <c r="E21" i="5" s="1"/>
  <c r="X17" i="5"/>
  <c r="E17" i="5" s="1"/>
  <c r="X13" i="5"/>
  <c r="E13" i="5" s="1"/>
  <c r="X9" i="5"/>
  <c r="E9" i="5" s="1"/>
  <c r="BD25" i="5"/>
  <c r="J25" i="5" s="1"/>
  <c r="F25" i="5" s="1"/>
  <c r="BD21" i="5"/>
  <c r="J21" i="5" s="1"/>
  <c r="F21" i="5" s="1"/>
  <c r="BD17" i="5"/>
  <c r="J17" i="5" s="1"/>
  <c r="BD13" i="5"/>
  <c r="J13" i="5" s="1"/>
  <c r="F13" i="5" s="1"/>
  <c r="BD9" i="5"/>
  <c r="J9" i="5" s="1"/>
  <c r="CJ25" i="5"/>
  <c r="N25" i="5" s="1"/>
  <c r="CJ21" i="5"/>
  <c r="N21" i="5" s="1"/>
  <c r="CJ17" i="5"/>
  <c r="N17" i="5" s="1"/>
  <c r="CJ13" i="5"/>
  <c r="N13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2" i="1" l="1"/>
  <c r="AK22" i="1"/>
  <c r="AB22" i="1"/>
  <c r="AL10" i="1"/>
  <c r="AK10" i="1"/>
  <c r="AB10" i="1"/>
  <c r="AK17" i="1"/>
  <c r="AB17" i="1"/>
  <c r="AL17" i="1"/>
  <c r="AL14" i="1"/>
  <c r="AB14" i="1"/>
  <c r="AK14" i="1"/>
  <c r="AK23" i="1"/>
  <c r="AB23" i="1"/>
  <c r="AL23" i="1"/>
  <c r="D9" i="5"/>
  <c r="D25" i="5"/>
  <c r="F26" i="5"/>
  <c r="D26" i="5" s="1"/>
  <c r="AB8" i="1"/>
  <c r="AK8" i="1"/>
  <c r="AL8" i="1"/>
  <c r="BY24" i="10"/>
  <c r="BR24" i="10" s="1"/>
  <c r="M24" i="1" s="1"/>
  <c r="BS24" i="10"/>
  <c r="BY16" i="10"/>
  <c r="BR16" i="10" s="1"/>
  <c r="M16" i="1" s="1"/>
  <c r="BS16" i="10"/>
  <c r="AK21" i="1"/>
  <c r="AB21" i="1"/>
  <c r="AL21" i="1"/>
  <c r="BY9" i="10"/>
  <c r="BR9" i="10" s="1"/>
  <c r="M9" i="1" s="1"/>
  <c r="BS9" i="10"/>
  <c r="CQ10" i="10"/>
  <c r="CT10" i="10"/>
  <c r="CM10" i="10" s="1"/>
  <c r="N10" i="1" s="1"/>
  <c r="CQ26" i="10"/>
  <c r="CT26" i="10"/>
  <c r="CM26" i="10" s="1"/>
  <c r="N26" i="1" s="1"/>
  <c r="CO20" i="10"/>
  <c r="CT20" i="10"/>
  <c r="CM20" i="10" s="1"/>
  <c r="N20" i="1" s="1"/>
  <c r="CN21" i="10"/>
  <c r="CT21" i="10"/>
  <c r="CM21" i="10" s="1"/>
  <c r="N21" i="1" s="1"/>
  <c r="AL18" i="1"/>
  <c r="AB18" i="1"/>
  <c r="AK18" i="1"/>
  <c r="AL26" i="1"/>
  <c r="AK26" i="1"/>
  <c r="AB26" i="1"/>
  <c r="CT15" i="10"/>
  <c r="CM15" i="10" s="1"/>
  <c r="N15" i="1" s="1"/>
  <c r="CT12" i="10"/>
  <c r="CM12" i="10" s="1"/>
  <c r="N12" i="1" s="1"/>
  <c r="BY21" i="10"/>
  <c r="BR21" i="10" s="1"/>
  <c r="M21" i="1" s="1"/>
  <c r="BS21" i="10"/>
  <c r="D13" i="5"/>
  <c r="D12" i="5"/>
  <c r="D22" i="8"/>
  <c r="AB24" i="1"/>
  <c r="AK24" i="1"/>
  <c r="AL24" i="1"/>
  <c r="F11" i="5"/>
  <c r="D11" i="5" s="1"/>
  <c r="D19" i="8"/>
  <c r="D8" i="8"/>
  <c r="D19" i="10"/>
  <c r="H19" i="1"/>
  <c r="K19" i="1" s="1"/>
  <c r="L19" i="1" s="1"/>
  <c r="CT8" i="10"/>
  <c r="CM8" i="10" s="1"/>
  <c r="N8" i="1" s="1"/>
  <c r="H14" i="1"/>
  <c r="K14" i="1" s="1"/>
  <c r="L14" i="1" s="1"/>
  <c r="H12" i="1"/>
  <c r="K12" i="1" s="1"/>
  <c r="L12" i="1" s="1"/>
  <c r="H24" i="1"/>
  <c r="K24" i="1" s="1"/>
  <c r="L24" i="1" s="1"/>
  <c r="H13" i="1"/>
  <c r="K13" i="1" s="1"/>
  <c r="L13" i="1" s="1"/>
  <c r="D18" i="10"/>
  <c r="D17" i="10"/>
  <c r="AL25" i="1"/>
  <c r="AK25" i="1"/>
  <c r="AB25" i="1"/>
  <c r="AK11" i="1"/>
  <c r="AB11" i="1"/>
  <c r="AL11" i="1"/>
  <c r="AL13" i="1"/>
  <c r="AK13" i="1"/>
  <c r="AB13" i="1"/>
  <c r="CT14" i="10"/>
  <c r="CM14" i="10" s="1"/>
  <c r="N14" i="1" s="1"/>
  <c r="CM16" i="10"/>
  <c r="N16" i="1" s="1"/>
  <c r="D10" i="10"/>
  <c r="D9" i="10"/>
  <c r="D21" i="10"/>
  <c r="CT24" i="10"/>
  <c r="CM24" i="10" s="1"/>
  <c r="N24" i="1" s="1"/>
  <c r="D17" i="5"/>
  <c r="BY12" i="10"/>
  <c r="BR12" i="10" s="1"/>
  <c r="M12" i="1" s="1"/>
  <c r="BS12" i="10"/>
  <c r="CN17" i="10"/>
  <c r="CT17" i="10"/>
  <c r="CM17" i="10" s="1"/>
  <c r="N17" i="1" s="1"/>
  <c r="CN25" i="10"/>
  <c r="CT25" i="10"/>
  <c r="CM25" i="10" s="1"/>
  <c r="N25" i="1" s="1"/>
  <c r="AK19" i="1"/>
  <c r="AL19" i="1"/>
  <c r="AB19" i="1"/>
  <c r="AB12" i="1"/>
  <c r="AK12" i="1"/>
  <c r="AL12" i="1"/>
  <c r="BY25" i="10"/>
  <c r="BR25" i="10" s="1"/>
  <c r="M25" i="1" s="1"/>
  <c r="BS25" i="10"/>
  <c r="D26" i="10"/>
  <c r="W7" i="9"/>
  <c r="BM7" i="4" s="1"/>
  <c r="W7" i="4" s="1"/>
  <c r="D21" i="5"/>
  <c r="F18" i="5"/>
  <c r="D18" i="5" s="1"/>
  <c r="D22" i="5"/>
  <c r="D11" i="8"/>
  <c r="BY8" i="10"/>
  <c r="BR8" i="10" s="1"/>
  <c r="M8" i="1" s="1"/>
  <c r="BS8" i="10"/>
  <c r="K18" i="1"/>
  <c r="L18" i="1" s="1"/>
  <c r="D24" i="8"/>
  <c r="K10" i="1"/>
  <c r="L10" i="1" s="1"/>
  <c r="H26" i="1"/>
  <c r="K26" i="1" s="1"/>
  <c r="L26" i="1" s="1"/>
  <c r="H8" i="1"/>
  <c r="K8" i="1" s="1"/>
  <c r="L8" i="1" s="1"/>
  <c r="H20" i="1"/>
  <c r="K20" i="1" s="1"/>
  <c r="L20" i="1" s="1"/>
  <c r="CN9" i="10"/>
  <c r="CT9" i="10"/>
  <c r="CM9" i="10" s="1"/>
  <c r="N9" i="1" s="1"/>
  <c r="AL9" i="1"/>
  <c r="AK9" i="1"/>
  <c r="AB9" i="1"/>
  <c r="BY13" i="10"/>
  <c r="BR13" i="10" s="1"/>
  <c r="M13" i="1" s="1"/>
  <c r="BS13" i="10"/>
  <c r="D22" i="10"/>
  <c r="P7" i="9"/>
  <c r="BF7" i="4" s="1"/>
  <c r="P7" i="4" s="1"/>
  <c r="F7" i="8"/>
  <c r="M7" i="8"/>
  <c r="V7" i="10"/>
  <c r="CD7" i="10" s="1"/>
  <c r="BW7" i="10" s="1"/>
  <c r="N7" i="10"/>
  <c r="CB7" i="10" s="1"/>
  <c r="BU7" i="10" s="1"/>
  <c r="AU7" i="10"/>
  <c r="CY7" i="10" s="1"/>
  <c r="CR7" i="10" s="1"/>
  <c r="S7" i="9"/>
  <c r="BI7" i="4" s="1"/>
  <c r="S7" i="4" s="1"/>
  <c r="AC7" i="3"/>
  <c r="AO7" i="1" s="1"/>
  <c r="G7" i="9"/>
  <c r="AW7" i="4" s="1"/>
  <c r="G7" i="4" s="1"/>
  <c r="L7" i="9"/>
  <c r="BB7" i="4" s="1"/>
  <c r="L7" i="4" s="1"/>
  <c r="CC7" i="8"/>
  <c r="F7" i="10"/>
  <c r="BZ7" i="10" s="1"/>
  <c r="BK7" i="10"/>
  <c r="EH7" i="8"/>
  <c r="R7" i="10"/>
  <c r="CC7" i="10" s="1"/>
  <c r="BV7" i="10" s="1"/>
  <c r="DI7" i="10"/>
  <c r="F7" i="9"/>
  <c r="AV7" i="4" s="1"/>
  <c r="F7" i="4" s="1"/>
  <c r="EU7" i="9"/>
  <c r="AI7" i="1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AI7" i="10"/>
  <c r="CV7" i="10" s="1"/>
  <c r="CO7" i="10" s="1"/>
  <c r="AY7" i="10"/>
  <c r="CZ7" i="10" s="1"/>
  <c r="CS7" i="10" s="1"/>
  <c r="BD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70" i="13"/>
  <c r="AA206" i="13"/>
  <c r="AA17" i="13"/>
  <c r="AA241" i="13"/>
  <c r="AA61" i="13"/>
  <c r="AA149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8" i="13"/>
  <c r="AA42" i="13"/>
  <c r="AA36" i="13"/>
  <c r="AA153" i="13"/>
  <c r="AA191" i="13"/>
  <c r="AA9" i="13"/>
  <c r="AA240" i="13"/>
  <c r="AA88" i="13"/>
  <c r="AA147" i="13"/>
  <c r="AA5" i="13"/>
  <c r="AA113" i="13"/>
  <c r="AA160" i="13"/>
  <c r="AA93" i="13"/>
  <c r="AA161" i="13"/>
  <c r="AA108" i="13"/>
  <c r="AA242" i="13"/>
  <c r="AA62" i="13"/>
  <c r="AA28" i="13"/>
  <c r="AA55" i="13"/>
  <c r="AA189" i="13"/>
  <c r="AA123" i="13"/>
  <c r="AA81" i="13"/>
  <c r="AA169" i="13"/>
  <c r="AA98" i="13"/>
  <c r="AA45" i="13"/>
  <c r="AA129" i="13"/>
  <c r="AA237" i="13"/>
  <c r="AA103" i="13"/>
  <c r="AA118" i="13"/>
  <c r="AA51" i="13"/>
  <c r="AA212" i="13"/>
  <c r="AA223" i="13"/>
  <c r="AA20" i="13"/>
  <c r="AA229" i="13"/>
  <c r="AA56" i="13"/>
  <c r="AA83" i="13"/>
  <c r="AA163" i="13"/>
  <c r="AA155" i="13"/>
  <c r="AA146" i="13"/>
  <c r="AA246" i="13"/>
  <c r="AA150" i="13"/>
  <c r="AA60" i="13"/>
  <c r="AA194" i="13"/>
  <c r="AA57" i="13"/>
  <c r="AA233" i="13"/>
  <c r="AA63" i="13"/>
  <c r="AA168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98" i="13"/>
  <c r="AA224" i="13"/>
  <c r="AA91" i="13"/>
  <c r="AA176" i="13"/>
  <c r="AA203" i="13"/>
  <c r="AA173" i="13"/>
  <c r="AA33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64" i="13"/>
  <c r="AA227" i="13"/>
  <c r="AA135" i="13"/>
  <c r="AA40" i="13"/>
  <c r="AA186" i="13"/>
  <c r="AA184" i="13"/>
  <c r="AA247" i="13"/>
  <c r="AA148" i="13"/>
  <c r="AA39" i="13"/>
  <c r="AA235" i="13"/>
  <c r="AA250" i="13"/>
  <c r="AA70" i="13"/>
  <c r="AA136" i="13"/>
  <c r="AA218" i="13"/>
  <c r="AA244" i="13"/>
  <c r="AA22" i="13"/>
  <c r="AA215" i="13"/>
  <c r="AA120" i="13"/>
  <c r="AA85" i="13"/>
  <c r="AA245" i="13"/>
  <c r="AA209" i="13"/>
  <c r="AA137" i="13"/>
  <c r="AA226" i="13"/>
  <c r="AA213" i="13"/>
  <c r="AA7" i="13"/>
  <c r="AA34" i="13"/>
  <c r="AA48" i="13"/>
  <c r="AA37" i="13"/>
  <c r="AA32" i="13"/>
  <c r="AA65" i="13"/>
  <c r="AA105" i="13"/>
  <c r="AA141" i="13"/>
  <c r="AA159" i="13"/>
  <c r="AA167" i="13"/>
  <c r="AA166" i="13"/>
  <c r="AA219" i="13"/>
  <c r="AA10" i="13"/>
  <c r="AA24" i="13"/>
  <c r="AA202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52" i="13"/>
  <c r="AA110" i="13"/>
  <c r="AA114" i="13"/>
  <c r="AA185" i="13"/>
  <c r="AA16" i="13"/>
  <c r="AA134" i="13"/>
  <c r="AA142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231" i="13"/>
  <c r="AA86" i="13"/>
  <c r="AA54" i="13"/>
  <c r="AA216" i="13"/>
  <c r="AA221" i="13"/>
  <c r="AA6" i="13"/>
  <c r="AA151" i="13"/>
  <c r="AA104" i="13"/>
  <c r="AA68" i="13"/>
  <c r="AA12" i="13"/>
  <c r="AA234" i="13"/>
  <c r="AA99" i="13"/>
  <c r="AA195" i="13"/>
  <c r="AA126" i="13"/>
  <c r="AA140" i="13"/>
  <c r="AA95" i="13"/>
  <c r="AA119" i="13"/>
  <c r="AA156" i="13"/>
  <c r="AA125" i="13"/>
  <c r="AA80" i="13"/>
  <c r="AA162" i="13"/>
  <c r="AA13" i="13"/>
  <c r="AA154" i="13"/>
  <c r="AA131" i="13"/>
  <c r="AA107" i="13"/>
  <c r="AA53" i="13"/>
  <c r="AA232" i="13"/>
  <c r="AA228" i="13"/>
  <c r="AA188" i="13"/>
  <c r="AA47" i="13"/>
  <c r="AA78" i="13"/>
  <c r="AA172" i="13"/>
  <c r="AA106" i="13"/>
  <c r="AA201" i="13"/>
  <c r="AA182" i="13"/>
  <c r="AA175" i="13"/>
  <c r="AA43" i="13"/>
  <c r="AA222" i="13"/>
  <c r="AA66" i="13"/>
  <c r="AA71" i="13"/>
  <c r="AA115" i="13"/>
  <c r="AA208" i="13"/>
  <c r="AA179" i="13"/>
  <c r="AA76" i="13"/>
  <c r="AA236" i="13"/>
  <c r="AA109" i="13"/>
  <c r="AA101" i="13"/>
  <c r="AA124" i="13"/>
  <c r="BC7" i="10" l="1"/>
  <c r="I7" i="1" s="1"/>
  <c r="DZ7" i="8"/>
  <c r="E7" i="8"/>
  <c r="AP7" i="1"/>
  <c r="Z7" i="1"/>
  <c r="Z7" i="3"/>
  <c r="CB7" i="8"/>
  <c r="E7" i="10"/>
  <c r="AI7" i="8"/>
  <c r="AX7" i="8"/>
  <c r="BM7" i="8"/>
  <c r="AD7" i="10"/>
  <c r="H7" i="1" s="1"/>
  <c r="CQ7" i="8"/>
  <c r="T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C38" i="14"/>
  <c r="C14" i="14"/>
  <c r="M28" i="14"/>
  <c r="M26" i="14"/>
  <c r="C16" i="14"/>
  <c r="C39" i="14"/>
  <c r="M37" i="14"/>
  <c r="M20" i="14"/>
  <c r="C18" i="14"/>
  <c r="M32" i="14"/>
  <c r="M19" i="14"/>
  <c r="M34" i="14"/>
  <c r="I25" i="14"/>
  <c r="I21" i="14"/>
  <c r="M13" i="14"/>
  <c r="M9" i="14"/>
  <c r="M14" i="14"/>
  <c r="C24" i="14"/>
  <c r="C12" i="14"/>
  <c r="M24" i="14"/>
  <c r="F8" i="14"/>
  <c r="C10" i="14"/>
  <c r="I33" i="14"/>
  <c r="I29" i="14"/>
  <c r="M33" i="14"/>
  <c r="M31" i="14"/>
  <c r="M22" i="14"/>
  <c r="M7" i="14"/>
  <c r="I13" i="14"/>
  <c r="M21" i="14"/>
  <c r="M18" i="14"/>
  <c r="M8" i="14"/>
  <c r="M25" i="14"/>
  <c r="M38" i="14"/>
  <c r="M30" i="14"/>
  <c r="M36" i="14"/>
  <c r="M27" i="14"/>
  <c r="M16" i="14"/>
  <c r="F5" i="14"/>
  <c r="M17" i="14"/>
  <c r="I17" i="14"/>
  <c r="M29" i="14"/>
  <c r="M35" i="14"/>
  <c r="M15" i="14"/>
  <c r="M23" i="14"/>
  <c r="I37" i="14"/>
  <c r="K7" i="1" l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O37" i="14"/>
  <c r="C40" i="14"/>
  <c r="P11" i="14"/>
  <c r="I8" i="14"/>
  <c r="C22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<sst xmlns="http://schemas.openxmlformats.org/spreadsheetml/2006/main" count="3972" uniqueCount="801">
  <si>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</si>
  <si>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</si>
  <si>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</si>
  <si>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</si>
  <si>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</si>
  <si>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</si>
  <si>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</si>
  <si>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</si>
  <si>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</si>
  <si>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</si>
  <si>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</si>
  <si>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</si>
  <si>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</si>
  <si>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</si>
  <si>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</si>
  <si>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</si>
  <si>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</si>
  <si>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</si>
  <si>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</si>
  <si>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</si>
  <si>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</si>
  <si>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</si>
  <si>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</si>
  <si>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</si>
  <si>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</si>
  <si>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</si>
  <si>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</si>
  <si>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</si>
  <si>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</si>
  <si>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</si>
  <si>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</si>
  <si>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</si>
  <si>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</si>
  <si>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</si>
  <si>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</si>
  <si>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</si>
  <si>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</si>
  <si>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</si>
  <si>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</si>
  <si>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</si>
  <si>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</si>
  <si>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</si>
  <si>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</si>
  <si>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</si>
  <si>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</si>
  <si>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</si>
  <si>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</si>
  <si>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</si>
  <si>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</si>
  <si>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</si>
  <si>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</si>
  <si>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</si>
  <si>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</si>
  <si>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</si>
  <si>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</si>
  <si>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</si>
  <si>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</si>
  <si>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</si>
  <si>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</si>
  <si>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</si>
  <si>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</si>
  <si>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</si>
  <si>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</si>
  <si>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</si>
  <si>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</si>
  <si>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</si>
  <si>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</si>
  <si>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</si>
  <si>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</si>
  <si>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</si>
  <si>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</si>
  <si>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</si>
  <si>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</si>
  <si>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</si>
  <si>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</si>
  <si>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</si>
  <si>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</si>
  <si>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</si>
  <si>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</si>
  <si>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</si>
  <si>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</si>
  <si>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</si>
  <si>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</si>
  <si>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</si>
  <si>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</si>
  <si>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</si>
  <si>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</si>
  <si>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</si>
  <si>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</si>
  <si>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</si>
  <si>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</si>
  <si>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</si>
  <si>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</si>
  <si>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</si>
  <si>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</si>
  <si>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</si>
  <si>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</si>
  <si>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</si>
  <si>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</si>
  <si>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</si>
  <si>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</si>
  <si>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</si>
  <si>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</si>
  <si>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</si>
  <si>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</si>
  <si>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</si>
  <si>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</si>
  <si>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</si>
  <si>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</si>
  <si>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</si>
  <si>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</si>
  <si>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</si>
  <si>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</si>
  <si>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</si>
  <si>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</si>
  <si>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</si>
  <si>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</si>
  <si>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</si>
  <si>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</si>
  <si>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</si>
  <si>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</si>
  <si>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</si>
  <si>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</si>
  <si>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</si>
  <si>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</si>
  <si>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</si>
  <si>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</si>
  <si>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</si>
  <si>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</si>
  <si>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</si>
  <si>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</si>
  <si>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</si>
  <si>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</si>
  <si>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</si>
  <si>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</si>
  <si>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</si>
  <si>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</si>
  <si>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</si>
  <si>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</si>
  <si>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</si>
  <si>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</si>
  <si>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</si>
  <si>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</si>
  <si>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</si>
  <si>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</si>
  <si>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</si>
  <si>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</si>
  <si>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</si>
  <si>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</si>
  <si>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</si>
  <si>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</si>
  <si>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</si>
  <si>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</si>
  <si>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</si>
  <si>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</si>
  <si>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</si>
  <si>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</si>
  <si>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</si>
  <si>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</si>
  <si>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</si>
  <si>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</si>
  <si>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</si>
  <si>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</si>
  <si>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</si>
  <si>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</si>
  <si>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</si>
  <si>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</si>
  <si>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</si>
  <si>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</si>
  <si>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</si>
  <si>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</si>
  <si>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</si>
  <si>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</si>
  <si>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</si>
  <si>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</si>
  <si>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</si>
  <si>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</si>
  <si>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</si>
  <si>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</si>
  <si>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</si>
  <si>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</si>
  <si>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</si>
  <si>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</si>
  <si>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</si>
  <si>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</si>
  <si>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</si>
  <si>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</si>
  <si>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</si>
  <si>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</si>
  <si>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</si>
  <si>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</si>
  <si>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</si>
  <si>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</si>
  <si>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</si>
  <si>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</si>
  <si>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</si>
  <si>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</si>
  <si>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</si>
  <si>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</si>
  <si>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</si>
  <si>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</si>
  <si>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</si>
  <si>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</si>
  <si>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</si>
  <si>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</si>
  <si>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</si>
  <si>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</si>
  <si>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</si>
  <si>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</si>
  <si>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</si>
  <si>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</si>
  <si>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</si>
  <si>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</si>
  <si>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</si>
  <si>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</si>
  <si>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</si>
  <si>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</si>
  <si>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</si>
  <si>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</si>
  <si>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</si>
  <si>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</si>
  <si>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</si>
  <si>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</si>
  <si>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</si>
  <si>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</si>
  <si>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</si>
  <si>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</si>
  <si>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</si>
  <si>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</si>
  <si>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</si>
  <si>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</si>
  <si>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</si>
  <si>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</si>
  <si>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</si>
  <si>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</si>
  <si>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</si>
  <si>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</si>
  <si>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</si>
  <si>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</si>
  <si>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</si>
  <si>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</si>
  <si>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</si>
  <si>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</si>
  <si>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</si>
  <si>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</si>
  <si>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</si>
  <si>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</si>
  <si>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</si>
  <si>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</si>
  <si>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</si>
  <si>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</si>
  <si>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</si>
  <si>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</si>
  <si>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</si>
  <si>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</si>
  <si>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</si>
  <si>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</si>
  <si>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</si>
  <si>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</si>
  <si>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</si>
  <si>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</si>
  <si>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</si>
  <si>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</si>
  <si>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</si>
  <si>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</si>
  <si>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</si>
  <si>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</si>
  <si>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</si>
  <si>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</si>
  <si>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</si>
  <si>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</si>
  <si>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</si>
  <si>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</si>
  <si>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</si>
  <si>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</si>
  <si>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</si>
  <si>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</si>
  <si>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</si>
  <si>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</si>
  <si>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</si>
  <si>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</si>
  <si>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</si>
  <si>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</si>
  <si>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</si>
  <si>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</si>
  <si>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</si>
  <si>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</si>
  <si>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</si>
  <si>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</si>
  <si>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</si>
  <si>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</si>
  <si>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</si>
  <si>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</si>
  <si>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</si>
  <si>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</si>
  <si>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</si>
  <si>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</si>
  <si>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</si>
  <si>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</si>
  <si>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</si>
  <si>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</si>
  <si>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</si>
  <si>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</si>
  <si>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</si>
  <si>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</si>
  <si>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</si>
  <si>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</si>
  <si>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</si>
  <si>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</si>
  <si>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</si>
  <si>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</si>
  <si>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</si>
  <si>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</si>
  <si>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</si>
  <si>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</si>
  <si>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</si>
  <si>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</si>
  <si>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</si>
  <si>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</si>
  <si>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</si>
  <si>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</si>
  <si>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</si>
  <si>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</si>
  <si>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</si>
  <si>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</si>
  <si>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</si>
  <si>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</si>
  <si>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</si>
  <si>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</si>
  <si>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</si>
  <si>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</si>
  <si>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</si>
  <si>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</si>
  <si>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</si>
  <si>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</si>
  <si>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</si>
  <si>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</si>
  <si>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</si>
  <si>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</si>
  <si>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</si>
  <si>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</si>
  <si>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</si>
  <si>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</si>
  <si>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</si>
  <si>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</si>
  <si>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</si>
  <si>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</si>
  <si>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</si>
  <si>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</si>
  <si>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</si>
  <si>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</si>
  <si>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</si>
  <si>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</si>
  <si>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</si>
  <si>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</si>
  <si>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</si>
  <si>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</si>
  <si>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</si>
  <si>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</si>
  <si>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</si>
  <si>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</si>
  <si>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</si>
  <si>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</si>
  <si>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</si>
  <si>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</si>
  <si>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</si>
  <si>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</si>
  <si>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</si>
  <si>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</si>
  <si>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</si>
  <si>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</si>
  <si>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</si>
  <si>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</si>
  <si>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</si>
  <si>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</si>
  <si>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</si>
  <si>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</si>
  <si>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</si>
  <si>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</si>
  <si>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</si>
  <si>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</si>
  <si>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</si>
  <si>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</si>
  <si>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</si>
  <si>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</si>
  <si>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</si>
  <si>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</si>
  <si>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</si>
  <si>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</si>
  <si>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</si>
  <si>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</si>
  <si>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</si>
  <si>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</si>
  <si>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</si>
  <si>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</si>
  <si>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</si>
  <si>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</si>
  <si>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</si>
  <si>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</si>
  <si>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</si>
  <si>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</si>
  <si>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</si>
  <si>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</si>
  <si>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</si>
  <si>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</si>
  <si>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</si>
  <si>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</si>
  <si>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</si>
  <si>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</si>
  <si>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</si>
  <si>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</si>
  <si>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</si>
  <si>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</si>
  <si>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</si>
  <si>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</si>
  <si>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</si>
  <si>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</si>
  <si>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</si>
  <si>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</si>
  <si>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</si>
  <si>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</si>
  <si>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</si>
  <si>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</si>
  <si>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</si>
  <si>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</si>
  <si>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</si>
  <si>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</si>
  <si>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</si>
  <si>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</si>
  <si>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</si>
  <si>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</si>
  <si>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</si>
  <si>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</si>
  <si>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</si>
  <si>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</si>
  <si>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</si>
  <si>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</si>
  <si>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</si>
  <si>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</si>
  <si>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</si>
  <si>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</si>
  <si>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</si>
  <si>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</si>
  <si>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</si>
  <si>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</si>
  <si>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</si>
  <si>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</si>
  <si>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</si>
  <si>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</si>
  <si>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</si>
  <si>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</si>
  <si>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</si>
  <si>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</si>
  <si>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</si>
  <si>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</si>
  <si>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</si>
  <si>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</si>
  <si>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</si>
  <si>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</si>
  <si>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</si>
  <si>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</si>
  <si>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</si>
  <si>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</si>
  <si>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</si>
  <si>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</si>
  <si>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</si>
  <si>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</si>
  <si>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</si>
  <si>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</si>
  <si>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</si>
  <si>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</si>
  <si>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</si>
  <si>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</si>
  <si>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</si>
  <si>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</si>
  <si>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</si>
  <si>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</si>
  <si>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</si>
  <si>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</si>
  <si>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</si>
  <si>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</si>
  <si>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</si>
  <si>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</si>
  <si>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</si>
  <si>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</si>
  <si>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</si>
  <si>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</si>
  <si>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</si>
  <si>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</si>
  <si>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</si>
  <si>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</si>
  <si>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</si>
  <si>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</si>
  <si>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</si>
  <si>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</si>
  <si>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</si>
  <si>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</si>
  <si>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</si>
  <si>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</si>
  <si>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</si>
  <si>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</si>
  <si>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</si>
  <si>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</si>
  <si>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</si>
  <si>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</si>
  <si>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</si>
  <si>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</si>
  <si>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</si>
  <si>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</si>
  <si>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</si>
  <si>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</si>
  <si>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</si>
  <si>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</si>
  <si>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</si>
  <si>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</si>
  <si>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</si>
  <si>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</si>
  <si>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</si>
  <si>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</si>
  <si>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</si>
  <si>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</si>
  <si>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</si>
  <si>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</si>
  <si>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</si>
  <si>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</si>
  <si>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</si>
  <si>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</si>
  <si>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</si>
  <si>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</si>
  <si>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</si>
  <si>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</si>
  <si>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</si>
  <si>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</si>
  <si>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</si>
  <si>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</si>
  <si>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</si>
  <si>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</si>
  <si>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</si>
  <si>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</si>
  <si>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</si>
  <si>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</si>
  <si>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</si>
  <si>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</si>
  <si>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</si>
  <si>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</si>
  <si>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</si>
  <si>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</si>
  <si>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</si>
  <si>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</si>
  <si>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</si>
  <si>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</si>
  <si>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</si>
  <si>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</si>
  <si>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</si>
  <si>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</si>
  <si>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</si>
  <si>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</si>
  <si>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</si>
  <si>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</si>
  <si>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</si>
  <si>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</si>
  <si>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</si>
  <si>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</si>
  <si>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</si>
  <si>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</si>
  <si>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</si>
  <si>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</si>
  <si>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</si>
  <si>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</si>
  <si>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</si>
  <si>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</si>
  <si>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</si>
  <si>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</si>
  <si>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</si>
  <si>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</si>
  <si>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</si>
  <si>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</si>
  <si>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</si>
  <si>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</si>
  <si>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</si>
  <si>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</si>
  <si>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</si>
  <si>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</si>
  <si>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</si>
  <si>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</si>
  <si>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</si>
  <si>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</si>
  <si>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</si>
  <si>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</si>
  <si>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</si>
  <si>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</si>
  <si>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</si>
  <si>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</si>
  <si>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</si>
  <si>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</si>
  <si>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</si>
  <si>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</si>
  <si>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</si>
  <si>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</si>
  <si>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</si>
  <si>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</si>
  <si>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</si>
  <si>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</si>
  <si>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</si>
  <si>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</si>
  <si>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</si>
  <si>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</si>
  <si>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</si>
  <si>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</si>
  <si>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</si>
  <si>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</si>
  <si>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</si>
  <si>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</si>
  <si>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</si>
  <si>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</si>
  <si>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</si>
  <si>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</si>
  <si>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</si>
  <si>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</si>
  <si>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</si>
  <si>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</si>
  <si>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</si>
  <si>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</si>
  <si>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</si>
  <si>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</si>
  <si>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</si>
  <si>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</si>
  <si>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</si>
  <si>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</si>
  <si>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</si>
  <si>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</si>
  <si>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</si>
  <si>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</si>
  <si>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</si>
  <si>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</si>
  <si>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</si>
  <si>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</si>
  <si>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</si>
  <si>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</si>
  <si>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</si>
  <si>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</si>
  <si>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</si>
  <si>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</si>
  <si>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</si>
  <si>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</si>
  <si>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</si>
  <si>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</si>
  <si>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</si>
  <si>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</si>
  <si>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</si>
  <si>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</si>
  <si>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</si>
  <si>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</si>
  <si>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</si>
  <si>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</si>
  <si>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</si>
  <si>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</si>
  <si>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</si>
  <si>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</si>
  <si>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</si>
  <si>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</si>
  <si>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</si>
  <si>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</si>
  <si>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</si>
  <si>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</si>
  <si>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</si>
  <si>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</si>
  <si>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</si>
  <si>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</si>
  <si>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</si>
  <si>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</si>
  <si>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</si>
  <si>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</si>
  <si>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</si>
  <si>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</si>
  <si>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</si>
  <si>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</si>
  <si>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</si>
  <si>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</si>
  <si>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</si>
  <si>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</si>
  <si>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</si>
  <si>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</si>
  <si>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</si>
  <si>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</si>
  <si>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</si>
  <si>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</si>
  <si>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</si>
  <si>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</si>
  <si>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</si>
  <si>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</si>
  <si>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</si>
  <si>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</si>
  <si>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</si>
  <si>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</si>
  <si>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</si>
  <si>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</si>
  <si>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</si>
  <si>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</si>
  <si>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</si>
  <si>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</si>
  <si>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</si>
  <si>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</si>
  <si>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</si>
  <si>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</si>
  <si>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</si>
  <si>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</si>
  <si>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</si>
  <si>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</si>
  <si>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</si>
  <si>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</si>
  <si>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</si>
  <si>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</si>
  <si>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</si>
  <si>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</si>
  <si>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</si>
  <si>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</si>
  <si>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</si>
  <si>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</si>
  <si>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</si>
  <si>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</si>
  <si>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</si>
  <si>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</si>
  <si>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</si>
  <si>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</si>
  <si>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</si>
  <si>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</si>
  <si>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</si>
  <si>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</si>
  <si>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</si>
  <si>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</si>
  <si>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</si>
  <si>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</si>
  <si>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</si>
  <si>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</si>
  <si>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</si>
  <si>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</si>
  <si>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</si>
  <si>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</si>
  <si>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</si>
  <si>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</si>
  <si>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</si>
  <si>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</si>
  <si>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</si>
  <si>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</si>
  <si>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島根県</t>
  </si>
  <si>
    <t>32000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</si>
  <si>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</si>
  <si>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</si>
  <si>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</si>
  <si>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</si>
  <si>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</si>
  <si>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</si>
  <si>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</si>
  <si>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</si>
  <si>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</si>
  <si>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</si>
  <si>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</si>
  <si>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</si>
  <si>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</si>
  <si>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</si>
  <si>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/>
  </si>
  <si>
    <t>有る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</si>
  <si>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</si>
  <si>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</si>
  <si>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</si>
  <si>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</si>
  <si>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</si>
  <si>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</si>
  <si>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</si>
  <si>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</si>
  <si>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</si>
  <si>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</si>
  <si>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</si>
  <si>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</si>
  <si>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</si>
  <si>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</si>
  <si>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</si>
  <si>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</si>
  <si>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</si>
  <si>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</si>
  <si>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</si>
  <si>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</si>
  <si>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</si>
  <si>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</si>
  <si>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</si>
  <si>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</si>
  <si>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</si>
  <si>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</si>
  <si>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</si>
  <si>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</si>
  <si>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</si>
  <si>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</si>
  <si>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</si>
  <si>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</si>
  <si>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</si>
  <si>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</si>
  <si>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無い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</si>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</sst>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686362</v>
      </c>
      <c r="E7" s="306">
        <f>SUM(E$8:E$207)</f>
        <v>686197</v>
      </c>
      <c r="F7" s="306">
        <f>SUM(F$8:F$207)</f>
        <v>165</v>
      </c>
      <c r="G7" s="306">
        <f>SUM(G$8:G$207)</f>
        <v>8683</v>
      </c>
      <c r="H7" s="306">
        <f>SUM(ごみ搬入量内訳!E7,+ごみ搬入量内訳!AD7)</f>
        <v>203684</v>
      </c>
      <c r="I7" s="306">
        <f>ごみ搬入量内訳!BC7</f>
        <v>33995</v>
      </c>
      <c r="J7" s="306">
        <f>資源化量内訳!BO7</f>
        <v>1425</v>
      </c>
      <c r="K7" s="306">
        <f>SUM(H7:J7)</f>
        <v>239104</v>
      </c>
      <c r="L7" s="306">
        <f>IF(D7&lt;&gt;0,K7/D7/365*1000000,"-")</f>
        <v>954.42266916699134</v>
      </c>
      <c r="M7" s="306">
        <f>IF(D7&lt;&gt;0,(ごみ搬入量内訳!BR7+ごみ処理概要!J7)/ごみ処理概要!D7/365*1000000,"-")</f>
        <v>652.83254617067166</v>
      </c>
      <c r="N7" s="306">
        <f>IF(D7&lt;&gt;0,ごみ搬入量内訳!CM7/ごみ処理概要!D7/365*1000000,"-")</f>
        <v>301.59012299631974</v>
      </c>
      <c r="O7" s="306">
        <f>ごみ搬入量内訳!DH7</f>
        <v>7</v>
      </c>
      <c r="P7" s="306">
        <f>ごみ処理量内訳!E7</f>
        <v>178570</v>
      </c>
      <c r="Q7" s="306">
        <f>ごみ処理量内訳!N7</f>
        <v>5066</v>
      </c>
      <c r="R7" s="306">
        <f>SUM(S7:Y7)</f>
        <v>44790</v>
      </c>
      <c r="S7" s="306">
        <f>ごみ処理量内訳!G7</f>
        <v>9791</v>
      </c>
      <c r="T7" s="306">
        <f>ごみ処理量内訳!L7</f>
        <v>21787</v>
      </c>
      <c r="U7" s="306">
        <f>ごみ処理量内訳!H7</f>
        <v>3959</v>
      </c>
      <c r="V7" s="306">
        <f>ごみ処理量内訳!I7</f>
        <v>263</v>
      </c>
      <c r="W7" s="306">
        <f>ごみ処理量内訳!J7</f>
        <v>0</v>
      </c>
      <c r="X7" s="306">
        <f>ごみ処理量内訳!K7</f>
        <v>8990</v>
      </c>
      <c r="Y7" s="306">
        <f>ごみ処理量内訳!M7</f>
        <v>0</v>
      </c>
      <c r="Z7" s="306">
        <f>資源化量内訳!Y7</f>
        <v>8818</v>
      </c>
      <c r="AA7" s="306">
        <f>SUM(P7,Q7,R7,Z7)</f>
        <v>237244</v>
      </c>
      <c r="AB7" s="309">
        <f>IF(AA7&lt;&gt;0,(Z7+P7+R7)/AA7*100,"-")</f>
        <v>97.864645681239566</v>
      </c>
      <c r="AC7" s="306">
        <f>施設資源化量内訳!Y7</f>
        <v>12847</v>
      </c>
      <c r="AD7" s="306">
        <f>施設資源化量内訳!AT7</f>
        <v>3665</v>
      </c>
      <c r="AE7" s="306">
        <f>施設資源化量内訳!BO7</f>
        <v>2393</v>
      </c>
      <c r="AF7" s="306">
        <f>施設資源化量内訳!CJ7</f>
        <v>53</v>
      </c>
      <c r="AG7" s="306">
        <f>施設資源化量内訳!DE7</f>
        <v>0</v>
      </c>
      <c r="AH7" s="306">
        <f>施設資源化量内訳!DZ7</f>
        <v>5687</v>
      </c>
      <c r="AI7" s="306">
        <f>施設資源化量内訳!EU7</f>
        <v>17442</v>
      </c>
      <c r="AJ7" s="306">
        <f>SUM(AC7:AI7)</f>
        <v>42087</v>
      </c>
      <c r="AK7" s="309">
        <f>IF((AA7+J7)&lt;&gt;0,(Z7+AJ7+J7)/(AA7+J7)*100,"-")</f>
        <v>21.925763295610238</v>
      </c>
      <c r="AL7" s="309">
        <f>IF((AA7+J7)&lt;&gt;0,(資源化量内訳!D7-資源化量内訳!R7-資源化量内訳!T7-資源化量内訳!V7-資源化量内訳!U7)/(AA7+J7)*100,"-")</f>
        <v>19.298694007181496</v>
      </c>
      <c r="AM7" s="306">
        <f>ごみ処理量内訳!AA7</f>
        <v>5066</v>
      </c>
      <c r="AN7" s="306">
        <f>ごみ処理量内訳!AB7</f>
        <v>10560</v>
      </c>
      <c r="AO7" s="306">
        <f>ごみ処理量内訳!AC7</f>
        <v>4961</v>
      </c>
      <c r="AP7" s="306">
        <f>SUM(AM7:AO7)</f>
        <v>20587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203029</v>
      </c>
      <c r="E8" s="292">
        <v>203029</v>
      </c>
      <c r="F8" s="292">
        <v>0</v>
      </c>
      <c r="G8" s="292">
        <v>1422</v>
      </c>
      <c r="H8" s="292">
        <f>SUM(ごみ搬入量内訳!E8,+ごみ搬入量内訳!AD8)</f>
        <v>70926</v>
      </c>
      <c r="I8" s="292">
        <f>ごみ搬入量内訳!BC8</f>
        <v>8221</v>
      </c>
      <c r="J8" s="292">
        <f>資源化量内訳!BO8</f>
        <v>0</v>
      </c>
      <c r="K8" s="292">
        <f>SUM(H8:J8)</f>
        <v>79147</v>
      </c>
      <c r="L8" s="295">
        <f>IF(D8&lt;&gt;0,K8/D8/365*1000000,"-")</f>
        <v>1068.0301626388889</v>
      </c>
      <c r="M8" s="292">
        <f>IF(D8&lt;&gt;0,(ごみ搬入量内訳!BR8+ごみ処理概要!J8)/ごみ処理概要!D8/365*1000000,"-")</f>
        <v>696.92453004722927</v>
      </c>
      <c r="N8" s="292">
        <f>IF(D8&lt;&gt;0,ごみ搬入量内訳!CM8/ごみ処理概要!D8/365*1000000,"-")</f>
        <v>371.10563259165963</v>
      </c>
      <c r="O8" s="292">
        <f>ごみ搬入量内訳!DH8</f>
        <v>0</v>
      </c>
      <c r="P8" s="292">
        <f>ごみ処理量内訳!E8</f>
        <v>60611</v>
      </c>
      <c r="Q8" s="292">
        <f>ごみ処理量内訳!N8</f>
        <v>677</v>
      </c>
      <c r="R8" s="292">
        <f>SUM(S8:Y8)</f>
        <v>17859</v>
      </c>
      <c r="S8" s="292">
        <f>ごみ処理量内訳!G8</f>
        <v>1631</v>
      </c>
      <c r="T8" s="292">
        <f>ごみ処理量内訳!L8</f>
        <v>10142</v>
      </c>
      <c r="U8" s="292">
        <f>ごみ処理量内訳!H8</f>
        <v>3959</v>
      </c>
      <c r="V8" s="292">
        <f>ごみ処理量内訳!I8</f>
        <v>263</v>
      </c>
      <c r="W8" s="292">
        <f>ごみ処理量内訳!J8</f>
        <v>0</v>
      </c>
      <c r="X8" s="292">
        <f>ごみ処理量内訳!K8</f>
        <v>1864</v>
      </c>
      <c r="Y8" s="292">
        <f>ごみ処理量内訳!M8</f>
        <v>0</v>
      </c>
      <c r="Z8" s="292">
        <f>資源化量内訳!Y8</f>
        <v>0</v>
      </c>
      <c r="AA8" s="292">
        <f>SUM(P8,Q8,R8,Z8)</f>
        <v>79147</v>
      </c>
      <c r="AB8" s="297">
        <f>IF(AA8&lt;&gt;0,(Z8+P8+R8)/AA8*100,"-")</f>
        <v>99.144629613251283</v>
      </c>
      <c r="AC8" s="292">
        <f>施設資源化量内訳!Y8</f>
        <v>7300</v>
      </c>
      <c r="AD8" s="292">
        <f>施設資源化量内訳!AT8</f>
        <v>677</v>
      </c>
      <c r="AE8" s="292">
        <f>施設資源化量内訳!BO8</f>
        <v>2393</v>
      </c>
      <c r="AF8" s="292">
        <f>施設資源化量内訳!CJ8</f>
        <v>53</v>
      </c>
      <c r="AG8" s="292">
        <f>施設資源化量内訳!DE8</f>
        <v>0</v>
      </c>
      <c r="AH8" s="292">
        <f>施設資源化量内訳!DZ8</f>
        <v>1864</v>
      </c>
      <c r="AI8" s="292">
        <f>施設資源化量内訳!EU8</f>
        <v>9648</v>
      </c>
      <c r="AJ8" s="292">
        <f>SUM(AC8:AI8)</f>
        <v>21935</v>
      </c>
      <c r="AK8" s="297">
        <f>IF((AA8+J8)&lt;&gt;0,(Z8+AJ8+J8)/(AA8+J8)*100,"-")</f>
        <v>27.714253225011689</v>
      </c>
      <c r="AL8" s="297">
        <f>IF((AA8+J8)&lt;&gt;0,(資源化量内訳!D8-資源化量内訳!R8-資源化量内訳!T8-資源化量内訳!V8-資源化量内訳!U8)/(AA8+J8)*100,"-")</f>
        <v>25.359141849975366</v>
      </c>
      <c r="AM8" s="292">
        <f>ごみ処理量内訳!AA8</f>
        <v>677</v>
      </c>
      <c r="AN8" s="292">
        <f>ごみ処理量内訳!AB8</f>
        <v>1620</v>
      </c>
      <c r="AO8" s="292">
        <f>ごみ処理量内訳!AC8</f>
        <v>0</v>
      </c>
      <c r="AP8" s="292">
        <f>SUM(AM8:AO8)</f>
        <v>2297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54505</v>
      </c>
      <c r="E9" s="292">
        <v>54505</v>
      </c>
      <c r="F9" s="292">
        <v>0</v>
      </c>
      <c r="G9" s="292">
        <v>618</v>
      </c>
      <c r="H9" s="292">
        <f>SUM(ごみ搬入量内訳!E9,+ごみ搬入量内訳!AD9)</f>
        <v>16254</v>
      </c>
      <c r="I9" s="292">
        <f>ごみ搬入量内訳!BC9</f>
        <v>3320</v>
      </c>
      <c r="J9" s="292">
        <f>資源化量内訳!BO9</f>
        <v>0</v>
      </c>
      <c r="K9" s="292">
        <f>SUM(H9:J9)</f>
        <v>19574</v>
      </c>
      <c r="L9" s="295">
        <f>IF(D9&lt;&gt;0,K9/D9/365*1000000,"-")</f>
        <v>983.89867462203426</v>
      </c>
      <c r="M9" s="292">
        <f>IF(D9&lt;&gt;0,(ごみ搬入量内訳!BR9+ごみ処理概要!J9)/ごみ処理概要!D9/365*1000000,"-")</f>
        <v>600.82460701732782</v>
      </c>
      <c r="N9" s="292">
        <f>IF(D9&lt;&gt;0,ごみ搬入量内訳!CM9/ごみ処理概要!D9/365*1000000,"-")</f>
        <v>383.07406760470633</v>
      </c>
      <c r="O9" s="292">
        <f>ごみ搬入量内訳!DH9</f>
        <v>0</v>
      </c>
      <c r="P9" s="292">
        <f>ごみ処理量内訳!E9</f>
        <v>15622</v>
      </c>
      <c r="Q9" s="292">
        <f>ごみ処理量内訳!N9</f>
        <v>0</v>
      </c>
      <c r="R9" s="292">
        <f>SUM(S9:Y9)</f>
        <v>2464</v>
      </c>
      <c r="S9" s="292">
        <f>ごみ処理量内訳!G9</f>
        <v>1104</v>
      </c>
      <c r="T9" s="292">
        <f>ごみ処理量内訳!L9</f>
        <v>1360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1488</v>
      </c>
      <c r="AA9" s="292">
        <f>SUM(P9,Q9,R9,Z9)</f>
        <v>19574</v>
      </c>
      <c r="AB9" s="297">
        <f>IF(AA9&lt;&gt;0,(Z9+P9+R9)/AA9*100,"-")</f>
        <v>100</v>
      </c>
      <c r="AC9" s="292">
        <f>施設資源化量内訳!Y9</f>
        <v>1380</v>
      </c>
      <c r="AD9" s="292">
        <f>施設資源化量内訳!AT9</f>
        <v>293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1296</v>
      </c>
      <c r="AJ9" s="292">
        <f>SUM(AC9:AI9)</f>
        <v>2969</v>
      </c>
      <c r="AK9" s="297">
        <f>IF((AA9+J9)&lt;&gt;0,(Z9+AJ9+J9)/(AA9+J9)*100,"-")</f>
        <v>22.770001021763562</v>
      </c>
      <c r="AL9" s="297">
        <f>IF((AA9+J9)&lt;&gt;0,(資源化量内訳!D9-資源化量内訳!R9-資源化量内訳!T9-資源化量内訳!V9-資源化量内訳!U9)/(AA9+J9)*100,"-")</f>
        <v>22.770001021763562</v>
      </c>
      <c r="AM9" s="292">
        <f>ごみ処理量内訳!AA9</f>
        <v>0</v>
      </c>
      <c r="AN9" s="292">
        <f>ごみ処理量内訳!AB9</f>
        <v>1266</v>
      </c>
      <c r="AO9" s="292">
        <f>ごみ処理量内訳!AC9</f>
        <v>318</v>
      </c>
      <c r="AP9" s="292">
        <f>SUM(AM9:AO9)</f>
        <v>1584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175724</v>
      </c>
      <c r="E10" s="292">
        <v>175724</v>
      </c>
      <c r="F10" s="292">
        <v>0</v>
      </c>
      <c r="G10" s="292">
        <v>4571</v>
      </c>
      <c r="H10" s="292">
        <f>SUM(ごみ搬入量内訳!E10,+ごみ搬入量内訳!AD10)</f>
        <v>55285</v>
      </c>
      <c r="I10" s="292">
        <f>ごみ搬入量内訳!BC10</f>
        <v>4131</v>
      </c>
      <c r="J10" s="292">
        <f>資源化量内訳!BO10</f>
        <v>948</v>
      </c>
      <c r="K10" s="292">
        <f>SUM(H10:J10)</f>
        <v>60364</v>
      </c>
      <c r="L10" s="295">
        <f>IF(D10&lt;&gt;0,K10/D10/365*1000000,"-")</f>
        <v>941.13963896683561</v>
      </c>
      <c r="M10" s="292">
        <f>IF(D10&lt;&gt;0,(ごみ搬入量内訳!BR10+ごみ処理概要!J10)/ごみ処理概要!D10/365*1000000,"-")</f>
        <v>572.87845229271431</v>
      </c>
      <c r="N10" s="292">
        <f>IF(D10&lt;&gt;0,ごみ搬入量内訳!CM10/ごみ処理概要!D10/365*1000000,"-")</f>
        <v>368.26118667412129</v>
      </c>
      <c r="O10" s="292">
        <f>ごみ搬入量内訳!DH10</f>
        <v>0</v>
      </c>
      <c r="P10" s="292">
        <f>ごみ処理量内訳!E10</f>
        <v>48400</v>
      </c>
      <c r="Q10" s="292">
        <f>ごみ処理量内訳!N10</f>
        <v>3335</v>
      </c>
      <c r="R10" s="292">
        <f>SUM(S10:Y10)</f>
        <v>5928</v>
      </c>
      <c r="S10" s="292">
        <f>ごみ処理量内訳!G10</f>
        <v>3853</v>
      </c>
      <c r="T10" s="292">
        <f>ごみ処理量内訳!L10</f>
        <v>2075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1876</v>
      </c>
      <c r="AA10" s="292">
        <f>SUM(P10,Q10,R10,Z10)</f>
        <v>59539</v>
      </c>
      <c r="AB10" s="297">
        <f>IF(AA10&lt;&gt;0,(Z10+P10+R10)/AA10*100,"-")</f>
        <v>94.398629469759328</v>
      </c>
      <c r="AC10" s="292">
        <f>施設資源化量内訳!Y10</f>
        <v>1951</v>
      </c>
      <c r="AD10" s="292">
        <f>施設資源化量内訳!AT10</f>
        <v>962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1853</v>
      </c>
      <c r="AJ10" s="292">
        <f>SUM(AC10:AI10)</f>
        <v>4766</v>
      </c>
      <c r="AK10" s="297">
        <f>IF((AA10+J10)&lt;&gt;0,(Z10+AJ10+J10)/(AA10+J10)*100,"-")</f>
        <v>12.548150842329756</v>
      </c>
      <c r="AL10" s="297">
        <f>IF((AA10+J10)&lt;&gt;0,(資源化量内訳!D10-資源化量内訳!R10-資源化量内訳!T10-資源化量内訳!V10-資源化量内訳!U10)/(AA10+J10)*100,"-")</f>
        <v>12.548150842329756</v>
      </c>
      <c r="AM10" s="292">
        <f>ごみ処理量内訳!AA10</f>
        <v>3335</v>
      </c>
      <c r="AN10" s="292">
        <f>ごみ処理量内訳!AB10</f>
        <v>4260</v>
      </c>
      <c r="AO10" s="292">
        <f>ごみ処理量内訳!AC10</f>
        <v>1154</v>
      </c>
      <c r="AP10" s="292">
        <f>SUM(AM10:AO10)</f>
        <v>8749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46964</v>
      </c>
      <c r="E11" s="292">
        <v>46918</v>
      </c>
      <c r="F11" s="292">
        <v>46</v>
      </c>
      <c r="G11" s="292">
        <v>387</v>
      </c>
      <c r="H11" s="292">
        <f>SUM(ごみ搬入量内訳!E11,+ごみ搬入量内訳!AD11)</f>
        <v>15587</v>
      </c>
      <c r="I11" s="292">
        <f>ごみ搬入量内訳!BC11</f>
        <v>1324</v>
      </c>
      <c r="J11" s="292">
        <f>資源化量内訳!BO11</f>
        <v>115</v>
      </c>
      <c r="K11" s="292">
        <f>SUM(H11:J11)</f>
        <v>17026</v>
      </c>
      <c r="L11" s="295">
        <f>IF(D11&lt;&gt;0,K11/D11/365*1000000,"-")</f>
        <v>993.24110685771552</v>
      </c>
      <c r="M11" s="292">
        <f>IF(D11&lt;&gt;0,(ごみ搬入量内訳!BR11+ごみ処理概要!J11)/ごみ処理概要!D11/365*1000000,"-")</f>
        <v>626.76979044281074</v>
      </c>
      <c r="N11" s="292">
        <f>IF(D11&lt;&gt;0,ごみ搬入量内訳!CM11/ごみ処理概要!D11/365*1000000,"-")</f>
        <v>366.47131641490478</v>
      </c>
      <c r="O11" s="292">
        <f>ごみ搬入量内訳!DH11</f>
        <v>6</v>
      </c>
      <c r="P11" s="292">
        <f>ごみ処理量内訳!E11</f>
        <v>13465</v>
      </c>
      <c r="Q11" s="292">
        <f>ごみ処理量内訳!N11</f>
        <v>7</v>
      </c>
      <c r="R11" s="292">
        <f>SUM(S11:Y11)</f>
        <v>1506</v>
      </c>
      <c r="S11" s="292">
        <f>ごみ処理量内訳!G11</f>
        <v>0</v>
      </c>
      <c r="T11" s="292">
        <f>ごみ処理量内訳!L11</f>
        <v>1506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1933</v>
      </c>
      <c r="AA11" s="292">
        <f>SUM(P11,Q11,R11,Z11)</f>
        <v>16911</v>
      </c>
      <c r="AB11" s="297">
        <f>IF(AA11&lt;&gt;0,(Z11+P11+R11)/AA11*100,"-")</f>
        <v>99.958606823960736</v>
      </c>
      <c r="AC11" s="292">
        <f>施設資源化量内訳!Y11</f>
        <v>869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472</v>
      </c>
      <c r="AJ11" s="292">
        <f>SUM(AC11:AI11)</f>
        <v>1341</v>
      </c>
      <c r="AK11" s="297">
        <f>IF((AA11+J11)&lt;&gt;0,(Z11+AJ11+J11)/(AA11+J11)*100,"-")</f>
        <v>19.904851403735464</v>
      </c>
      <c r="AL11" s="297">
        <f>IF((AA11+J11)&lt;&gt;0,(資源化量内訳!D11-資源化量内訳!R11-資源化量内訳!T11-資源化量内訳!V11-資源化量内訳!U11)/(AA11+J11)*100,"-")</f>
        <v>19.904851403735464</v>
      </c>
      <c r="AM11" s="292">
        <f>ごみ処理量内訳!AA11</f>
        <v>7</v>
      </c>
      <c r="AN11" s="292">
        <f>ごみ処理量内訳!AB11</f>
        <v>317</v>
      </c>
      <c r="AO11" s="292">
        <f>ごみ処理量内訳!AC11</f>
        <v>313</v>
      </c>
      <c r="AP11" s="292">
        <f>SUM(AM11:AO11)</f>
        <v>637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35051</v>
      </c>
      <c r="E12" s="292">
        <v>35051</v>
      </c>
      <c r="F12" s="292">
        <v>0</v>
      </c>
      <c r="G12" s="292">
        <v>391</v>
      </c>
      <c r="H12" s="292">
        <f>SUM(ごみ搬入量内訳!E12,+ごみ搬入量内訳!AD12)</f>
        <v>8518</v>
      </c>
      <c r="I12" s="292">
        <f>ごみ搬入量内訳!BC12</f>
        <v>1479</v>
      </c>
      <c r="J12" s="292">
        <f>資源化量内訳!BO12</f>
        <v>0</v>
      </c>
      <c r="K12" s="292">
        <f>SUM(H12:J12)</f>
        <v>9997</v>
      </c>
      <c r="L12" s="295">
        <f>IF(D12&lt;&gt;0,K12/D12/365*1000000,"-")</f>
        <v>781.40541199653103</v>
      </c>
      <c r="M12" s="292">
        <f>IF(D12&lt;&gt;0,(ごみ搬入量内訳!BR12+ごみ処理概要!J12)/ごみ処理概要!D12/365*1000000,"-")</f>
        <v>609.21014115244202</v>
      </c>
      <c r="N12" s="292">
        <f>IF(D12&lt;&gt;0,ごみ搬入量内訳!CM12/ごみ処理概要!D12/365*1000000,"-")</f>
        <v>172.19527084408904</v>
      </c>
      <c r="O12" s="292">
        <f>ごみ搬入量内訳!DH12</f>
        <v>0</v>
      </c>
      <c r="P12" s="292">
        <f>ごみ処理量内訳!E12</f>
        <v>7150</v>
      </c>
      <c r="Q12" s="292">
        <f>ごみ処理量内訳!N12</f>
        <v>0</v>
      </c>
      <c r="R12" s="292">
        <f>SUM(S12:Y12)</f>
        <v>2199</v>
      </c>
      <c r="S12" s="292">
        <f>ごみ処理量内訳!G12</f>
        <v>1153</v>
      </c>
      <c r="T12" s="292">
        <f>ごみ処理量内訳!L12</f>
        <v>1046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74</v>
      </c>
      <c r="AA12" s="292">
        <f>SUM(P12,Q12,R12,Z12)</f>
        <v>9423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303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1039</v>
      </c>
      <c r="AJ12" s="292">
        <f>SUM(AC12:AI12)</f>
        <v>1342</v>
      </c>
      <c r="AK12" s="297">
        <f>IF((AA12+J12)&lt;&gt;0,(Z12+AJ12+J12)/(AA12+J12)*100,"-")</f>
        <v>15.027061445399553</v>
      </c>
      <c r="AL12" s="297">
        <f>IF((AA12+J12)&lt;&gt;0,(資源化量内訳!D12-資源化量内訳!R12-資源化量内訳!T12-資源化量内訳!V12-資源化量内訳!U12)/(AA12+J12)*100,"-")</f>
        <v>15.027061445399553</v>
      </c>
      <c r="AM12" s="292">
        <f>ごみ処理量内訳!AA12</f>
        <v>0</v>
      </c>
      <c r="AN12" s="292">
        <f>ごみ処理量内訳!AB12</f>
        <v>669</v>
      </c>
      <c r="AO12" s="292">
        <f>ごみ処理量内訳!AC12</f>
        <v>803</v>
      </c>
      <c r="AP12" s="292">
        <f>SUM(AM12:AO12)</f>
        <v>1472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38979</v>
      </c>
      <c r="E13" s="292">
        <v>38979</v>
      </c>
      <c r="F13" s="292">
        <v>0</v>
      </c>
      <c r="G13" s="292">
        <v>233</v>
      </c>
      <c r="H13" s="292">
        <f>SUM(ごみ搬入量内訳!E13,+ごみ搬入量内訳!AD13)</f>
        <v>9413</v>
      </c>
      <c r="I13" s="292">
        <f>ごみ搬入量内訳!BC13</f>
        <v>980</v>
      </c>
      <c r="J13" s="292">
        <f>資源化量内訳!BO13</f>
        <v>0</v>
      </c>
      <c r="K13" s="292">
        <f>SUM(H13:J13)</f>
        <v>10393</v>
      </c>
      <c r="L13" s="295">
        <f>IF(D13&lt;&gt;0,K13/D13/365*1000000,"-")</f>
        <v>730.49520518073132</v>
      </c>
      <c r="M13" s="292">
        <f>IF(D13&lt;&gt;0,(ごみ搬入量内訳!BR13+ごみ処理概要!J13)/ごみ処理概要!D13/365*1000000,"-")</f>
        <v>571.15404958131649</v>
      </c>
      <c r="N13" s="292">
        <f>IF(D13&lt;&gt;0,ごみ搬入量内訳!CM13/ごみ処理概要!D13/365*1000000,"-")</f>
        <v>159.34115559941478</v>
      </c>
      <c r="O13" s="292">
        <f>ごみ搬入量内訳!DH13</f>
        <v>0</v>
      </c>
      <c r="P13" s="292">
        <f>ごみ処理量内訳!E13</f>
        <v>8320</v>
      </c>
      <c r="Q13" s="292">
        <f>ごみ処理量内訳!N13</f>
        <v>254</v>
      </c>
      <c r="R13" s="292">
        <f>SUM(S13:Y13)</f>
        <v>787</v>
      </c>
      <c r="S13" s="292">
        <f>ごみ処理量内訳!G13</f>
        <v>787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1022</v>
      </c>
      <c r="AA13" s="292">
        <f>SUM(P13,Q13,R13,Z13)</f>
        <v>10383</v>
      </c>
      <c r="AB13" s="297">
        <f>IF(AA13&lt;&gt;0,(Z13+P13+R13)/AA13*100,"-")</f>
        <v>97.55369353751324</v>
      </c>
      <c r="AC13" s="292">
        <f>施設資源化量内訳!Y13</f>
        <v>583</v>
      </c>
      <c r="AD13" s="292">
        <f>施設資源化量内訳!AT13</f>
        <v>734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1317</v>
      </c>
      <c r="AK13" s="297">
        <f>IF((AA13+J13)&lt;&gt;0,(Z13+AJ13+J13)/(AA13+J13)*100,"-")</f>
        <v>22.527207936049312</v>
      </c>
      <c r="AL13" s="297">
        <f>IF((AA13+J13)&lt;&gt;0,(資源化量内訳!D13-資源化量内訳!R13-資源化量内訳!T13-資源化量内訳!V13-資源化量内訳!U13)/(AA13+J13)*100,"-")</f>
        <v>16.912260425695848</v>
      </c>
      <c r="AM13" s="292">
        <f>ごみ処理量内訳!AA13</f>
        <v>254</v>
      </c>
      <c r="AN13" s="292">
        <f>ごみ処理量内訳!AB13</f>
        <v>0</v>
      </c>
      <c r="AO13" s="292">
        <f>ごみ処理量内訳!AC13</f>
        <v>43</v>
      </c>
      <c r="AP13" s="292">
        <f>SUM(AM13:AO13)</f>
        <v>297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23743</v>
      </c>
      <c r="E14" s="292">
        <v>23624</v>
      </c>
      <c r="F14" s="292">
        <v>119</v>
      </c>
      <c r="G14" s="292">
        <v>285</v>
      </c>
      <c r="H14" s="292">
        <f>SUM(ごみ搬入量内訳!E14,+ごみ搬入量内訳!AD14)</f>
        <v>6290</v>
      </c>
      <c r="I14" s="292">
        <f>ごみ搬入量内訳!BC14</f>
        <v>1208</v>
      </c>
      <c r="J14" s="292">
        <f>資源化量内訳!BO14</f>
        <v>0</v>
      </c>
      <c r="K14" s="292">
        <f>SUM(H14:J14)</f>
        <v>7498</v>
      </c>
      <c r="L14" s="295">
        <f>IF(D14&lt;&gt;0,K14/D14/365*1000000,"-")</f>
        <v>865.20093305077944</v>
      </c>
      <c r="M14" s="292">
        <f>IF(D14&lt;&gt;0,(ごみ搬入量内訳!BR14+ごみ処理概要!J14)/ごみ処理概要!D14/365*1000000,"-")</f>
        <v>865.20093305077944</v>
      </c>
      <c r="N14" s="292">
        <f>IF(D14&lt;&gt;0,ごみ搬入量内訳!CM14/ごみ処理概要!D14/365*1000000,"-")</f>
        <v>0</v>
      </c>
      <c r="O14" s="292">
        <f>ごみ搬入量内訳!DH14</f>
        <v>1</v>
      </c>
      <c r="P14" s="292">
        <f>ごみ処理量内訳!E14</f>
        <v>6242</v>
      </c>
      <c r="Q14" s="292">
        <f>ごみ処理量内訳!N14</f>
        <v>48</v>
      </c>
      <c r="R14" s="292">
        <f>SUM(S14:Y14)</f>
        <v>1205</v>
      </c>
      <c r="S14" s="292">
        <f>ごみ処理量内訳!G14</f>
        <v>325</v>
      </c>
      <c r="T14" s="292">
        <f>ごみ処理量内訳!L14</f>
        <v>880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7495</v>
      </c>
      <c r="AB14" s="297">
        <f>IF(AA14&lt;&gt;0,(Z14+P14+R14)/AA14*100,"-")</f>
        <v>99.359573048699133</v>
      </c>
      <c r="AC14" s="292">
        <f>施設資源化量内訳!Y14</f>
        <v>582</v>
      </c>
      <c r="AD14" s="292">
        <f>施設資源化量内訳!AT14</f>
        <v>173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880</v>
      </c>
      <c r="AJ14" s="292">
        <f>SUM(AC14:AI14)</f>
        <v>1635</v>
      </c>
      <c r="AK14" s="297">
        <f>IF((AA14+J14)&lt;&gt;0,(Z14+AJ14+J14)/(AA14+J14)*100,"-")</f>
        <v>21.81454302868579</v>
      </c>
      <c r="AL14" s="297">
        <f>IF((AA14+J14)&lt;&gt;0,(資源化量内訳!D14-資源化量内訳!R14-資源化量内訳!T14-資源化量内訳!V14-資源化量内訳!U14)/(AA14+J14)*100,"-")</f>
        <v>21.81454302868579</v>
      </c>
      <c r="AM14" s="292">
        <f>ごみ処理量内訳!AA14</f>
        <v>48</v>
      </c>
      <c r="AN14" s="292">
        <f>ごみ処理量内訳!AB14</f>
        <v>196</v>
      </c>
      <c r="AO14" s="292">
        <f>ごみ処理量内訳!AC14</f>
        <v>104</v>
      </c>
      <c r="AP14" s="292">
        <f>SUM(AM14:AO14)</f>
        <v>348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38589</v>
      </c>
      <c r="E15" s="292">
        <v>38589</v>
      </c>
      <c r="F15" s="292">
        <v>0</v>
      </c>
      <c r="G15" s="292">
        <v>217</v>
      </c>
      <c r="H15" s="292">
        <f>SUM(ごみ搬入量内訳!E15,+ごみ搬入量内訳!AD15)</f>
        <v>7732</v>
      </c>
      <c r="I15" s="292">
        <f>ごみ搬入量内訳!BC15</f>
        <v>2558</v>
      </c>
      <c r="J15" s="292">
        <f>資源化量内訳!BO15</f>
        <v>0</v>
      </c>
      <c r="K15" s="292">
        <f>SUM(H15:J15)</f>
        <v>10290</v>
      </c>
      <c r="L15" s="295">
        <f>IF(D15&lt;&gt;0,K15/D15/365*1000000,"-")</f>
        <v>730.56520826965732</v>
      </c>
      <c r="M15" s="292">
        <f>IF(D15&lt;&gt;0,(ごみ搬入量内訳!BR15+ごみ処理概要!J15)/ごみ処理概要!D15/365*1000000,"-")</f>
        <v>613.41918362000388</v>
      </c>
      <c r="N15" s="292">
        <f>IF(D15&lt;&gt;0,ごみ搬入量内訳!CM15/ごみ処理概要!D15/365*1000000,"-")</f>
        <v>117.1460246496535</v>
      </c>
      <c r="O15" s="292">
        <f>ごみ搬入量内訳!DH15</f>
        <v>0</v>
      </c>
      <c r="P15" s="292">
        <f>ごみ処理量内訳!E15</f>
        <v>1037</v>
      </c>
      <c r="Q15" s="292">
        <f>ごみ処理量内訳!N15</f>
        <v>0</v>
      </c>
      <c r="R15" s="292">
        <f>SUM(S15:Y15)</f>
        <v>7818</v>
      </c>
      <c r="S15" s="292">
        <f>ごみ処理量内訳!G15</f>
        <v>0</v>
      </c>
      <c r="T15" s="292">
        <f>ごみ処理量内訳!L15</f>
        <v>1240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6578</v>
      </c>
      <c r="Y15" s="292">
        <f>ごみ処理量内訳!M15</f>
        <v>0</v>
      </c>
      <c r="Z15" s="292">
        <f>資源化量内訳!Y15</f>
        <v>1435</v>
      </c>
      <c r="AA15" s="292">
        <f>SUM(P15,Q15,R15,Z15)</f>
        <v>10290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3275</v>
      </c>
      <c r="AI15" s="292">
        <f>施設資源化量内訳!EU15</f>
        <v>426</v>
      </c>
      <c r="AJ15" s="292">
        <f>SUM(AC15:AI15)</f>
        <v>3701</v>
      </c>
      <c r="AK15" s="297">
        <f>IF((AA15+J15)&lt;&gt;0,(Z15+AJ15+J15)/(AA15+J15)*100,"-")</f>
        <v>49.912536443148689</v>
      </c>
      <c r="AL15" s="297">
        <f>IF((AA15+J15)&lt;&gt;0,(資源化量内訳!D15-資源化量内訳!R15-資源化量内訳!T15-資源化量内訳!V15-資源化量内訳!U15)/(AA15+J15)*100,"-")</f>
        <v>18.085519922254615</v>
      </c>
      <c r="AM15" s="292">
        <f>ごみ処理量内訳!AA15</f>
        <v>0</v>
      </c>
      <c r="AN15" s="292">
        <f>ごみ処理量内訳!AB15</f>
        <v>82</v>
      </c>
      <c r="AO15" s="292">
        <f>ごみ処理量内訳!AC15</f>
        <v>500</v>
      </c>
      <c r="AP15" s="292">
        <f>SUM(AM15:AO15)</f>
        <v>582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12574</v>
      </c>
      <c r="E16" s="292">
        <v>12574</v>
      </c>
      <c r="F16" s="292">
        <v>0</v>
      </c>
      <c r="G16" s="292">
        <v>71</v>
      </c>
      <c r="H16" s="292">
        <f>SUM(ごみ搬入量内訳!E16,+ごみ搬入量内訳!AD16)</f>
        <v>2449</v>
      </c>
      <c r="I16" s="292">
        <f>ごみ搬入量内訳!BC16</f>
        <v>1157</v>
      </c>
      <c r="J16" s="292">
        <f>資源化量内訳!BO16</f>
        <v>204</v>
      </c>
      <c r="K16" s="292">
        <f>SUM(H16:J16)</f>
        <v>3810</v>
      </c>
      <c r="L16" s="295">
        <f>IF(D16&lt;&gt;0,K16/D16/365*1000000,"-")</f>
        <v>830.15398157973289</v>
      </c>
      <c r="M16" s="292">
        <f>IF(D16&lt;&gt;0,(ごみ搬入量内訳!BR16+ごみ処理概要!J16)/ごみ処理概要!D16/365*1000000,"-")</f>
        <v>752.80367620944287</v>
      </c>
      <c r="N16" s="292">
        <f>IF(D16&lt;&gt;0,ごみ搬入量内訳!CM16/ごみ処理概要!D16/365*1000000,"-")</f>
        <v>77.350305370290073</v>
      </c>
      <c r="O16" s="292">
        <f>ごみ搬入量内訳!DH16</f>
        <v>0</v>
      </c>
      <c r="P16" s="292">
        <f>ごみ処理量内訳!E16</f>
        <v>2809</v>
      </c>
      <c r="Q16" s="292">
        <f>ごみ処理量内訳!N16</f>
        <v>465</v>
      </c>
      <c r="R16" s="292">
        <f>SUM(S16:Y16)</f>
        <v>361</v>
      </c>
      <c r="S16" s="292">
        <f>ごみ処理量内訳!G16</f>
        <v>361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3635</v>
      </c>
      <c r="AB16" s="297">
        <f>IF(AA16&lt;&gt;0,(Z16+P16+R16)/AA16*100,"-")</f>
        <v>87.207702888583214</v>
      </c>
      <c r="AC16" s="292">
        <f>施設資源化量内訳!Y16</f>
        <v>0</v>
      </c>
      <c r="AD16" s="292">
        <f>施設資源化量内訳!AT16</f>
        <v>149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149</v>
      </c>
      <c r="AK16" s="297">
        <f>IF((AA16+J16)&lt;&gt;0,(Z16+AJ16+J16)/(AA16+J16)*100,"-")</f>
        <v>9.195102891377962</v>
      </c>
      <c r="AL16" s="297">
        <f>IF((AA16+J16)&lt;&gt;0,(資源化量内訳!D16-資源化量内訳!R16-資源化量内訳!T16-資源化量内訳!V16-資源化量内訳!U16)/(AA16+J16)*100,"-")</f>
        <v>9.195102891377962</v>
      </c>
      <c r="AM16" s="292">
        <f>ごみ処理量内訳!AA16</f>
        <v>465</v>
      </c>
      <c r="AN16" s="292">
        <f>ごみ処理量内訳!AB16</f>
        <v>337</v>
      </c>
      <c r="AO16" s="292">
        <f>ごみ処理量内訳!AC16</f>
        <v>154</v>
      </c>
      <c r="AP16" s="292">
        <f>SUM(AM16:AO16)</f>
        <v>956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4914</v>
      </c>
      <c r="E17" s="292">
        <v>4914</v>
      </c>
      <c r="F17" s="292">
        <v>0</v>
      </c>
      <c r="G17" s="292">
        <v>35</v>
      </c>
      <c r="H17" s="292">
        <f>SUM(ごみ搬入量内訳!E17,+ごみ搬入量内訳!AD17)</f>
        <v>908</v>
      </c>
      <c r="I17" s="292">
        <f>ごみ搬入量内訳!BC17</f>
        <v>572</v>
      </c>
      <c r="J17" s="292">
        <f>資源化量内訳!BO17</f>
        <v>0</v>
      </c>
      <c r="K17" s="292">
        <f>SUM(H17:J17)</f>
        <v>1480</v>
      </c>
      <c r="L17" s="295">
        <f>IF(D17&lt;&gt;0,K17/D17/365*1000000,"-")</f>
        <v>825.151510083017</v>
      </c>
      <c r="M17" s="292">
        <f>IF(D17&lt;&gt;0,(ごみ搬入量内訳!BR17+ごみ処理概要!J17)/ごみ処理概要!D17/365*1000000,"-")</f>
        <v>691.90069190069198</v>
      </c>
      <c r="N17" s="292">
        <f>IF(D17&lt;&gt;0,ごみ搬入量内訳!CM17/ごみ処理概要!D17/365*1000000,"-")</f>
        <v>133.25081818232502</v>
      </c>
      <c r="O17" s="292">
        <f>ごみ搬入量内訳!DH17</f>
        <v>0</v>
      </c>
      <c r="P17" s="292">
        <f>ごみ処理量内訳!E17</f>
        <v>1181</v>
      </c>
      <c r="Q17" s="292">
        <f>ごみ処理量内訳!N17</f>
        <v>0</v>
      </c>
      <c r="R17" s="292">
        <f>SUM(S17:Y17)</f>
        <v>201</v>
      </c>
      <c r="S17" s="292">
        <f>ごみ処理量内訳!G17</f>
        <v>0</v>
      </c>
      <c r="T17" s="292">
        <f>ごみ処理量内訳!L17</f>
        <v>201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98</v>
      </c>
      <c r="AA17" s="292">
        <f>SUM(P17,Q17,R17,Z17)</f>
        <v>1480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167</v>
      </c>
      <c r="AJ17" s="292">
        <f>SUM(AC17:AI17)</f>
        <v>167</v>
      </c>
      <c r="AK17" s="297">
        <f>IF((AA17+J17)&lt;&gt;0,(Z17+AJ17+J17)/(AA17+J17)*100,"-")</f>
        <v>17.905405405405407</v>
      </c>
      <c r="AL17" s="297">
        <f>IF((AA17+J17)&lt;&gt;0,(資源化量内訳!D17-資源化量内訳!R17-資源化量内訳!T17-資源化量内訳!V17-資源化量内訳!U17)/(AA17+J17)*100,"-")</f>
        <v>17.905405405405407</v>
      </c>
      <c r="AM17" s="292">
        <f>ごみ処理量内訳!AA17</f>
        <v>0</v>
      </c>
      <c r="AN17" s="292">
        <f>ごみ処理量内訳!AB17</f>
        <v>94</v>
      </c>
      <c r="AO17" s="292">
        <f>ごみ処理量内訳!AC17</f>
        <v>34</v>
      </c>
      <c r="AP17" s="292">
        <f>SUM(AM17:AO17)</f>
        <v>128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3338</v>
      </c>
      <c r="E18" s="292">
        <v>3338</v>
      </c>
      <c r="F18" s="292">
        <v>0</v>
      </c>
      <c r="G18" s="292">
        <v>17</v>
      </c>
      <c r="H18" s="292">
        <f>SUM(ごみ搬入量内訳!E18,+ごみ搬入量内訳!AD18)</f>
        <v>638</v>
      </c>
      <c r="I18" s="292">
        <f>ごみ搬入量内訳!BC18</f>
        <v>461</v>
      </c>
      <c r="J18" s="292">
        <f>資源化量内訳!BO18</f>
        <v>0</v>
      </c>
      <c r="K18" s="292">
        <f>SUM(H18:J18)</f>
        <v>1099</v>
      </c>
      <c r="L18" s="295">
        <f>IF(D18&lt;&gt;0,K18/D18/365*1000000,"-")</f>
        <v>902.02483646183009</v>
      </c>
      <c r="M18" s="292">
        <f>IF(D18&lt;&gt;0,(ごみ搬入量内訳!BR18+ごみ処理概要!J18)/ごみ処理概要!D18/365*1000000,"-")</f>
        <v>705.0403407831775</v>
      </c>
      <c r="N18" s="292">
        <f>IF(D18&lt;&gt;0,ごみ搬入量内訳!CM18/ごみ処理概要!D18/365*1000000,"-")</f>
        <v>196.98449567865262</v>
      </c>
      <c r="O18" s="292">
        <f>ごみ搬入量内訳!DH18</f>
        <v>0</v>
      </c>
      <c r="P18" s="292">
        <f>ごみ処理量内訳!E18</f>
        <v>713</v>
      </c>
      <c r="Q18" s="292">
        <f>ごみ処理量内訳!N18</f>
        <v>2</v>
      </c>
      <c r="R18" s="292">
        <f>SUM(S18:Y18)</f>
        <v>249</v>
      </c>
      <c r="S18" s="292">
        <f>ごみ処理量内訳!G18</f>
        <v>84</v>
      </c>
      <c r="T18" s="292">
        <f>ごみ処理量内訳!L18</f>
        <v>40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125</v>
      </c>
      <c r="Y18" s="292">
        <f>ごみ処理量内訳!M18</f>
        <v>0</v>
      </c>
      <c r="Z18" s="292">
        <f>資源化量内訳!Y18</f>
        <v>135</v>
      </c>
      <c r="AA18" s="292">
        <f>SUM(P18,Q18,R18,Z18)</f>
        <v>1099</v>
      </c>
      <c r="AB18" s="297">
        <f>IF(AA18&lt;&gt;0,(Z18+P18+R18)/AA18*100,"-")</f>
        <v>99.818016378525925</v>
      </c>
      <c r="AC18" s="292">
        <f>施設資源化量内訳!Y18</f>
        <v>0</v>
      </c>
      <c r="AD18" s="292">
        <f>施設資源化量内訳!AT18</f>
        <v>43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125</v>
      </c>
      <c r="AI18" s="292">
        <f>施設資源化量内訳!EU18</f>
        <v>34</v>
      </c>
      <c r="AJ18" s="292">
        <f>SUM(AC18:AI18)</f>
        <v>202</v>
      </c>
      <c r="AK18" s="297">
        <f>IF((AA18+J18)&lt;&gt;0,(Z18+AJ18+J18)/(AA18+J18)*100,"-")</f>
        <v>30.664240218380346</v>
      </c>
      <c r="AL18" s="297">
        <f>IF((AA18+J18)&lt;&gt;0,(資源化量内訳!D18-資源化量内訳!R18-資源化量内訳!T18-資源化量内訳!V18-資源化量内訳!U18)/(AA18+J18)*100,"-")</f>
        <v>19.290263876251139</v>
      </c>
      <c r="AM18" s="292">
        <f>ごみ処理量内訳!AA18</f>
        <v>2</v>
      </c>
      <c r="AN18" s="292">
        <f>ごみ処理量内訳!AB18</f>
        <v>98</v>
      </c>
      <c r="AO18" s="292">
        <f>ごみ処理量内訳!AC18</f>
        <v>41</v>
      </c>
      <c r="AP18" s="292">
        <f>SUM(AM18:AO18)</f>
        <v>141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4744</v>
      </c>
      <c r="E19" s="292">
        <v>4744</v>
      </c>
      <c r="F19" s="292">
        <v>0</v>
      </c>
      <c r="G19" s="292">
        <v>18</v>
      </c>
      <c r="H19" s="292">
        <f>SUM(ごみ搬入量内訳!E19,+ごみ搬入量内訳!AD19)</f>
        <v>845</v>
      </c>
      <c r="I19" s="292">
        <f>ごみ搬入量内訳!BC19</f>
        <v>339</v>
      </c>
      <c r="J19" s="292">
        <f>資源化量内訳!BO19</f>
        <v>0</v>
      </c>
      <c r="K19" s="292">
        <f>SUM(H19:J19)</f>
        <v>1184</v>
      </c>
      <c r="L19" s="295">
        <f>IF(D19&lt;&gt;0,K19/D19/365*1000000,"-")</f>
        <v>683.77647901314424</v>
      </c>
      <c r="M19" s="292">
        <f>IF(D19&lt;&gt;0,(ごみ搬入量内訳!BR19+ごみ処理概要!J19)/ごみ処理概要!D19/365*1000000,"-")</f>
        <v>589.64171036521975</v>
      </c>
      <c r="N19" s="292">
        <f>IF(D19&lt;&gt;0,ごみ搬入量内訳!CM19/ごみ処理概要!D19/365*1000000,"-")</f>
        <v>94.134768647924417</v>
      </c>
      <c r="O19" s="292">
        <f>ごみ搬入量内訳!DH19</f>
        <v>0</v>
      </c>
      <c r="P19" s="292">
        <f>ごみ処理量内訳!E19</f>
        <v>650</v>
      </c>
      <c r="Q19" s="292">
        <f>ごみ処理量内訳!N19</f>
        <v>0</v>
      </c>
      <c r="R19" s="292">
        <f>SUM(S19:Y19)</f>
        <v>319</v>
      </c>
      <c r="S19" s="292">
        <f>ごみ処理量内訳!G19</f>
        <v>134</v>
      </c>
      <c r="T19" s="292">
        <f>ごみ処理量内訳!L19</f>
        <v>67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118</v>
      </c>
      <c r="Y19" s="292">
        <f>ごみ処理量内訳!M19</f>
        <v>0</v>
      </c>
      <c r="Z19" s="292">
        <f>資源化量内訳!Y19</f>
        <v>215</v>
      </c>
      <c r="AA19" s="292">
        <f>SUM(P19,Q19,R19,Z19)</f>
        <v>1184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97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118</v>
      </c>
      <c r="AI19" s="292">
        <f>施設資源化量内訳!EU19</f>
        <v>58</v>
      </c>
      <c r="AJ19" s="292">
        <f>SUM(AC19:AI19)</f>
        <v>273</v>
      </c>
      <c r="AK19" s="297">
        <f>IF((AA19+J19)&lt;&gt;0,(Z19+AJ19+J19)/(AA19+J19)*100,"-")</f>
        <v>41.216216216216218</v>
      </c>
      <c r="AL19" s="297">
        <f>IF((AA19+J19)&lt;&gt;0,(資源化量内訳!D19-資源化量内訳!R19-資源化量内訳!T19-資源化量内訳!V19-資源化量内訳!U19)/(AA19+J19)*100,"-")</f>
        <v>31.25</v>
      </c>
      <c r="AM19" s="292">
        <f>ごみ処理量内訳!AA19</f>
        <v>0</v>
      </c>
      <c r="AN19" s="292">
        <f>ごみ処理量内訳!AB19</f>
        <v>91</v>
      </c>
      <c r="AO19" s="292">
        <f>ごみ処理量内訳!AC19</f>
        <v>37</v>
      </c>
      <c r="AP19" s="292">
        <f>SUM(AM19:AO19)</f>
        <v>128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10627</v>
      </c>
      <c r="E20" s="292">
        <v>10627</v>
      </c>
      <c r="F20" s="292">
        <v>0</v>
      </c>
      <c r="G20" s="292">
        <v>100</v>
      </c>
      <c r="H20" s="292">
        <f>SUM(ごみ搬入量内訳!E20,+ごみ搬入量内訳!AD20)</f>
        <v>1799</v>
      </c>
      <c r="I20" s="292">
        <f>ごみ搬入量内訳!BC20</f>
        <v>1014</v>
      </c>
      <c r="J20" s="292">
        <f>資源化量内訳!BO20</f>
        <v>0</v>
      </c>
      <c r="K20" s="292">
        <f>SUM(H20:J20)</f>
        <v>2813</v>
      </c>
      <c r="L20" s="295">
        <f>IF(D20&lt;&gt;0,K20/D20/365*1000000,"-")</f>
        <v>725.21401289813616</v>
      </c>
      <c r="M20" s="292">
        <f>IF(D20&lt;&gt;0,(ごみ搬入量内訳!BR20+ごみ処理概要!J20)/ごみ処理概要!D20/365*1000000,"-")</f>
        <v>596.30999354190863</v>
      </c>
      <c r="N20" s="292">
        <f>IF(D20&lt;&gt;0,ごみ搬入量内訳!CM20/ごみ処理概要!D20/365*1000000,"-")</f>
        <v>128.90401935622756</v>
      </c>
      <c r="O20" s="292">
        <f>ごみ搬入量内訳!DH20</f>
        <v>0</v>
      </c>
      <c r="P20" s="292">
        <f>ごみ処理量内訳!E20</f>
        <v>1599</v>
      </c>
      <c r="Q20" s="292">
        <f>ごみ処理量内訳!N20</f>
        <v>1</v>
      </c>
      <c r="R20" s="292">
        <f>SUM(S20:Y20)</f>
        <v>712</v>
      </c>
      <c r="S20" s="292">
        <f>ごみ処理量内訳!G20</f>
        <v>266</v>
      </c>
      <c r="T20" s="292">
        <f>ごみ処理量内訳!L20</f>
        <v>141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305</v>
      </c>
      <c r="Y20" s="292">
        <f>ごみ処理量内訳!M20</f>
        <v>0</v>
      </c>
      <c r="Z20" s="292">
        <f>資源化量内訳!Y20</f>
        <v>501</v>
      </c>
      <c r="AA20" s="292">
        <f>SUM(P20,Q20,R20,Z20)</f>
        <v>2813</v>
      </c>
      <c r="AB20" s="297">
        <f>IF(AA20&lt;&gt;0,(Z20+P20+R20)/AA20*100,"-")</f>
        <v>99.964450764308566</v>
      </c>
      <c r="AC20" s="292">
        <f>施設資源化量内訳!Y20</f>
        <v>0</v>
      </c>
      <c r="AD20" s="292">
        <f>施設資源化量内訳!AT20</f>
        <v>171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305</v>
      </c>
      <c r="AI20" s="292">
        <f>施設資源化量内訳!EU20</f>
        <v>123</v>
      </c>
      <c r="AJ20" s="292">
        <f>SUM(AC20:AI20)</f>
        <v>599</v>
      </c>
      <c r="AK20" s="297">
        <f>IF((AA20+J20)&lt;&gt;0,(Z20+AJ20+J20)/(AA20+J20)*100,"-")</f>
        <v>39.104159260575898</v>
      </c>
      <c r="AL20" s="297">
        <f>IF((AA20+J20)&lt;&gt;0,(資源化量内訳!D20-資源化量内訳!R20-資源化量内訳!T20-資源化量内訳!V20-資源化量内訳!U20)/(AA20+J20)*100,"-")</f>
        <v>28.261642374688943</v>
      </c>
      <c r="AM20" s="292">
        <f>ごみ処理量内訳!AA20</f>
        <v>1</v>
      </c>
      <c r="AN20" s="292">
        <f>ごみ処理量内訳!AB20</f>
        <v>234</v>
      </c>
      <c r="AO20" s="292">
        <f>ごみ処理量内訳!AC20</f>
        <v>95</v>
      </c>
      <c r="AP20" s="292">
        <f>SUM(AM20:AO20)</f>
        <v>330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7298</v>
      </c>
      <c r="E21" s="292">
        <v>7298</v>
      </c>
      <c r="F21" s="292">
        <v>0</v>
      </c>
      <c r="G21" s="292">
        <v>57</v>
      </c>
      <c r="H21" s="292">
        <f>SUM(ごみ搬入量内訳!E21,+ごみ搬入量内訳!AD21)</f>
        <v>2306</v>
      </c>
      <c r="I21" s="292">
        <f>ごみ搬入量内訳!BC21</f>
        <v>75</v>
      </c>
      <c r="J21" s="292">
        <f>資源化量内訳!BO21</f>
        <v>152</v>
      </c>
      <c r="K21" s="292">
        <f>SUM(H21:J21)</f>
        <v>2533</v>
      </c>
      <c r="L21" s="295">
        <f>IF(D21&lt;&gt;0,K21/D21/365*1000000,"-")</f>
        <v>950.90792373215402</v>
      </c>
      <c r="M21" s="292">
        <f>IF(D21&lt;&gt;0,(ごみ搬入量内訳!BR21+ごみ処理概要!J21)/ごみ処理概要!D21/365*1000000,"-")</f>
        <v>600.27705094659075</v>
      </c>
      <c r="N21" s="292">
        <f>IF(D21&lt;&gt;0,ごみ搬入量内訳!CM21/ごみ処理概要!D21/365*1000000,"-")</f>
        <v>350.63087278556333</v>
      </c>
      <c r="O21" s="292">
        <f>ごみ搬入量内訳!DH21</f>
        <v>0</v>
      </c>
      <c r="P21" s="292">
        <f>ごみ処理量内訳!E21</f>
        <v>1825</v>
      </c>
      <c r="Q21" s="292">
        <f>ごみ処理量内訳!N21</f>
        <v>0</v>
      </c>
      <c r="R21" s="292">
        <f>SUM(S21:Y21)</f>
        <v>556</v>
      </c>
      <c r="S21" s="292">
        <f>ごみ処理量内訳!G21</f>
        <v>0</v>
      </c>
      <c r="T21" s="292">
        <f>ごみ処理量内訳!L21</f>
        <v>556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2381</v>
      </c>
      <c r="AB21" s="297">
        <f>IF(AA21&lt;&gt;0,(Z21+P21+R21)/AA21*100,"-")</f>
        <v>100</v>
      </c>
      <c r="AC21" s="292">
        <f>施設資源化量内訳!Y21</f>
        <v>106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469</v>
      </c>
      <c r="AJ21" s="292">
        <f>SUM(AC21:AI21)</f>
        <v>575</v>
      </c>
      <c r="AK21" s="297">
        <f>IF((AA21+J21)&lt;&gt;0,(Z21+AJ21+J21)/(AA21+J21)*100,"-")</f>
        <v>28.701144887485196</v>
      </c>
      <c r="AL21" s="297">
        <f>IF((AA21+J21)&lt;&gt;0,(資源化量内訳!D21-資源化量内訳!R21-資源化量内訳!T21-資源化量内訳!V21-資源化量内訳!U21)/(AA21+J21)*100,"-")</f>
        <v>28.701144887485196</v>
      </c>
      <c r="AM21" s="292">
        <f>ごみ処理量内訳!AA21</f>
        <v>0</v>
      </c>
      <c r="AN21" s="292">
        <f>ごみ処理量内訳!AB21</f>
        <v>45</v>
      </c>
      <c r="AO21" s="292">
        <f>ごみ処理量内訳!AC21</f>
        <v>82</v>
      </c>
      <c r="AP21" s="292">
        <f>SUM(AM21:AO21)</f>
        <v>127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6218</v>
      </c>
      <c r="E22" s="292">
        <v>6218</v>
      </c>
      <c r="F22" s="292">
        <v>0</v>
      </c>
      <c r="G22" s="292">
        <v>158</v>
      </c>
      <c r="H22" s="292">
        <f>SUM(ごみ搬入量内訳!E22,+ごみ搬入量内訳!AD22)</f>
        <v>1303</v>
      </c>
      <c r="I22" s="292">
        <f>ごみ搬入量内訳!BC22</f>
        <v>381</v>
      </c>
      <c r="J22" s="292">
        <f>資源化量内訳!BO22</f>
        <v>0</v>
      </c>
      <c r="K22" s="292">
        <f>SUM(H22:J22)</f>
        <v>1684</v>
      </c>
      <c r="L22" s="295">
        <f>IF(D22&lt;&gt;0,K22/D22/365*1000000,"-")</f>
        <v>741.99077358266106</v>
      </c>
      <c r="M22" s="292">
        <f>IF(D22&lt;&gt;0,(ごみ搬入量内訳!BR22+ごみ処理概要!J22)/ごみ処理概要!D22/365*1000000,"-")</f>
        <v>685.59242499680545</v>
      </c>
      <c r="N22" s="292">
        <f>IF(D22&lt;&gt;0,ごみ搬入量内訳!CM22/ごみ処理概要!D22/365*1000000,"-")</f>
        <v>56.398348585855473</v>
      </c>
      <c r="O22" s="292">
        <f>ごみ搬入量内訳!DH22</f>
        <v>0</v>
      </c>
      <c r="P22" s="292">
        <f>ごみ処理量内訳!E22</f>
        <v>1070</v>
      </c>
      <c r="Q22" s="292">
        <f>ごみ処理量内訳!N22</f>
        <v>0</v>
      </c>
      <c r="R22" s="292">
        <f>SUM(S22:Y22)</f>
        <v>573</v>
      </c>
      <c r="S22" s="292">
        <f>ごみ処理量内訳!G22</f>
        <v>0</v>
      </c>
      <c r="T22" s="292">
        <f>ごみ処理量内訳!L22</f>
        <v>573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41</v>
      </c>
      <c r="AA22" s="292">
        <f>SUM(P22,Q22,R22,Z22)</f>
        <v>1684</v>
      </c>
      <c r="AB22" s="297">
        <f>IF(AA22&lt;&gt;0,(Z22+P22+R22)/AA22*100,"-")</f>
        <v>100</v>
      </c>
      <c r="AC22" s="292">
        <f>施設資源化量内訳!Y22</f>
        <v>76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307</v>
      </c>
      <c r="AJ22" s="292">
        <f>SUM(AC22:AI22)</f>
        <v>383</v>
      </c>
      <c r="AK22" s="297">
        <f>IF((AA22+J22)&lt;&gt;0,(Z22+AJ22+J22)/(AA22+J22)*100,"-")</f>
        <v>25.178147268408551</v>
      </c>
      <c r="AL22" s="297">
        <f>IF((AA22+J22)&lt;&gt;0,(資源化量内訳!D22-資源化量内訳!R22-資源化量内訳!T22-資源化量内訳!V22-資源化量内訳!U22)/(AA22+J22)*100,"-")</f>
        <v>25.178147268408551</v>
      </c>
      <c r="AM22" s="292">
        <f>ごみ処理量内訳!AA22</f>
        <v>0</v>
      </c>
      <c r="AN22" s="292">
        <f>ごみ処理量内訳!AB22</f>
        <v>30</v>
      </c>
      <c r="AO22" s="292">
        <f>ごみ処理量内訳!AC22</f>
        <v>84</v>
      </c>
      <c r="AP22" s="292">
        <f>SUM(AM22:AO22)</f>
        <v>114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2236</v>
      </c>
      <c r="E23" s="292">
        <v>2236</v>
      </c>
      <c r="F23" s="292">
        <v>0</v>
      </c>
      <c r="G23" s="292">
        <v>10</v>
      </c>
      <c r="H23" s="292">
        <f>SUM(ごみ搬入量内訳!E23,+ごみ搬入量内訳!AD23)</f>
        <v>353</v>
      </c>
      <c r="I23" s="292">
        <f>ごみ搬入量内訳!BC23</f>
        <v>750</v>
      </c>
      <c r="J23" s="292">
        <f>資源化量内訳!BO23</f>
        <v>0</v>
      </c>
      <c r="K23" s="292">
        <f>SUM(H23:J23)</f>
        <v>1103</v>
      </c>
      <c r="L23" s="295">
        <f>IF(D23&lt;&gt;0,K23/D23/365*1000000,"-")</f>
        <v>1351.4838140515108</v>
      </c>
      <c r="M23" s="292">
        <f>IF(D23&lt;&gt;0,(ごみ搬入量内訳!BR23+ごみ処理概要!J23)/ごみ処理概要!D23/365*1000000,"-")</f>
        <v>1296.3462151101526</v>
      </c>
      <c r="N23" s="292">
        <f>IF(D23&lt;&gt;0,ごみ搬入量内訳!CM23/ごみ処理概要!D23/365*1000000,"-")</f>
        <v>55.1375989413581</v>
      </c>
      <c r="O23" s="292">
        <f>ごみ搬入量内訳!DH23</f>
        <v>0</v>
      </c>
      <c r="P23" s="292">
        <f>ごみ処理量内訳!E23</f>
        <v>817</v>
      </c>
      <c r="Q23" s="292">
        <f>ごみ処理量内訳!N23</f>
        <v>122</v>
      </c>
      <c r="R23" s="292">
        <f>SUM(S23:Y23)</f>
        <v>164</v>
      </c>
      <c r="S23" s="292">
        <f>ごみ処理量内訳!G23</f>
        <v>93</v>
      </c>
      <c r="T23" s="292">
        <f>ごみ処理量内訳!L23</f>
        <v>71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1103</v>
      </c>
      <c r="AB23" s="297">
        <f>IF(AA23&lt;&gt;0,(Z23+P23+R23)/AA23*100,"-")</f>
        <v>88.939256572982771</v>
      </c>
      <c r="AC23" s="292">
        <f>施設資源化量内訳!Y23</f>
        <v>0</v>
      </c>
      <c r="AD23" s="292">
        <f>施設資源化量内訳!AT23</f>
        <v>63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64</v>
      </c>
      <c r="AJ23" s="292">
        <f>SUM(AC23:AI23)</f>
        <v>127</v>
      </c>
      <c r="AK23" s="297">
        <f>IF((AA23+J23)&lt;&gt;0,(Z23+AJ23+J23)/(AA23+J23)*100,"-")</f>
        <v>11.514052583862194</v>
      </c>
      <c r="AL23" s="297">
        <f>IF((AA23+J23)&lt;&gt;0,(資源化量内訳!D23-資源化量内訳!R23-資源化量内訳!T23-資源化量内訳!V23-資源化量内訳!U23)/(AA23+J23)*100,"-")</f>
        <v>11.514052583862194</v>
      </c>
      <c r="AM23" s="292">
        <f>ごみ処理量内訳!AA23</f>
        <v>122</v>
      </c>
      <c r="AN23" s="292">
        <f>ごみ処理量内訳!AB23</f>
        <v>164</v>
      </c>
      <c r="AO23" s="292">
        <f>ごみ処理量内訳!AC23</f>
        <v>21</v>
      </c>
      <c r="AP23" s="292">
        <f>SUM(AM23:AO23)</f>
        <v>307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2858</v>
      </c>
      <c r="E24" s="292">
        <v>2858</v>
      </c>
      <c r="F24" s="292">
        <v>0</v>
      </c>
      <c r="G24" s="292">
        <v>20</v>
      </c>
      <c r="H24" s="292">
        <f>SUM(ごみ搬入量内訳!E24,+ごみ搬入量内訳!AD24)</f>
        <v>753</v>
      </c>
      <c r="I24" s="292">
        <f>ごみ搬入量内訳!BC24</f>
        <v>484</v>
      </c>
      <c r="J24" s="292">
        <f>資源化量内訳!BO24</f>
        <v>6</v>
      </c>
      <c r="K24" s="292">
        <f>SUM(H24:J24)</f>
        <v>1243</v>
      </c>
      <c r="L24" s="295">
        <f>IF(D24&lt;&gt;0,K24/D24/365*1000000,"-")</f>
        <v>1191.5603401171429</v>
      </c>
      <c r="M24" s="292">
        <f>IF(D24&lt;&gt;0,(ごみ搬入量内訳!BR24+ごみ処理概要!J24)/ごみ処理概要!D24/365*1000000,"-")</f>
        <v>990.25086994449623</v>
      </c>
      <c r="N24" s="292">
        <f>IF(D24&lt;&gt;0,ごみ搬入量内訳!CM24/ごみ処理概要!D24/365*1000000,"-")</f>
        <v>201.30947017264683</v>
      </c>
      <c r="O24" s="292">
        <f>ごみ搬入量内訳!DH24</f>
        <v>0</v>
      </c>
      <c r="P24" s="292">
        <f>ごみ処理量内訳!E24</f>
        <v>991</v>
      </c>
      <c r="Q24" s="292">
        <f>ごみ処理量内訳!N24</f>
        <v>155</v>
      </c>
      <c r="R24" s="292">
        <f>SUM(S24:Y24)</f>
        <v>91</v>
      </c>
      <c r="S24" s="292">
        <f>ごみ処理量内訳!G24</f>
        <v>0</v>
      </c>
      <c r="T24" s="292">
        <f>ごみ処理量内訳!L24</f>
        <v>91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1237</v>
      </c>
      <c r="AB24" s="297">
        <f>IF(AA24&lt;&gt;0,(Z24+P24+R24)/AA24*100,"-")</f>
        <v>87.469684721099441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81</v>
      </c>
      <c r="AJ24" s="292">
        <f>SUM(AC24:AI24)</f>
        <v>81</v>
      </c>
      <c r="AK24" s="297">
        <f>IF((AA24+J24)&lt;&gt;0,(Z24+AJ24+J24)/(AA24+J24)*100,"-")</f>
        <v>6.9991954947707153</v>
      </c>
      <c r="AL24" s="297">
        <f>IF((AA24+J24)&lt;&gt;0,(資源化量内訳!D24-資源化量内訳!R24-資源化量内訳!T24-資源化量内訳!V24-資源化量内訳!U24)/(AA24+J24)*100,"-")</f>
        <v>6.9991954947707153</v>
      </c>
      <c r="AM24" s="292">
        <f>ごみ処理量内訳!AA24</f>
        <v>155</v>
      </c>
      <c r="AN24" s="292">
        <f>ごみ処理量内訳!AB24</f>
        <v>119</v>
      </c>
      <c r="AO24" s="292">
        <f>ごみ処理量内訳!AC24</f>
        <v>0</v>
      </c>
      <c r="AP24" s="292">
        <f>SUM(AM24:AO24)</f>
        <v>274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637</v>
      </c>
      <c r="E25" s="292">
        <v>637</v>
      </c>
      <c r="F25" s="292">
        <v>0</v>
      </c>
      <c r="G25" s="292">
        <v>3</v>
      </c>
      <c r="H25" s="292">
        <f>SUM(ごみ搬入量内訳!E25,+ごみ搬入量内訳!AD25)</f>
        <v>159</v>
      </c>
      <c r="I25" s="292">
        <f>ごみ搬入量内訳!BC25</f>
        <v>0</v>
      </c>
      <c r="J25" s="292">
        <f>資源化量内訳!BO25</f>
        <v>0</v>
      </c>
      <c r="K25" s="292">
        <f>SUM(H25:J25)</f>
        <v>159</v>
      </c>
      <c r="L25" s="295">
        <f>IF(D25&lt;&gt;0,K25/D25/365*1000000,"-")</f>
        <v>683.85626115567402</v>
      </c>
      <c r="M25" s="292">
        <f>IF(D25&lt;&gt;0,(ごみ搬入量内訳!BR25+ごみ処理概要!J25)/ごみ処理概要!D25/365*1000000,"-")</f>
        <v>683.85626115567402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80</v>
      </c>
      <c r="Q25" s="292">
        <f>ごみ処理量内訳!N25</f>
        <v>0</v>
      </c>
      <c r="R25" s="292">
        <f>SUM(S25:Y25)</f>
        <v>79</v>
      </c>
      <c r="S25" s="292">
        <f>ごみ処理量内訳!G25</f>
        <v>0</v>
      </c>
      <c r="T25" s="292">
        <f>ごみ処理量内訳!L25</f>
        <v>79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159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55</v>
      </c>
      <c r="AJ25" s="292">
        <f>SUM(AC25:AI25)</f>
        <v>55</v>
      </c>
      <c r="AK25" s="297">
        <f>IF((AA25+J25)&lt;&gt;0,(Z25+AJ25+J25)/(AA25+J25)*100,"-")</f>
        <v>34.591194968553459</v>
      </c>
      <c r="AL25" s="297">
        <f>IF((AA25+J25)&lt;&gt;0,(資源化量内訳!D25-資源化量内訳!R25-資源化量内訳!T25-資源化量内訳!V25-資源化量内訳!U25)/(AA25+J25)*100,"-")</f>
        <v>34.591194968553459</v>
      </c>
      <c r="AM25" s="292">
        <f>ごみ処理量内訳!AA25</f>
        <v>0</v>
      </c>
      <c r="AN25" s="292">
        <f>ごみ処理量内訳!AB25</f>
        <v>6</v>
      </c>
      <c r="AO25" s="292">
        <f>ごみ処理量内訳!AC25</f>
        <v>18</v>
      </c>
      <c r="AP25" s="292">
        <f>SUM(AM25:AO25)</f>
        <v>24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14334</v>
      </c>
      <c r="E26" s="292">
        <v>14334</v>
      </c>
      <c r="F26" s="292">
        <v>0</v>
      </c>
      <c r="G26" s="292">
        <v>70</v>
      </c>
      <c r="H26" s="292">
        <f>SUM(ごみ搬入量内訳!E26,+ごみ搬入量内訳!AD26)</f>
        <v>2166</v>
      </c>
      <c r="I26" s="292">
        <f>ごみ搬入量内訳!BC26</f>
        <v>5541</v>
      </c>
      <c r="J26" s="292">
        <f>資源化量内訳!BO26</f>
        <v>0</v>
      </c>
      <c r="K26" s="292">
        <f>SUM(H26:J26)</f>
        <v>7707</v>
      </c>
      <c r="L26" s="295">
        <f>IF(D26&lt;&gt;0,K26/D26/365*1000000,"-")</f>
        <v>1473.075798322219</v>
      </c>
      <c r="M26" s="292">
        <f>IF(D26&lt;&gt;0,(ごみ搬入量内訳!BR26+ごみ処理概要!J26)/ごみ処理概要!D26/365*1000000,"-")</f>
        <v>1167.833544537272</v>
      </c>
      <c r="N26" s="292">
        <f>IF(D26&lt;&gt;0,ごみ搬入量内訳!CM26/ごみ処理概要!D26/365*1000000,"-")</f>
        <v>305.24225378494663</v>
      </c>
      <c r="O26" s="292">
        <f>ごみ搬入量内訳!DH26</f>
        <v>0</v>
      </c>
      <c r="P26" s="292">
        <f>ごみ処理量内訳!E26</f>
        <v>5988</v>
      </c>
      <c r="Q26" s="292">
        <f>ごみ処理量内訳!N26</f>
        <v>0</v>
      </c>
      <c r="R26" s="292">
        <f>SUM(S26:Y26)</f>
        <v>1719</v>
      </c>
      <c r="S26" s="292">
        <f>ごみ処理量内訳!G26</f>
        <v>0</v>
      </c>
      <c r="T26" s="292">
        <f>ごみ処理量内訳!L26</f>
        <v>1719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7707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470</v>
      </c>
      <c r="AJ26" s="292">
        <f>SUM(AC26:AI26)</f>
        <v>470</v>
      </c>
      <c r="AK26" s="297">
        <f>IF((AA26+J26)&lt;&gt;0,(Z26+AJ26+J26)/(AA26+J26)*100,"-")</f>
        <v>6.0983521473984688</v>
      </c>
      <c r="AL26" s="297">
        <f>IF((AA26+J26)&lt;&gt;0,(資源化量内訳!D26-資源化量内訳!R26-資源化量内訳!T26-資源化量内訳!V26-資源化量内訳!U26)/(AA26+J26)*100,"-")</f>
        <v>6.0983521473984688</v>
      </c>
      <c r="AM26" s="292">
        <f>ごみ処理量内訳!AA26</f>
        <v>0</v>
      </c>
      <c r="AN26" s="292">
        <f>ごみ処理量内訳!AB26</f>
        <v>932</v>
      </c>
      <c r="AO26" s="292">
        <f>ごみ処理量内訳!AC26</f>
        <v>1160</v>
      </c>
      <c r="AP26" s="292">
        <f>SUM(AM26:AO26)</f>
        <v>2092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8">
        <f>SUM(E7,AD7,BC7)</f>
        <v>237679</v>
      </c>
      <c r="E7" s="308">
        <f>SUM(F7,J7,N7,R7,V7,Z7)</f>
        <v>141778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111827</v>
      </c>
      <c r="K7" s="308">
        <f>SUM(K$8:K$207)</f>
        <v>7790</v>
      </c>
      <c r="L7" s="308">
        <f>SUM(L$8:L$207)</f>
        <v>102211</v>
      </c>
      <c r="M7" s="308">
        <f>SUM(M$8:M$207)</f>
        <v>1826</v>
      </c>
      <c r="N7" s="308">
        <f>SUM(O7:Q7)</f>
        <v>5421</v>
      </c>
      <c r="O7" s="308">
        <f>SUM(O$8:O$207)</f>
        <v>6</v>
      </c>
      <c r="P7" s="308">
        <f>SUM(P$8:P$207)</f>
        <v>5223</v>
      </c>
      <c r="Q7" s="308">
        <f>SUM(Q$8:Q$207)</f>
        <v>192</v>
      </c>
      <c r="R7" s="308">
        <f>SUM(S7:U7)</f>
        <v>23113</v>
      </c>
      <c r="S7" s="308">
        <f>SUM(S$8:S$207)</f>
        <v>13</v>
      </c>
      <c r="T7" s="308">
        <f>SUM(T$8:T$207)</f>
        <v>23031</v>
      </c>
      <c r="U7" s="308">
        <f>SUM(U$8:U$207)</f>
        <v>69</v>
      </c>
      <c r="V7" s="308">
        <f>SUM(W7:Y7)</f>
        <v>25</v>
      </c>
      <c r="W7" s="308">
        <f>SUM(W$8:W$207)</f>
        <v>4</v>
      </c>
      <c r="X7" s="308">
        <f>SUM(X$8:X$207)</f>
        <v>21</v>
      </c>
      <c r="Y7" s="308">
        <f>SUM(Y$8:Y$207)</f>
        <v>0</v>
      </c>
      <c r="Z7" s="308">
        <f>SUM(AA7:AC7)</f>
        <v>1392</v>
      </c>
      <c r="AA7" s="308">
        <f>SUM(AA$8:AA$207)</f>
        <v>68</v>
      </c>
      <c r="AB7" s="308">
        <f>SUM(AB$8:AB$207)</f>
        <v>1324</v>
      </c>
      <c r="AC7" s="308">
        <f>SUM(AC$8:AC$207)</f>
        <v>0</v>
      </c>
      <c r="AD7" s="308">
        <f>SUM(AE7,AI7,AM7,AQ7,AU7,AY7)</f>
        <v>61906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48973</v>
      </c>
      <c r="AJ7" s="308">
        <f>SUM(AJ$8:AJ$207)</f>
        <v>1550</v>
      </c>
      <c r="AK7" s="308">
        <f>SUM(AK$8:AK$207)</f>
        <v>2531</v>
      </c>
      <c r="AL7" s="308">
        <f>SUM(AL$8:AL$207)</f>
        <v>44892</v>
      </c>
      <c r="AM7" s="308">
        <f>SUM(AN7:AP7)</f>
        <v>4535</v>
      </c>
      <c r="AN7" s="308">
        <f>SUM(AN$8:AN$207)</f>
        <v>0</v>
      </c>
      <c r="AO7" s="308">
        <f>SUM(AO$8:AO$207)</f>
        <v>347</v>
      </c>
      <c r="AP7" s="308">
        <f>SUM(AP$8:AP$207)</f>
        <v>4188</v>
      </c>
      <c r="AQ7" s="308">
        <f>SUM(AR7:AT7)</f>
        <v>8398</v>
      </c>
      <c r="AR7" s="308">
        <f>SUM(AR$8:AR$207)</f>
        <v>0</v>
      </c>
      <c r="AS7" s="308">
        <f>SUM(AS$8:AS$207)</f>
        <v>651</v>
      </c>
      <c r="AT7" s="308">
        <f>SUM(AT$8:AT$207)</f>
        <v>7747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0</v>
      </c>
      <c r="AZ7" s="308">
        <f>SUM(AZ$8:AZ$207)</f>
        <v>0</v>
      </c>
      <c r="BA7" s="308">
        <f>SUM(BA$8:BA$207)</f>
        <v>0</v>
      </c>
      <c r="BB7" s="308">
        <f>SUM(BB$8:BB$207)</f>
        <v>0</v>
      </c>
      <c r="BC7" s="308">
        <f>SUM(BD7,BK7)</f>
        <v>33995</v>
      </c>
      <c r="BD7" s="308">
        <f>SUM(BE7:BJ7)</f>
        <v>20346</v>
      </c>
      <c r="BE7" s="308">
        <f t="shared" ref="BE7:BJ7" si="0">SUM(BE$8:BE$207)</f>
        <v>4211</v>
      </c>
      <c r="BF7" s="308">
        <f t="shared" si="0"/>
        <v>9948</v>
      </c>
      <c r="BG7" s="308">
        <f t="shared" si="0"/>
        <v>3462</v>
      </c>
      <c r="BH7" s="308">
        <f t="shared" si="0"/>
        <v>1274</v>
      </c>
      <c r="BI7" s="308">
        <f t="shared" si="0"/>
        <v>27</v>
      </c>
      <c r="BJ7" s="308">
        <f t="shared" si="0"/>
        <v>1424</v>
      </c>
      <c r="BK7" s="308">
        <f>SUM(BL7:BQ7)</f>
        <v>13649</v>
      </c>
      <c r="BL7" s="308">
        <f t="shared" ref="BL7:BQ7" si="1">SUM(BL$8:BL$207)</f>
        <v>0</v>
      </c>
      <c r="BM7" s="308">
        <f t="shared" si="1"/>
        <v>11762</v>
      </c>
      <c r="BN7" s="308">
        <f t="shared" si="1"/>
        <v>1033</v>
      </c>
      <c r="BO7" s="308">
        <f t="shared" si="1"/>
        <v>571</v>
      </c>
      <c r="BP7" s="308">
        <f t="shared" si="1"/>
        <v>137</v>
      </c>
      <c r="BQ7" s="308">
        <f t="shared" si="1"/>
        <v>146</v>
      </c>
      <c r="BR7" s="308">
        <f t="shared" ref="BR7:BX7" si="2">SUM(BY7,CF7)</f>
        <v>162124</v>
      </c>
      <c r="BS7" s="308">
        <f t="shared" si="2"/>
        <v>4211</v>
      </c>
      <c r="BT7" s="308">
        <f t="shared" si="2"/>
        <v>121775</v>
      </c>
      <c r="BU7" s="308">
        <f t="shared" si="2"/>
        <v>8883</v>
      </c>
      <c r="BV7" s="308">
        <f t="shared" si="2"/>
        <v>24387</v>
      </c>
      <c r="BW7" s="308">
        <f t="shared" si="2"/>
        <v>52</v>
      </c>
      <c r="BX7" s="308">
        <f t="shared" si="2"/>
        <v>2816</v>
      </c>
      <c r="BY7" s="308">
        <f>SUM(BZ7:CE7)</f>
        <v>141778</v>
      </c>
      <c r="BZ7" s="308">
        <f>F7</f>
        <v>0</v>
      </c>
      <c r="CA7" s="308">
        <f>J7</f>
        <v>111827</v>
      </c>
      <c r="CB7" s="308">
        <f>N7</f>
        <v>5421</v>
      </c>
      <c r="CC7" s="308">
        <f>R7</f>
        <v>23113</v>
      </c>
      <c r="CD7" s="308">
        <f>V7</f>
        <v>25</v>
      </c>
      <c r="CE7" s="308">
        <f>Z7</f>
        <v>1392</v>
      </c>
      <c r="CF7" s="308">
        <f>SUM(CG7:CL7)</f>
        <v>20346</v>
      </c>
      <c r="CG7" s="308">
        <f t="shared" ref="CG7:CL7" si="3">BE7</f>
        <v>4211</v>
      </c>
      <c r="CH7" s="308">
        <f t="shared" si="3"/>
        <v>9948</v>
      </c>
      <c r="CI7" s="308">
        <f t="shared" si="3"/>
        <v>3462</v>
      </c>
      <c r="CJ7" s="308">
        <f t="shared" si="3"/>
        <v>1274</v>
      </c>
      <c r="CK7" s="308">
        <f t="shared" si="3"/>
        <v>27</v>
      </c>
      <c r="CL7" s="308">
        <f t="shared" si="3"/>
        <v>1424</v>
      </c>
      <c r="CM7" s="308">
        <f t="shared" ref="CM7:CS7" si="4">SUM(CT7,DA7)</f>
        <v>75555</v>
      </c>
      <c r="CN7" s="308">
        <f t="shared" si="4"/>
        <v>0</v>
      </c>
      <c r="CO7" s="308">
        <f t="shared" si="4"/>
        <v>60735</v>
      </c>
      <c r="CP7" s="308">
        <f t="shared" si="4"/>
        <v>5568</v>
      </c>
      <c r="CQ7" s="308">
        <f t="shared" si="4"/>
        <v>8969</v>
      </c>
      <c r="CR7" s="308">
        <f t="shared" si="4"/>
        <v>137</v>
      </c>
      <c r="CS7" s="308">
        <f t="shared" si="4"/>
        <v>146</v>
      </c>
      <c r="CT7" s="308">
        <f>SUM(CU7:CZ7)</f>
        <v>61906</v>
      </c>
      <c r="CU7" s="308">
        <f>AE7</f>
        <v>0</v>
      </c>
      <c r="CV7" s="308">
        <f>AI7</f>
        <v>48973</v>
      </c>
      <c r="CW7" s="308">
        <f>AM7</f>
        <v>4535</v>
      </c>
      <c r="CX7" s="308">
        <f>AQ7</f>
        <v>8398</v>
      </c>
      <c r="CY7" s="308">
        <f>AU7</f>
        <v>0</v>
      </c>
      <c r="CZ7" s="308">
        <f>AY7</f>
        <v>0</v>
      </c>
      <c r="DA7" s="308">
        <f>SUM(DB7:DG7)</f>
        <v>13649</v>
      </c>
      <c r="DB7" s="308">
        <f t="shared" ref="DB7:DG7" si="5">BL7</f>
        <v>0</v>
      </c>
      <c r="DC7" s="308">
        <f t="shared" si="5"/>
        <v>11762</v>
      </c>
      <c r="DD7" s="308">
        <f t="shared" si="5"/>
        <v>1033</v>
      </c>
      <c r="DE7" s="308">
        <f t="shared" si="5"/>
        <v>571</v>
      </c>
      <c r="DF7" s="308">
        <f t="shared" si="5"/>
        <v>137</v>
      </c>
      <c r="DG7" s="308">
        <f t="shared" si="5"/>
        <v>146</v>
      </c>
      <c r="DH7" s="308">
        <f>SUM(DH$8:DH$207)</f>
        <v>7</v>
      </c>
      <c r="DI7" s="308">
        <f>SUM(DJ7:DM7)</f>
        <v>11</v>
      </c>
      <c r="DJ7" s="308">
        <f>SUM(DJ$8:DJ$207)</f>
        <v>0</v>
      </c>
      <c r="DK7" s="308">
        <f>SUM(DK$8:DK$207)</f>
        <v>3</v>
      </c>
      <c r="DL7" s="308">
        <f>SUM(DL$8:DL$207)</f>
        <v>0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79147</v>
      </c>
      <c r="E8" s="292">
        <f>SUM(F8,J8,N8,R8,V8,Z8)</f>
        <v>47362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35786</v>
      </c>
      <c r="K8" s="292">
        <v>0</v>
      </c>
      <c r="L8" s="292">
        <v>35786</v>
      </c>
      <c r="M8" s="292">
        <v>0</v>
      </c>
      <c r="N8" s="292">
        <f>SUM(O8:Q8)</f>
        <v>856</v>
      </c>
      <c r="O8" s="292">
        <v>0</v>
      </c>
      <c r="P8" s="292">
        <v>856</v>
      </c>
      <c r="Q8" s="292">
        <v>0</v>
      </c>
      <c r="R8" s="292">
        <f>SUM(S8:U8)</f>
        <v>9899</v>
      </c>
      <c r="S8" s="292">
        <v>0</v>
      </c>
      <c r="T8" s="292">
        <v>9899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821</v>
      </c>
      <c r="AA8" s="292">
        <v>0</v>
      </c>
      <c r="AB8" s="292">
        <v>821</v>
      </c>
      <c r="AC8" s="292">
        <v>0</v>
      </c>
      <c r="AD8" s="292">
        <f>SUM(AE8,AI8,AM8,AQ8,AU8,AY8)</f>
        <v>23564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17478</v>
      </c>
      <c r="AJ8" s="292">
        <v>0</v>
      </c>
      <c r="AK8" s="292">
        <v>0</v>
      </c>
      <c r="AL8" s="292">
        <v>17478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6086</v>
      </c>
      <c r="AR8" s="292">
        <v>0</v>
      </c>
      <c r="AS8" s="292">
        <v>0</v>
      </c>
      <c r="AT8" s="292">
        <v>6086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8221</v>
      </c>
      <c r="BD8" s="292">
        <f>SUM(BE8:BJ8)</f>
        <v>4284</v>
      </c>
      <c r="BE8" s="292">
        <v>4211</v>
      </c>
      <c r="BF8" s="292">
        <v>0</v>
      </c>
      <c r="BG8" s="292">
        <v>0</v>
      </c>
      <c r="BH8" s="292">
        <v>73</v>
      </c>
      <c r="BI8" s="292">
        <v>0</v>
      </c>
      <c r="BJ8" s="292">
        <v>0</v>
      </c>
      <c r="BK8" s="292">
        <f>SUM(BL8:BQ8)</f>
        <v>3937</v>
      </c>
      <c r="BL8" s="292">
        <v>0</v>
      </c>
      <c r="BM8" s="292">
        <v>3794</v>
      </c>
      <c r="BN8" s="292">
        <v>0</v>
      </c>
      <c r="BO8" s="292">
        <v>143</v>
      </c>
      <c r="BP8" s="292">
        <v>0</v>
      </c>
      <c r="BQ8" s="292">
        <v>0</v>
      </c>
      <c r="BR8" s="292">
        <f>SUM(BY8,CF8)</f>
        <v>51646</v>
      </c>
      <c r="BS8" s="292">
        <f>SUM(BZ8,CG8)</f>
        <v>4211</v>
      </c>
      <c r="BT8" s="292">
        <f>SUM(CA8,CH8)</f>
        <v>35786</v>
      </c>
      <c r="BU8" s="292">
        <f>SUM(CB8,CI8)</f>
        <v>856</v>
      </c>
      <c r="BV8" s="292">
        <f>SUM(CC8,CJ8)</f>
        <v>9972</v>
      </c>
      <c r="BW8" s="292">
        <f>SUM(CD8,CK8)</f>
        <v>0</v>
      </c>
      <c r="BX8" s="292">
        <f>SUM(CE8,CL8)</f>
        <v>821</v>
      </c>
      <c r="BY8" s="292">
        <f>SUM(BZ8:CE8)</f>
        <v>47362</v>
      </c>
      <c r="BZ8" s="292">
        <f>F8</f>
        <v>0</v>
      </c>
      <c r="CA8" s="292">
        <f>J8</f>
        <v>35786</v>
      </c>
      <c r="CB8" s="292">
        <f>N8</f>
        <v>856</v>
      </c>
      <c r="CC8" s="292">
        <f>R8</f>
        <v>9899</v>
      </c>
      <c r="CD8" s="292">
        <f>V8</f>
        <v>0</v>
      </c>
      <c r="CE8" s="292">
        <f>Z8</f>
        <v>821</v>
      </c>
      <c r="CF8" s="292">
        <f>SUM(CG8:CL8)</f>
        <v>4284</v>
      </c>
      <c r="CG8" s="292">
        <f>BE8</f>
        <v>4211</v>
      </c>
      <c r="CH8" s="292">
        <f>BF8</f>
        <v>0</v>
      </c>
      <c r="CI8" s="292">
        <f>BG8</f>
        <v>0</v>
      </c>
      <c r="CJ8" s="292">
        <f>BH8</f>
        <v>73</v>
      </c>
      <c r="CK8" s="292">
        <f>BI8</f>
        <v>0</v>
      </c>
      <c r="CL8" s="292">
        <f>BJ8</f>
        <v>0</v>
      </c>
      <c r="CM8" s="292">
        <f>SUM(CT8,DA8)</f>
        <v>27501</v>
      </c>
      <c r="CN8" s="292">
        <f>SUM(CU8,DB8)</f>
        <v>0</v>
      </c>
      <c r="CO8" s="292">
        <f>SUM(CV8,DC8)</f>
        <v>21272</v>
      </c>
      <c r="CP8" s="292">
        <f>SUM(CW8,DD8)</f>
        <v>0</v>
      </c>
      <c r="CQ8" s="292">
        <f>SUM(CX8,DE8)</f>
        <v>6229</v>
      </c>
      <c r="CR8" s="292">
        <f>SUM(CY8,DF8)</f>
        <v>0</v>
      </c>
      <c r="CS8" s="292">
        <f>SUM(CZ8,DG8)</f>
        <v>0</v>
      </c>
      <c r="CT8" s="292">
        <f>SUM(CU8:CZ8)</f>
        <v>23564</v>
      </c>
      <c r="CU8" s="292">
        <f>AE8</f>
        <v>0</v>
      </c>
      <c r="CV8" s="292">
        <f>AI8</f>
        <v>17478</v>
      </c>
      <c r="CW8" s="292">
        <f>AM8</f>
        <v>0</v>
      </c>
      <c r="CX8" s="292">
        <f>AQ8</f>
        <v>6086</v>
      </c>
      <c r="CY8" s="292">
        <f>AU8</f>
        <v>0</v>
      </c>
      <c r="CZ8" s="292">
        <f>AY8</f>
        <v>0</v>
      </c>
      <c r="DA8" s="292">
        <f>SUM(DB8:DG8)</f>
        <v>3937</v>
      </c>
      <c r="DB8" s="292">
        <f>BL8</f>
        <v>0</v>
      </c>
      <c r="DC8" s="292">
        <f>BM8</f>
        <v>3794</v>
      </c>
      <c r="DD8" s="292">
        <f>BN8</f>
        <v>0</v>
      </c>
      <c r="DE8" s="292">
        <f>BO8</f>
        <v>143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19574</v>
      </c>
      <c r="E9" s="292">
        <f>SUM(F9,J9,N9,R9,V9,Z9)</f>
        <v>10044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7529</v>
      </c>
      <c r="K9" s="292">
        <v>0</v>
      </c>
      <c r="L9" s="292">
        <v>7529</v>
      </c>
      <c r="M9" s="292">
        <v>0</v>
      </c>
      <c r="N9" s="292">
        <f>SUM(O9:Q9)</f>
        <v>232</v>
      </c>
      <c r="O9" s="292">
        <v>0</v>
      </c>
      <c r="P9" s="292">
        <v>232</v>
      </c>
      <c r="Q9" s="292">
        <v>0</v>
      </c>
      <c r="R9" s="292">
        <f>SUM(S9:U9)</f>
        <v>2279</v>
      </c>
      <c r="S9" s="292">
        <v>0</v>
      </c>
      <c r="T9" s="292">
        <v>2279</v>
      </c>
      <c r="U9" s="292">
        <v>0</v>
      </c>
      <c r="V9" s="292">
        <f>SUM(W9:Y9)</f>
        <v>4</v>
      </c>
      <c r="W9" s="292">
        <v>4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6210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5240</v>
      </c>
      <c r="AJ9" s="292">
        <v>0</v>
      </c>
      <c r="AK9" s="292">
        <v>1215</v>
      </c>
      <c r="AL9" s="292">
        <v>4025</v>
      </c>
      <c r="AM9" s="292">
        <f>SUM(AN9:AP9)</f>
        <v>405</v>
      </c>
      <c r="AN9" s="292">
        <v>0</v>
      </c>
      <c r="AO9" s="292">
        <v>304</v>
      </c>
      <c r="AP9" s="292">
        <v>101</v>
      </c>
      <c r="AQ9" s="292">
        <f>SUM(AR9:AT9)</f>
        <v>565</v>
      </c>
      <c r="AR9" s="292">
        <v>0</v>
      </c>
      <c r="AS9" s="292">
        <v>565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3320</v>
      </c>
      <c r="BD9" s="292">
        <f>SUM(BE9:BJ9)</f>
        <v>1909</v>
      </c>
      <c r="BE9" s="292">
        <v>0</v>
      </c>
      <c r="BF9" s="292">
        <v>1448</v>
      </c>
      <c r="BG9" s="292">
        <v>461</v>
      </c>
      <c r="BH9" s="292">
        <v>0</v>
      </c>
      <c r="BI9" s="292">
        <v>0</v>
      </c>
      <c r="BJ9" s="292">
        <v>0</v>
      </c>
      <c r="BK9" s="292">
        <f>SUM(BL9:BQ9)</f>
        <v>1411</v>
      </c>
      <c r="BL9" s="292">
        <v>0</v>
      </c>
      <c r="BM9" s="292">
        <v>1405</v>
      </c>
      <c r="BN9" s="292">
        <v>6</v>
      </c>
      <c r="BO9" s="292">
        <v>0</v>
      </c>
      <c r="BP9" s="292">
        <v>0</v>
      </c>
      <c r="BQ9" s="292">
        <v>0</v>
      </c>
      <c r="BR9" s="292">
        <f>SUM(BY9,CF9)</f>
        <v>11953</v>
      </c>
      <c r="BS9" s="292">
        <f>SUM(BZ9,CG9)</f>
        <v>0</v>
      </c>
      <c r="BT9" s="292">
        <f>SUM(CA9,CH9)</f>
        <v>8977</v>
      </c>
      <c r="BU9" s="292">
        <f>SUM(CB9,CI9)</f>
        <v>693</v>
      </c>
      <c r="BV9" s="292">
        <f>SUM(CC9,CJ9)</f>
        <v>2279</v>
      </c>
      <c r="BW9" s="292">
        <f>SUM(CD9,CK9)</f>
        <v>4</v>
      </c>
      <c r="BX9" s="292">
        <f>SUM(CE9,CL9)</f>
        <v>0</v>
      </c>
      <c r="BY9" s="292">
        <f>SUM(BZ9:CE9)</f>
        <v>10044</v>
      </c>
      <c r="BZ9" s="292">
        <f>F9</f>
        <v>0</v>
      </c>
      <c r="CA9" s="292">
        <f>J9</f>
        <v>7529</v>
      </c>
      <c r="CB9" s="292">
        <f>N9</f>
        <v>232</v>
      </c>
      <c r="CC9" s="292">
        <f>R9</f>
        <v>2279</v>
      </c>
      <c r="CD9" s="292">
        <f>V9</f>
        <v>4</v>
      </c>
      <c r="CE9" s="292">
        <f>Z9</f>
        <v>0</v>
      </c>
      <c r="CF9" s="292">
        <f>SUM(CG9:CL9)</f>
        <v>1909</v>
      </c>
      <c r="CG9" s="292">
        <f>BE9</f>
        <v>0</v>
      </c>
      <c r="CH9" s="292">
        <f>BF9</f>
        <v>1448</v>
      </c>
      <c r="CI9" s="292">
        <f>BG9</f>
        <v>461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7621</v>
      </c>
      <c r="CN9" s="292">
        <f>SUM(CU9,DB9)</f>
        <v>0</v>
      </c>
      <c r="CO9" s="292">
        <f>SUM(CV9,DC9)</f>
        <v>6645</v>
      </c>
      <c r="CP9" s="292">
        <f>SUM(CW9,DD9)</f>
        <v>411</v>
      </c>
      <c r="CQ9" s="292">
        <f>SUM(CX9,DE9)</f>
        <v>565</v>
      </c>
      <c r="CR9" s="292">
        <f>SUM(CY9,DF9)</f>
        <v>0</v>
      </c>
      <c r="CS9" s="292">
        <f>SUM(CZ9,DG9)</f>
        <v>0</v>
      </c>
      <c r="CT9" s="292">
        <f>SUM(CU9:CZ9)</f>
        <v>6210</v>
      </c>
      <c r="CU9" s="292">
        <f>AE9</f>
        <v>0</v>
      </c>
      <c r="CV9" s="292">
        <f>AI9</f>
        <v>5240</v>
      </c>
      <c r="CW9" s="292">
        <f>AM9</f>
        <v>405</v>
      </c>
      <c r="CX9" s="292">
        <f>AQ9</f>
        <v>565</v>
      </c>
      <c r="CY9" s="292">
        <f>AU9</f>
        <v>0</v>
      </c>
      <c r="CZ9" s="292">
        <f>AY9</f>
        <v>0</v>
      </c>
      <c r="DA9" s="292">
        <f>SUM(DB9:DG9)</f>
        <v>1411</v>
      </c>
      <c r="DB9" s="292">
        <f>BL9</f>
        <v>0</v>
      </c>
      <c r="DC9" s="292">
        <f>BM9</f>
        <v>1405</v>
      </c>
      <c r="DD9" s="292">
        <f>BN9</f>
        <v>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59416</v>
      </c>
      <c r="E10" s="292">
        <f>SUM(F10,J10,N10,R10,V10,Z10)</f>
        <v>33449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29048</v>
      </c>
      <c r="K10" s="292">
        <v>0</v>
      </c>
      <c r="L10" s="292">
        <v>28410</v>
      </c>
      <c r="M10" s="292">
        <v>638</v>
      </c>
      <c r="N10" s="292">
        <f>SUM(O10:Q10)</f>
        <v>2202</v>
      </c>
      <c r="O10" s="292">
        <v>0</v>
      </c>
      <c r="P10" s="292">
        <v>2037</v>
      </c>
      <c r="Q10" s="292">
        <v>165</v>
      </c>
      <c r="R10" s="292">
        <f>SUM(S10:U10)</f>
        <v>2148</v>
      </c>
      <c r="S10" s="292">
        <v>0</v>
      </c>
      <c r="T10" s="292">
        <v>2079</v>
      </c>
      <c r="U10" s="292">
        <v>69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51</v>
      </c>
      <c r="AA10" s="292">
        <v>0</v>
      </c>
      <c r="AB10" s="292">
        <v>51</v>
      </c>
      <c r="AC10" s="292">
        <v>0</v>
      </c>
      <c r="AD10" s="292">
        <f>SUM(AE10,AI10,AM10,AQ10,AU10,AY10)</f>
        <v>21836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16163</v>
      </c>
      <c r="AJ10" s="292">
        <v>0</v>
      </c>
      <c r="AK10" s="292">
        <v>856</v>
      </c>
      <c r="AL10" s="292">
        <v>15307</v>
      </c>
      <c r="AM10" s="292">
        <f>SUM(AN10:AP10)</f>
        <v>4012</v>
      </c>
      <c r="AN10" s="292">
        <v>0</v>
      </c>
      <c r="AO10" s="292">
        <v>43</v>
      </c>
      <c r="AP10" s="292">
        <v>3969</v>
      </c>
      <c r="AQ10" s="292">
        <f>SUM(AR10:AT10)</f>
        <v>1661</v>
      </c>
      <c r="AR10" s="292">
        <v>0</v>
      </c>
      <c r="AS10" s="292">
        <v>0</v>
      </c>
      <c r="AT10" s="292">
        <v>1661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4131</v>
      </c>
      <c r="BD10" s="292">
        <f>SUM(BE10:BJ10)</f>
        <v>2347</v>
      </c>
      <c r="BE10" s="292">
        <v>0</v>
      </c>
      <c r="BF10" s="292">
        <v>1786</v>
      </c>
      <c r="BG10" s="292">
        <v>463</v>
      </c>
      <c r="BH10" s="292">
        <v>98</v>
      </c>
      <c r="BI10" s="292">
        <v>0</v>
      </c>
      <c r="BJ10" s="292">
        <v>0</v>
      </c>
      <c r="BK10" s="292">
        <f>SUM(BL10:BQ10)</f>
        <v>1784</v>
      </c>
      <c r="BL10" s="292">
        <v>0</v>
      </c>
      <c r="BM10" s="292">
        <v>1403</v>
      </c>
      <c r="BN10" s="292">
        <v>364</v>
      </c>
      <c r="BO10" s="292">
        <v>17</v>
      </c>
      <c r="BP10" s="292">
        <v>0</v>
      </c>
      <c r="BQ10" s="292">
        <v>0</v>
      </c>
      <c r="BR10" s="292">
        <f>SUM(BY10,CF10)</f>
        <v>35796</v>
      </c>
      <c r="BS10" s="292">
        <f>SUM(BZ10,CG10)</f>
        <v>0</v>
      </c>
      <c r="BT10" s="292">
        <f>SUM(CA10,CH10)</f>
        <v>30834</v>
      </c>
      <c r="BU10" s="292">
        <f>SUM(CB10,CI10)</f>
        <v>2665</v>
      </c>
      <c r="BV10" s="292">
        <f>SUM(CC10,CJ10)</f>
        <v>2246</v>
      </c>
      <c r="BW10" s="292">
        <f>SUM(CD10,CK10)</f>
        <v>0</v>
      </c>
      <c r="BX10" s="292">
        <f>SUM(CE10,CL10)</f>
        <v>51</v>
      </c>
      <c r="BY10" s="292">
        <f>SUM(BZ10:CE10)</f>
        <v>33449</v>
      </c>
      <c r="BZ10" s="292">
        <f>F10</f>
        <v>0</v>
      </c>
      <c r="CA10" s="292">
        <f>J10</f>
        <v>29048</v>
      </c>
      <c r="CB10" s="292">
        <f>N10</f>
        <v>2202</v>
      </c>
      <c r="CC10" s="292">
        <f>R10</f>
        <v>2148</v>
      </c>
      <c r="CD10" s="292">
        <f>V10</f>
        <v>0</v>
      </c>
      <c r="CE10" s="292">
        <f>Z10</f>
        <v>51</v>
      </c>
      <c r="CF10" s="292">
        <f>SUM(CG10:CL10)</f>
        <v>2347</v>
      </c>
      <c r="CG10" s="292">
        <f>BE10</f>
        <v>0</v>
      </c>
      <c r="CH10" s="292">
        <f>BF10</f>
        <v>1786</v>
      </c>
      <c r="CI10" s="292">
        <f>BG10</f>
        <v>463</v>
      </c>
      <c r="CJ10" s="292">
        <f>BH10</f>
        <v>98</v>
      </c>
      <c r="CK10" s="292">
        <f>BI10</f>
        <v>0</v>
      </c>
      <c r="CL10" s="292">
        <f>BJ10</f>
        <v>0</v>
      </c>
      <c r="CM10" s="292">
        <f>SUM(CT10,DA10)</f>
        <v>23620</v>
      </c>
      <c r="CN10" s="292">
        <f>SUM(CU10,DB10)</f>
        <v>0</v>
      </c>
      <c r="CO10" s="292">
        <f>SUM(CV10,DC10)</f>
        <v>17566</v>
      </c>
      <c r="CP10" s="292">
        <f>SUM(CW10,DD10)</f>
        <v>4376</v>
      </c>
      <c r="CQ10" s="292">
        <f>SUM(CX10,DE10)</f>
        <v>1678</v>
      </c>
      <c r="CR10" s="292">
        <f>SUM(CY10,DF10)</f>
        <v>0</v>
      </c>
      <c r="CS10" s="292">
        <f>SUM(CZ10,DG10)</f>
        <v>0</v>
      </c>
      <c r="CT10" s="292">
        <f>SUM(CU10:CZ10)</f>
        <v>21836</v>
      </c>
      <c r="CU10" s="292">
        <f>AE10</f>
        <v>0</v>
      </c>
      <c r="CV10" s="292">
        <f>AI10</f>
        <v>16163</v>
      </c>
      <c r="CW10" s="292">
        <f>AM10</f>
        <v>4012</v>
      </c>
      <c r="CX10" s="292">
        <f>AQ10</f>
        <v>1661</v>
      </c>
      <c r="CY10" s="292">
        <f>AU10</f>
        <v>0</v>
      </c>
      <c r="CZ10" s="292">
        <f>AY10</f>
        <v>0</v>
      </c>
      <c r="DA10" s="292">
        <f>SUM(DB10:DG10)</f>
        <v>1784</v>
      </c>
      <c r="DB10" s="292">
        <f>BL10</f>
        <v>0</v>
      </c>
      <c r="DC10" s="292">
        <f>BM10</f>
        <v>1403</v>
      </c>
      <c r="DD10" s="292">
        <f>BN10</f>
        <v>364</v>
      </c>
      <c r="DE10" s="292">
        <f>BO10</f>
        <v>17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16911</v>
      </c>
      <c r="E11" s="292">
        <f>SUM(F11,J11,N11,R11,V11,Z11)</f>
        <v>10128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6916</v>
      </c>
      <c r="K11" s="292">
        <v>0</v>
      </c>
      <c r="L11" s="292">
        <v>6916</v>
      </c>
      <c r="M11" s="292">
        <v>0</v>
      </c>
      <c r="N11" s="292">
        <f>SUM(O11:Q11)</f>
        <v>515</v>
      </c>
      <c r="O11" s="292">
        <v>0</v>
      </c>
      <c r="P11" s="292">
        <v>515</v>
      </c>
      <c r="Q11" s="292">
        <v>0</v>
      </c>
      <c r="R11" s="292">
        <f>SUM(S11:U11)</f>
        <v>2570</v>
      </c>
      <c r="S11" s="292">
        <v>0</v>
      </c>
      <c r="T11" s="292">
        <v>2570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127</v>
      </c>
      <c r="AA11" s="292">
        <v>0</v>
      </c>
      <c r="AB11" s="292">
        <v>127</v>
      </c>
      <c r="AC11" s="292">
        <v>0</v>
      </c>
      <c r="AD11" s="292">
        <f>SUM(AE11,AI11,AM11,AQ11,AU11,AY11)</f>
        <v>5459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5459</v>
      </c>
      <c r="AJ11" s="292">
        <v>1246</v>
      </c>
      <c r="AK11" s="292">
        <v>0</v>
      </c>
      <c r="AL11" s="292">
        <v>4213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1324</v>
      </c>
      <c r="BD11" s="292">
        <f>SUM(BE11:BJ11)</f>
        <v>501</v>
      </c>
      <c r="BE11" s="292">
        <v>0</v>
      </c>
      <c r="BF11" s="292">
        <v>267</v>
      </c>
      <c r="BG11" s="292">
        <v>177</v>
      </c>
      <c r="BH11" s="292">
        <v>0</v>
      </c>
      <c r="BI11" s="292">
        <v>0</v>
      </c>
      <c r="BJ11" s="292">
        <v>57</v>
      </c>
      <c r="BK11" s="292">
        <f>SUM(BL11:BQ11)</f>
        <v>823</v>
      </c>
      <c r="BL11" s="292">
        <v>0</v>
      </c>
      <c r="BM11" s="292">
        <v>823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10629</v>
      </c>
      <c r="BS11" s="292">
        <f>SUM(BZ11,CG11)</f>
        <v>0</v>
      </c>
      <c r="BT11" s="292">
        <f>SUM(CA11,CH11)</f>
        <v>7183</v>
      </c>
      <c r="BU11" s="292">
        <f>SUM(CB11,CI11)</f>
        <v>692</v>
      </c>
      <c r="BV11" s="292">
        <f>SUM(CC11,CJ11)</f>
        <v>2570</v>
      </c>
      <c r="BW11" s="292">
        <f>SUM(CD11,CK11)</f>
        <v>0</v>
      </c>
      <c r="BX11" s="292">
        <f>SUM(CE11,CL11)</f>
        <v>184</v>
      </c>
      <c r="BY11" s="292">
        <f>SUM(BZ11:CE11)</f>
        <v>10128</v>
      </c>
      <c r="BZ11" s="292">
        <f>F11</f>
        <v>0</v>
      </c>
      <c r="CA11" s="292">
        <f>J11</f>
        <v>6916</v>
      </c>
      <c r="CB11" s="292">
        <f>N11</f>
        <v>515</v>
      </c>
      <c r="CC11" s="292">
        <f>R11</f>
        <v>2570</v>
      </c>
      <c r="CD11" s="292">
        <f>V11</f>
        <v>0</v>
      </c>
      <c r="CE11" s="292">
        <f>Z11</f>
        <v>127</v>
      </c>
      <c r="CF11" s="292">
        <f>SUM(CG11:CL11)</f>
        <v>501</v>
      </c>
      <c r="CG11" s="292">
        <f>BE11</f>
        <v>0</v>
      </c>
      <c r="CH11" s="292">
        <f>BF11</f>
        <v>267</v>
      </c>
      <c r="CI11" s="292">
        <f>BG11</f>
        <v>177</v>
      </c>
      <c r="CJ11" s="292">
        <f>BH11</f>
        <v>0</v>
      </c>
      <c r="CK11" s="292">
        <f>BI11</f>
        <v>0</v>
      </c>
      <c r="CL11" s="292">
        <f>BJ11</f>
        <v>57</v>
      </c>
      <c r="CM11" s="292">
        <f>SUM(CT11,DA11)</f>
        <v>6282</v>
      </c>
      <c r="CN11" s="292">
        <f>SUM(CU11,DB11)</f>
        <v>0</v>
      </c>
      <c r="CO11" s="292">
        <f>SUM(CV11,DC11)</f>
        <v>6282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5459</v>
      </c>
      <c r="CU11" s="292">
        <f>AE11</f>
        <v>0</v>
      </c>
      <c r="CV11" s="292">
        <f>AI11</f>
        <v>5459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823</v>
      </c>
      <c r="DB11" s="292">
        <f>BL11</f>
        <v>0</v>
      </c>
      <c r="DC11" s="292">
        <f>BM11</f>
        <v>823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6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9997</v>
      </c>
      <c r="E12" s="292">
        <f>SUM(F12,J12,N12,R12,V12,Z12)</f>
        <v>7002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5466</v>
      </c>
      <c r="K12" s="292">
        <v>5466</v>
      </c>
      <c r="L12" s="292">
        <v>0</v>
      </c>
      <c r="M12" s="292">
        <v>0</v>
      </c>
      <c r="N12" s="292">
        <f>SUM(O12:Q12)</f>
        <v>490</v>
      </c>
      <c r="O12" s="292">
        <v>0</v>
      </c>
      <c r="P12" s="292">
        <v>490</v>
      </c>
      <c r="Q12" s="292">
        <v>0</v>
      </c>
      <c r="R12" s="292">
        <f>SUM(S12:U12)</f>
        <v>1043</v>
      </c>
      <c r="S12" s="292">
        <v>0</v>
      </c>
      <c r="T12" s="292">
        <v>1043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</v>
      </c>
      <c r="AA12" s="292">
        <v>0</v>
      </c>
      <c r="AB12" s="292">
        <v>3</v>
      </c>
      <c r="AC12" s="292">
        <v>0</v>
      </c>
      <c r="AD12" s="292">
        <f>SUM(AE12,AI12,AM12,AQ12,AU12,AY12)</f>
        <v>1516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1454</v>
      </c>
      <c r="AJ12" s="292">
        <v>0</v>
      </c>
      <c r="AK12" s="292">
        <v>0</v>
      </c>
      <c r="AL12" s="292">
        <v>1454</v>
      </c>
      <c r="AM12" s="292">
        <f>SUM(AN12:AP12)</f>
        <v>62</v>
      </c>
      <c r="AN12" s="292">
        <v>0</v>
      </c>
      <c r="AO12" s="292">
        <v>0</v>
      </c>
      <c r="AP12" s="292">
        <v>62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1479</v>
      </c>
      <c r="BD12" s="292">
        <f>SUM(BE12:BJ12)</f>
        <v>792</v>
      </c>
      <c r="BE12" s="292">
        <v>0</v>
      </c>
      <c r="BF12" s="292">
        <v>358</v>
      </c>
      <c r="BG12" s="292">
        <v>334</v>
      </c>
      <c r="BH12" s="292">
        <v>100</v>
      </c>
      <c r="BI12" s="292">
        <v>0</v>
      </c>
      <c r="BJ12" s="292">
        <v>0</v>
      </c>
      <c r="BK12" s="292">
        <f>SUM(BL12:BQ12)</f>
        <v>687</v>
      </c>
      <c r="BL12" s="292">
        <v>0</v>
      </c>
      <c r="BM12" s="292">
        <v>411</v>
      </c>
      <c r="BN12" s="292">
        <v>276</v>
      </c>
      <c r="BO12" s="292">
        <v>0</v>
      </c>
      <c r="BP12" s="292">
        <v>0</v>
      </c>
      <c r="BQ12" s="292">
        <v>0</v>
      </c>
      <c r="BR12" s="292">
        <f>SUM(BY12,CF12)</f>
        <v>7794</v>
      </c>
      <c r="BS12" s="292">
        <f>SUM(BZ12,CG12)</f>
        <v>0</v>
      </c>
      <c r="BT12" s="292">
        <f>SUM(CA12,CH12)</f>
        <v>5824</v>
      </c>
      <c r="BU12" s="292">
        <f>SUM(CB12,CI12)</f>
        <v>824</v>
      </c>
      <c r="BV12" s="292">
        <f>SUM(CC12,CJ12)</f>
        <v>1143</v>
      </c>
      <c r="BW12" s="292">
        <f>SUM(CD12,CK12)</f>
        <v>0</v>
      </c>
      <c r="BX12" s="292">
        <f>SUM(CE12,CL12)</f>
        <v>3</v>
      </c>
      <c r="BY12" s="292">
        <f>SUM(BZ12:CE12)</f>
        <v>7002</v>
      </c>
      <c r="BZ12" s="292">
        <f>F12</f>
        <v>0</v>
      </c>
      <c r="CA12" s="292">
        <f>J12</f>
        <v>5466</v>
      </c>
      <c r="CB12" s="292">
        <f>N12</f>
        <v>490</v>
      </c>
      <c r="CC12" s="292">
        <f>R12</f>
        <v>1043</v>
      </c>
      <c r="CD12" s="292">
        <f>V12</f>
        <v>0</v>
      </c>
      <c r="CE12" s="292">
        <f>Z12</f>
        <v>3</v>
      </c>
      <c r="CF12" s="292">
        <f>SUM(CG12:CL12)</f>
        <v>792</v>
      </c>
      <c r="CG12" s="292">
        <f>BE12</f>
        <v>0</v>
      </c>
      <c r="CH12" s="292">
        <f>BF12</f>
        <v>358</v>
      </c>
      <c r="CI12" s="292">
        <f>BG12</f>
        <v>334</v>
      </c>
      <c r="CJ12" s="292">
        <f>BH12</f>
        <v>100</v>
      </c>
      <c r="CK12" s="292">
        <f>BI12</f>
        <v>0</v>
      </c>
      <c r="CL12" s="292">
        <f>BJ12</f>
        <v>0</v>
      </c>
      <c r="CM12" s="292">
        <f>SUM(CT12,DA12)</f>
        <v>2203</v>
      </c>
      <c r="CN12" s="292">
        <f>SUM(CU12,DB12)</f>
        <v>0</v>
      </c>
      <c r="CO12" s="292">
        <f>SUM(CV12,DC12)</f>
        <v>1865</v>
      </c>
      <c r="CP12" s="292">
        <f>SUM(CW12,DD12)</f>
        <v>338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1516</v>
      </c>
      <c r="CU12" s="292">
        <f>AE12</f>
        <v>0</v>
      </c>
      <c r="CV12" s="292">
        <f>AI12</f>
        <v>1454</v>
      </c>
      <c r="CW12" s="292">
        <f>AM12</f>
        <v>62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687</v>
      </c>
      <c r="DB12" s="292">
        <f>BL12</f>
        <v>0</v>
      </c>
      <c r="DC12" s="292">
        <f>BM12</f>
        <v>411</v>
      </c>
      <c r="DD12" s="292">
        <f>BN12</f>
        <v>276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10393</v>
      </c>
      <c r="E13" s="292">
        <f>SUM(F13,J13,N13,R13,V13,Z13)</f>
        <v>7644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6061</v>
      </c>
      <c r="K13" s="292">
        <v>0</v>
      </c>
      <c r="L13" s="292">
        <v>6061</v>
      </c>
      <c r="M13" s="292">
        <v>0</v>
      </c>
      <c r="N13" s="292">
        <f>SUM(O13:Q13)</f>
        <v>178</v>
      </c>
      <c r="O13" s="292">
        <v>0</v>
      </c>
      <c r="P13" s="292">
        <v>178</v>
      </c>
      <c r="Q13" s="292">
        <v>0</v>
      </c>
      <c r="R13" s="292">
        <f>SUM(S13:U13)</f>
        <v>1392</v>
      </c>
      <c r="S13" s="292">
        <v>0</v>
      </c>
      <c r="T13" s="292">
        <v>1392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13</v>
      </c>
      <c r="AA13" s="292">
        <v>0</v>
      </c>
      <c r="AB13" s="292">
        <v>13</v>
      </c>
      <c r="AC13" s="292">
        <v>0</v>
      </c>
      <c r="AD13" s="292">
        <f>SUM(AE13,AI13,AM13,AQ13,AU13,AY13)</f>
        <v>1769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1769</v>
      </c>
      <c r="AJ13" s="292">
        <v>0</v>
      </c>
      <c r="AK13" s="292">
        <v>0</v>
      </c>
      <c r="AL13" s="292">
        <v>1769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980</v>
      </c>
      <c r="BD13" s="292">
        <f>SUM(BE13:BJ13)</f>
        <v>482</v>
      </c>
      <c r="BE13" s="292">
        <v>0</v>
      </c>
      <c r="BF13" s="292">
        <v>57</v>
      </c>
      <c r="BG13" s="292">
        <v>56</v>
      </c>
      <c r="BH13" s="292">
        <v>24</v>
      </c>
      <c r="BI13" s="292">
        <v>0</v>
      </c>
      <c r="BJ13" s="292">
        <v>345</v>
      </c>
      <c r="BK13" s="292">
        <f>SUM(BL13:BQ13)</f>
        <v>498</v>
      </c>
      <c r="BL13" s="292">
        <v>0</v>
      </c>
      <c r="BM13" s="292">
        <v>443</v>
      </c>
      <c r="BN13" s="292">
        <v>20</v>
      </c>
      <c r="BO13" s="292">
        <v>4</v>
      </c>
      <c r="BP13" s="292">
        <v>0</v>
      </c>
      <c r="BQ13" s="292">
        <v>31</v>
      </c>
      <c r="BR13" s="292">
        <f>SUM(BY13,CF13)</f>
        <v>8126</v>
      </c>
      <c r="BS13" s="292">
        <f>SUM(BZ13,CG13)</f>
        <v>0</v>
      </c>
      <c r="BT13" s="292">
        <f>SUM(CA13,CH13)</f>
        <v>6118</v>
      </c>
      <c r="BU13" s="292">
        <f>SUM(CB13,CI13)</f>
        <v>234</v>
      </c>
      <c r="BV13" s="292">
        <f>SUM(CC13,CJ13)</f>
        <v>1416</v>
      </c>
      <c r="BW13" s="292">
        <f>SUM(CD13,CK13)</f>
        <v>0</v>
      </c>
      <c r="BX13" s="292">
        <f>SUM(CE13,CL13)</f>
        <v>358</v>
      </c>
      <c r="BY13" s="292">
        <f>SUM(BZ13:CE13)</f>
        <v>7644</v>
      </c>
      <c r="BZ13" s="292">
        <f>F13</f>
        <v>0</v>
      </c>
      <c r="CA13" s="292">
        <f>J13</f>
        <v>6061</v>
      </c>
      <c r="CB13" s="292">
        <f>N13</f>
        <v>178</v>
      </c>
      <c r="CC13" s="292">
        <f>R13</f>
        <v>1392</v>
      </c>
      <c r="CD13" s="292">
        <f>V13</f>
        <v>0</v>
      </c>
      <c r="CE13" s="292">
        <f>Z13</f>
        <v>13</v>
      </c>
      <c r="CF13" s="292">
        <f>SUM(CG13:CL13)</f>
        <v>482</v>
      </c>
      <c r="CG13" s="292">
        <f>BE13</f>
        <v>0</v>
      </c>
      <c r="CH13" s="292">
        <f>BF13</f>
        <v>57</v>
      </c>
      <c r="CI13" s="292">
        <f>BG13</f>
        <v>56</v>
      </c>
      <c r="CJ13" s="292">
        <f>BH13</f>
        <v>24</v>
      </c>
      <c r="CK13" s="292">
        <f>BI13</f>
        <v>0</v>
      </c>
      <c r="CL13" s="292">
        <f>BJ13</f>
        <v>345</v>
      </c>
      <c r="CM13" s="292">
        <f>SUM(CT13,DA13)</f>
        <v>2267</v>
      </c>
      <c r="CN13" s="292">
        <f>SUM(CU13,DB13)</f>
        <v>0</v>
      </c>
      <c r="CO13" s="292">
        <f>SUM(CV13,DC13)</f>
        <v>2212</v>
      </c>
      <c r="CP13" s="292">
        <f>SUM(CW13,DD13)</f>
        <v>20</v>
      </c>
      <c r="CQ13" s="292">
        <f>SUM(CX13,DE13)</f>
        <v>4</v>
      </c>
      <c r="CR13" s="292">
        <f>SUM(CY13,DF13)</f>
        <v>0</v>
      </c>
      <c r="CS13" s="292">
        <f>SUM(CZ13,DG13)</f>
        <v>31</v>
      </c>
      <c r="CT13" s="292">
        <f>SUM(CU13:CZ13)</f>
        <v>1769</v>
      </c>
      <c r="CU13" s="292">
        <f>AE13</f>
        <v>0</v>
      </c>
      <c r="CV13" s="292">
        <f>AI13</f>
        <v>1769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498</v>
      </c>
      <c r="DB13" s="292">
        <f>BL13</f>
        <v>0</v>
      </c>
      <c r="DC13" s="292">
        <f>BM13</f>
        <v>443</v>
      </c>
      <c r="DD13" s="292">
        <f>BN13</f>
        <v>20</v>
      </c>
      <c r="DE13" s="292">
        <f>BO13</f>
        <v>4</v>
      </c>
      <c r="DF13" s="292">
        <f>BP13</f>
        <v>0</v>
      </c>
      <c r="DG13" s="292">
        <f>BQ13</f>
        <v>31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7498</v>
      </c>
      <c r="E14" s="292">
        <f>SUM(F14,J14,N14,R14,V14,Z14)</f>
        <v>6290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5191</v>
      </c>
      <c r="K14" s="292">
        <v>58</v>
      </c>
      <c r="L14" s="292">
        <v>3945</v>
      </c>
      <c r="M14" s="292">
        <v>1188</v>
      </c>
      <c r="N14" s="292">
        <f>SUM(O14:Q14)</f>
        <v>290</v>
      </c>
      <c r="O14" s="292">
        <v>0</v>
      </c>
      <c r="P14" s="292">
        <v>263</v>
      </c>
      <c r="Q14" s="292">
        <v>27</v>
      </c>
      <c r="R14" s="292">
        <f>SUM(S14:U14)</f>
        <v>809</v>
      </c>
      <c r="S14" s="292">
        <v>0</v>
      </c>
      <c r="T14" s="292">
        <v>809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1208</v>
      </c>
      <c r="BD14" s="292">
        <f>SUM(BE14:BJ14)</f>
        <v>1208</v>
      </c>
      <c r="BE14" s="292">
        <v>0</v>
      </c>
      <c r="BF14" s="292">
        <v>1051</v>
      </c>
      <c r="BG14" s="292">
        <v>87</v>
      </c>
      <c r="BH14" s="292">
        <v>70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7498</v>
      </c>
      <c r="BS14" s="292">
        <f>SUM(BZ14,CG14)</f>
        <v>0</v>
      </c>
      <c r="BT14" s="292">
        <f>SUM(CA14,CH14)</f>
        <v>6242</v>
      </c>
      <c r="BU14" s="292">
        <f>SUM(CB14,CI14)</f>
        <v>377</v>
      </c>
      <c r="BV14" s="292">
        <f>SUM(CC14,CJ14)</f>
        <v>879</v>
      </c>
      <c r="BW14" s="292">
        <f>SUM(CD14,CK14)</f>
        <v>0</v>
      </c>
      <c r="BX14" s="292">
        <f>SUM(CE14,CL14)</f>
        <v>0</v>
      </c>
      <c r="BY14" s="292">
        <f>SUM(BZ14:CE14)</f>
        <v>6290</v>
      </c>
      <c r="BZ14" s="292">
        <f>F14</f>
        <v>0</v>
      </c>
      <c r="CA14" s="292">
        <f>J14</f>
        <v>5191</v>
      </c>
      <c r="CB14" s="292">
        <f>N14</f>
        <v>290</v>
      </c>
      <c r="CC14" s="292">
        <f>R14</f>
        <v>809</v>
      </c>
      <c r="CD14" s="292">
        <f>V14</f>
        <v>0</v>
      </c>
      <c r="CE14" s="292">
        <f>Z14</f>
        <v>0</v>
      </c>
      <c r="CF14" s="292">
        <f>SUM(CG14:CL14)</f>
        <v>1208</v>
      </c>
      <c r="CG14" s="292">
        <f>BE14</f>
        <v>0</v>
      </c>
      <c r="CH14" s="292">
        <f>BF14</f>
        <v>1051</v>
      </c>
      <c r="CI14" s="292">
        <f>BG14</f>
        <v>87</v>
      </c>
      <c r="CJ14" s="292">
        <f>BH14</f>
        <v>70</v>
      </c>
      <c r="CK14" s="292">
        <f>BI14</f>
        <v>0</v>
      </c>
      <c r="CL14" s="292">
        <f>BJ14</f>
        <v>0</v>
      </c>
      <c r="CM14" s="292">
        <f>SUM(CT14,DA14)</f>
        <v>0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1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10290</v>
      </c>
      <c r="E15" s="292">
        <f>SUM(F15,J15,N15,R15,V15,Z15)</f>
        <v>7179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5897</v>
      </c>
      <c r="K15" s="292">
        <v>0</v>
      </c>
      <c r="L15" s="292">
        <v>5897</v>
      </c>
      <c r="M15" s="292">
        <v>0</v>
      </c>
      <c r="N15" s="292">
        <f>SUM(O15:Q15)</f>
        <v>186</v>
      </c>
      <c r="O15" s="292">
        <v>0</v>
      </c>
      <c r="P15" s="292">
        <v>186</v>
      </c>
      <c r="Q15" s="292">
        <v>0</v>
      </c>
      <c r="R15" s="292">
        <f>SUM(S15:U15)</f>
        <v>1079</v>
      </c>
      <c r="S15" s="292">
        <v>0</v>
      </c>
      <c r="T15" s="292">
        <v>1079</v>
      </c>
      <c r="U15" s="292">
        <v>0</v>
      </c>
      <c r="V15" s="292">
        <f>SUM(W15:Y15)</f>
        <v>17</v>
      </c>
      <c r="W15" s="292">
        <v>0</v>
      </c>
      <c r="X15" s="292">
        <v>17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553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497</v>
      </c>
      <c r="AJ15" s="292">
        <v>0</v>
      </c>
      <c r="AK15" s="292">
        <v>0</v>
      </c>
      <c r="AL15" s="292">
        <v>497</v>
      </c>
      <c r="AM15" s="292">
        <f>SUM(AN15:AP15)</f>
        <v>56</v>
      </c>
      <c r="AN15" s="292">
        <v>0</v>
      </c>
      <c r="AO15" s="292">
        <v>0</v>
      </c>
      <c r="AP15" s="292">
        <v>56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2558</v>
      </c>
      <c r="BD15" s="292">
        <f>SUM(BE15:BJ15)</f>
        <v>1461</v>
      </c>
      <c r="BE15" s="292">
        <v>0</v>
      </c>
      <c r="BF15" s="292">
        <v>508</v>
      </c>
      <c r="BG15" s="292">
        <v>471</v>
      </c>
      <c r="BH15" s="292">
        <v>384</v>
      </c>
      <c r="BI15" s="292">
        <v>25</v>
      </c>
      <c r="BJ15" s="292">
        <v>73</v>
      </c>
      <c r="BK15" s="292">
        <f>SUM(BL15:BQ15)</f>
        <v>1097</v>
      </c>
      <c r="BL15" s="292">
        <v>0</v>
      </c>
      <c r="BM15" s="292">
        <v>708</v>
      </c>
      <c r="BN15" s="292">
        <v>96</v>
      </c>
      <c r="BO15" s="292">
        <v>285</v>
      </c>
      <c r="BP15" s="292">
        <v>0</v>
      </c>
      <c r="BQ15" s="292">
        <v>8</v>
      </c>
      <c r="BR15" s="292">
        <f>SUM(BY15,CF15)</f>
        <v>8640</v>
      </c>
      <c r="BS15" s="292">
        <f>SUM(BZ15,CG15)</f>
        <v>0</v>
      </c>
      <c r="BT15" s="292">
        <f>SUM(CA15,CH15)</f>
        <v>6405</v>
      </c>
      <c r="BU15" s="292">
        <f>SUM(CB15,CI15)</f>
        <v>657</v>
      </c>
      <c r="BV15" s="292">
        <f>SUM(CC15,CJ15)</f>
        <v>1463</v>
      </c>
      <c r="BW15" s="292">
        <f>SUM(CD15,CK15)</f>
        <v>42</v>
      </c>
      <c r="BX15" s="292">
        <f>SUM(CE15,CL15)</f>
        <v>73</v>
      </c>
      <c r="BY15" s="292">
        <f>SUM(BZ15:CE15)</f>
        <v>7179</v>
      </c>
      <c r="BZ15" s="292">
        <f>F15</f>
        <v>0</v>
      </c>
      <c r="CA15" s="292">
        <f>J15</f>
        <v>5897</v>
      </c>
      <c r="CB15" s="292">
        <f>N15</f>
        <v>186</v>
      </c>
      <c r="CC15" s="292">
        <f>R15</f>
        <v>1079</v>
      </c>
      <c r="CD15" s="292">
        <f>V15</f>
        <v>17</v>
      </c>
      <c r="CE15" s="292">
        <f>Z15</f>
        <v>0</v>
      </c>
      <c r="CF15" s="292">
        <f>SUM(CG15:CL15)</f>
        <v>1461</v>
      </c>
      <c r="CG15" s="292">
        <f>BE15</f>
        <v>0</v>
      </c>
      <c r="CH15" s="292">
        <f>BF15</f>
        <v>508</v>
      </c>
      <c r="CI15" s="292">
        <f>BG15</f>
        <v>471</v>
      </c>
      <c r="CJ15" s="292">
        <f>BH15</f>
        <v>384</v>
      </c>
      <c r="CK15" s="292">
        <f>BI15</f>
        <v>25</v>
      </c>
      <c r="CL15" s="292">
        <f>BJ15</f>
        <v>73</v>
      </c>
      <c r="CM15" s="292">
        <f>SUM(CT15,DA15)</f>
        <v>1650</v>
      </c>
      <c r="CN15" s="292">
        <f>SUM(CU15,DB15)</f>
        <v>0</v>
      </c>
      <c r="CO15" s="292">
        <f>SUM(CV15,DC15)</f>
        <v>1205</v>
      </c>
      <c r="CP15" s="292">
        <f>SUM(CW15,DD15)</f>
        <v>152</v>
      </c>
      <c r="CQ15" s="292">
        <f>SUM(CX15,DE15)</f>
        <v>285</v>
      </c>
      <c r="CR15" s="292">
        <f>SUM(CY15,DF15)</f>
        <v>0</v>
      </c>
      <c r="CS15" s="292">
        <f>SUM(CZ15,DG15)</f>
        <v>8</v>
      </c>
      <c r="CT15" s="292">
        <f>SUM(CU15:CZ15)</f>
        <v>553</v>
      </c>
      <c r="CU15" s="292">
        <f>AE15</f>
        <v>0</v>
      </c>
      <c r="CV15" s="292">
        <f>AI15</f>
        <v>497</v>
      </c>
      <c r="CW15" s="292">
        <f>AM15</f>
        <v>56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1097</v>
      </c>
      <c r="DB15" s="292">
        <f>BL15</f>
        <v>0</v>
      </c>
      <c r="DC15" s="292">
        <f>BM15</f>
        <v>708</v>
      </c>
      <c r="DD15" s="292">
        <f>BN15</f>
        <v>96</v>
      </c>
      <c r="DE15" s="292">
        <f>BO15</f>
        <v>285</v>
      </c>
      <c r="DF15" s="292">
        <f>BP15</f>
        <v>0</v>
      </c>
      <c r="DG15" s="292">
        <f>BQ15</f>
        <v>8</v>
      </c>
      <c r="DH15" s="292">
        <v>0</v>
      </c>
      <c r="DI15" s="292">
        <f>SUM(DJ15:DM15)</f>
        <v>1</v>
      </c>
      <c r="DJ15" s="292">
        <v>0</v>
      </c>
      <c r="DK15" s="292">
        <v>0</v>
      </c>
      <c r="DL15" s="292">
        <v>0</v>
      </c>
      <c r="DM15" s="292">
        <v>1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3606</v>
      </c>
      <c r="E16" s="292">
        <f>SUM(F16,J16,N16,R16,V16,Z16)</f>
        <v>2449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2211</v>
      </c>
      <c r="K16" s="292">
        <v>0</v>
      </c>
      <c r="L16" s="292">
        <v>2211</v>
      </c>
      <c r="M16" s="292">
        <v>0</v>
      </c>
      <c r="N16" s="292">
        <f>SUM(O16:Q16)</f>
        <v>79</v>
      </c>
      <c r="O16" s="292">
        <v>0</v>
      </c>
      <c r="P16" s="292">
        <v>79</v>
      </c>
      <c r="Q16" s="292">
        <v>0</v>
      </c>
      <c r="R16" s="292">
        <f>SUM(S16:U16)</f>
        <v>155</v>
      </c>
      <c r="S16" s="292">
        <v>0</v>
      </c>
      <c r="T16" s="292">
        <v>155</v>
      </c>
      <c r="U16" s="292">
        <v>0</v>
      </c>
      <c r="V16" s="292">
        <f>SUM(W16:Y16)</f>
        <v>4</v>
      </c>
      <c r="W16" s="292">
        <v>0</v>
      </c>
      <c r="X16" s="292">
        <v>4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1157</v>
      </c>
      <c r="BD16" s="292">
        <f>SUM(BE16:BJ16)</f>
        <v>802</v>
      </c>
      <c r="BE16" s="292">
        <v>0</v>
      </c>
      <c r="BF16" s="292">
        <v>286</v>
      </c>
      <c r="BG16" s="292">
        <v>90</v>
      </c>
      <c r="BH16" s="292">
        <v>0</v>
      </c>
      <c r="BI16" s="292">
        <v>0</v>
      </c>
      <c r="BJ16" s="292">
        <v>426</v>
      </c>
      <c r="BK16" s="292">
        <f>SUM(BL16:BQ16)</f>
        <v>355</v>
      </c>
      <c r="BL16" s="292">
        <v>0</v>
      </c>
      <c r="BM16" s="292">
        <v>312</v>
      </c>
      <c r="BN16" s="292">
        <v>0</v>
      </c>
      <c r="BO16" s="292">
        <v>0</v>
      </c>
      <c r="BP16" s="292">
        <v>0</v>
      </c>
      <c r="BQ16" s="292">
        <v>43</v>
      </c>
      <c r="BR16" s="292">
        <f>SUM(BY16,CF16)</f>
        <v>3251</v>
      </c>
      <c r="BS16" s="292">
        <f>SUM(BZ16,CG16)</f>
        <v>0</v>
      </c>
      <c r="BT16" s="292">
        <f>SUM(CA16,CH16)</f>
        <v>2497</v>
      </c>
      <c r="BU16" s="292">
        <f>SUM(CB16,CI16)</f>
        <v>169</v>
      </c>
      <c r="BV16" s="292">
        <f>SUM(CC16,CJ16)</f>
        <v>155</v>
      </c>
      <c r="BW16" s="292">
        <f>SUM(CD16,CK16)</f>
        <v>4</v>
      </c>
      <c r="BX16" s="292">
        <f>SUM(CE16,CL16)</f>
        <v>426</v>
      </c>
      <c r="BY16" s="292">
        <f>SUM(BZ16:CE16)</f>
        <v>2449</v>
      </c>
      <c r="BZ16" s="292">
        <f>F16</f>
        <v>0</v>
      </c>
      <c r="CA16" s="292">
        <f>J16</f>
        <v>2211</v>
      </c>
      <c r="CB16" s="292">
        <f>N16</f>
        <v>79</v>
      </c>
      <c r="CC16" s="292">
        <f>R16</f>
        <v>155</v>
      </c>
      <c r="CD16" s="292">
        <f>V16</f>
        <v>4</v>
      </c>
      <c r="CE16" s="292">
        <f>Z16</f>
        <v>0</v>
      </c>
      <c r="CF16" s="292">
        <f>SUM(CG16:CL16)</f>
        <v>802</v>
      </c>
      <c r="CG16" s="292">
        <f>BE16</f>
        <v>0</v>
      </c>
      <c r="CH16" s="292">
        <f>BF16</f>
        <v>286</v>
      </c>
      <c r="CI16" s="292">
        <f>BG16</f>
        <v>90</v>
      </c>
      <c r="CJ16" s="292">
        <f>BH16</f>
        <v>0</v>
      </c>
      <c r="CK16" s="292">
        <f>BI16</f>
        <v>0</v>
      </c>
      <c r="CL16" s="292">
        <f>BJ16</f>
        <v>426</v>
      </c>
      <c r="CM16" s="292">
        <f>SUM(CT16,DA16)</f>
        <v>355</v>
      </c>
      <c r="CN16" s="292">
        <f>SUM(CU16,DB16)</f>
        <v>0</v>
      </c>
      <c r="CO16" s="292">
        <f>SUM(CV16,DC16)</f>
        <v>312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43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355</v>
      </c>
      <c r="DB16" s="292">
        <f>BL16</f>
        <v>0</v>
      </c>
      <c r="DC16" s="292">
        <f>BM16</f>
        <v>312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43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1480</v>
      </c>
      <c r="E17" s="292">
        <f>SUM(F17,J17,N17,R17,V17,Z17)</f>
        <v>908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781</v>
      </c>
      <c r="K17" s="292">
        <v>0</v>
      </c>
      <c r="L17" s="292">
        <v>781</v>
      </c>
      <c r="M17" s="292">
        <v>0</v>
      </c>
      <c r="N17" s="292">
        <f>SUM(O17:Q17)</f>
        <v>25</v>
      </c>
      <c r="O17" s="292">
        <v>0</v>
      </c>
      <c r="P17" s="292">
        <v>25</v>
      </c>
      <c r="Q17" s="292">
        <v>0</v>
      </c>
      <c r="R17" s="292">
        <f>SUM(S17:U17)</f>
        <v>102</v>
      </c>
      <c r="S17" s="292">
        <v>0</v>
      </c>
      <c r="T17" s="292">
        <v>102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572</v>
      </c>
      <c r="BD17" s="292">
        <f>SUM(BE17:BJ17)</f>
        <v>333</v>
      </c>
      <c r="BE17" s="292">
        <v>0</v>
      </c>
      <c r="BF17" s="292">
        <v>184</v>
      </c>
      <c r="BG17" s="292">
        <v>33</v>
      </c>
      <c r="BH17" s="292">
        <v>19</v>
      </c>
      <c r="BI17" s="292">
        <v>2</v>
      </c>
      <c r="BJ17" s="292">
        <v>95</v>
      </c>
      <c r="BK17" s="292">
        <f>SUM(BL17:BQ17)</f>
        <v>239</v>
      </c>
      <c r="BL17" s="292">
        <v>0</v>
      </c>
      <c r="BM17" s="292">
        <v>214</v>
      </c>
      <c r="BN17" s="292">
        <v>5</v>
      </c>
      <c r="BO17" s="292">
        <v>6</v>
      </c>
      <c r="BP17" s="292">
        <v>0</v>
      </c>
      <c r="BQ17" s="292">
        <v>14</v>
      </c>
      <c r="BR17" s="292">
        <f>SUM(BY17,CF17)</f>
        <v>1241</v>
      </c>
      <c r="BS17" s="292">
        <f>SUM(BZ17,CG17)</f>
        <v>0</v>
      </c>
      <c r="BT17" s="292">
        <f>SUM(CA17,CH17)</f>
        <v>965</v>
      </c>
      <c r="BU17" s="292">
        <f>SUM(CB17,CI17)</f>
        <v>58</v>
      </c>
      <c r="BV17" s="292">
        <f>SUM(CC17,CJ17)</f>
        <v>121</v>
      </c>
      <c r="BW17" s="292">
        <f>SUM(CD17,CK17)</f>
        <v>2</v>
      </c>
      <c r="BX17" s="292">
        <f>SUM(CE17,CL17)</f>
        <v>95</v>
      </c>
      <c r="BY17" s="292">
        <f>SUM(BZ17:CE17)</f>
        <v>908</v>
      </c>
      <c r="BZ17" s="292">
        <f>F17</f>
        <v>0</v>
      </c>
      <c r="CA17" s="292">
        <f>J17</f>
        <v>781</v>
      </c>
      <c r="CB17" s="292">
        <f>N17</f>
        <v>25</v>
      </c>
      <c r="CC17" s="292">
        <f>R17</f>
        <v>102</v>
      </c>
      <c r="CD17" s="292">
        <f>V17</f>
        <v>0</v>
      </c>
      <c r="CE17" s="292">
        <f>Z17</f>
        <v>0</v>
      </c>
      <c r="CF17" s="292">
        <f>SUM(CG17:CL17)</f>
        <v>333</v>
      </c>
      <c r="CG17" s="292">
        <f>BE17</f>
        <v>0</v>
      </c>
      <c r="CH17" s="292">
        <f>BF17</f>
        <v>184</v>
      </c>
      <c r="CI17" s="292">
        <f>BG17</f>
        <v>33</v>
      </c>
      <c r="CJ17" s="292">
        <f>BH17</f>
        <v>19</v>
      </c>
      <c r="CK17" s="292">
        <f>BI17</f>
        <v>2</v>
      </c>
      <c r="CL17" s="292">
        <f>BJ17</f>
        <v>95</v>
      </c>
      <c r="CM17" s="292">
        <f>SUM(CT17,DA17)</f>
        <v>239</v>
      </c>
      <c r="CN17" s="292">
        <f>SUM(CU17,DB17)</f>
        <v>0</v>
      </c>
      <c r="CO17" s="292">
        <f>SUM(CV17,DC17)</f>
        <v>214</v>
      </c>
      <c r="CP17" s="292">
        <f>SUM(CW17,DD17)</f>
        <v>5</v>
      </c>
      <c r="CQ17" s="292">
        <f>SUM(CX17,DE17)</f>
        <v>6</v>
      </c>
      <c r="CR17" s="292">
        <f>SUM(CY17,DF17)</f>
        <v>0</v>
      </c>
      <c r="CS17" s="292">
        <f>SUM(CZ17,DG17)</f>
        <v>14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239</v>
      </c>
      <c r="DB17" s="292">
        <f>BL17</f>
        <v>0</v>
      </c>
      <c r="DC17" s="292">
        <f>BM17</f>
        <v>214</v>
      </c>
      <c r="DD17" s="292">
        <f>BN17</f>
        <v>5</v>
      </c>
      <c r="DE17" s="292">
        <f>BO17</f>
        <v>6</v>
      </c>
      <c r="DF17" s="292">
        <f>BP17</f>
        <v>0</v>
      </c>
      <c r="DG17" s="292">
        <f>BQ17</f>
        <v>14</v>
      </c>
      <c r="DH17" s="292">
        <v>0</v>
      </c>
      <c r="DI17" s="292">
        <f>SUM(DJ17:DM17)</f>
        <v>4</v>
      </c>
      <c r="DJ17" s="292">
        <v>0</v>
      </c>
      <c r="DK17" s="292">
        <v>0</v>
      </c>
      <c r="DL17" s="292">
        <v>0</v>
      </c>
      <c r="DM17" s="292">
        <v>4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1099</v>
      </c>
      <c r="E18" s="292">
        <f>SUM(F18,J18,N18,R18,V18,Z18)</f>
        <v>638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454</v>
      </c>
      <c r="K18" s="292">
        <v>0</v>
      </c>
      <c r="L18" s="292">
        <v>454</v>
      </c>
      <c r="M18" s="292">
        <v>0</v>
      </c>
      <c r="N18" s="292">
        <f>SUM(O18:Q18)</f>
        <v>47</v>
      </c>
      <c r="O18" s="292">
        <v>0</v>
      </c>
      <c r="P18" s="292">
        <v>47</v>
      </c>
      <c r="Q18" s="292">
        <v>0</v>
      </c>
      <c r="R18" s="292">
        <f>SUM(S18:U18)</f>
        <v>130</v>
      </c>
      <c r="S18" s="292">
        <v>0</v>
      </c>
      <c r="T18" s="292">
        <v>130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</v>
      </c>
      <c r="AA18" s="292">
        <v>0</v>
      </c>
      <c r="AB18" s="292">
        <v>7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461</v>
      </c>
      <c r="BD18" s="292">
        <f>SUM(BE18:BJ18)</f>
        <v>221</v>
      </c>
      <c r="BE18" s="292">
        <v>0</v>
      </c>
      <c r="BF18" s="292">
        <v>138</v>
      </c>
      <c r="BG18" s="292">
        <v>19</v>
      </c>
      <c r="BH18" s="292">
        <v>56</v>
      </c>
      <c r="BI18" s="292">
        <v>0</v>
      </c>
      <c r="BJ18" s="292">
        <v>8</v>
      </c>
      <c r="BK18" s="292">
        <f>SUM(BL18:BQ18)</f>
        <v>240</v>
      </c>
      <c r="BL18" s="292">
        <v>0</v>
      </c>
      <c r="BM18" s="292">
        <v>180</v>
      </c>
      <c r="BN18" s="292">
        <v>13</v>
      </c>
      <c r="BO18" s="292">
        <v>36</v>
      </c>
      <c r="BP18" s="292">
        <v>0</v>
      </c>
      <c r="BQ18" s="292">
        <v>11</v>
      </c>
      <c r="BR18" s="292">
        <f>SUM(BY18,CF18)</f>
        <v>859</v>
      </c>
      <c r="BS18" s="292">
        <f>SUM(BZ18,CG18)</f>
        <v>0</v>
      </c>
      <c r="BT18" s="292">
        <f>SUM(CA18,CH18)</f>
        <v>592</v>
      </c>
      <c r="BU18" s="292">
        <f>SUM(CB18,CI18)</f>
        <v>66</v>
      </c>
      <c r="BV18" s="292">
        <f>SUM(CC18,CJ18)</f>
        <v>186</v>
      </c>
      <c r="BW18" s="292">
        <f>SUM(CD18,CK18)</f>
        <v>0</v>
      </c>
      <c r="BX18" s="292">
        <f>SUM(CE18,CL18)</f>
        <v>15</v>
      </c>
      <c r="BY18" s="292">
        <f>SUM(BZ18:CE18)</f>
        <v>638</v>
      </c>
      <c r="BZ18" s="292">
        <f>F18</f>
        <v>0</v>
      </c>
      <c r="CA18" s="292">
        <f>J18</f>
        <v>454</v>
      </c>
      <c r="CB18" s="292">
        <f>N18</f>
        <v>47</v>
      </c>
      <c r="CC18" s="292">
        <f>R18</f>
        <v>130</v>
      </c>
      <c r="CD18" s="292">
        <f>V18</f>
        <v>0</v>
      </c>
      <c r="CE18" s="292">
        <f>Z18</f>
        <v>7</v>
      </c>
      <c r="CF18" s="292">
        <f>SUM(CG18:CL18)</f>
        <v>221</v>
      </c>
      <c r="CG18" s="292">
        <f>BE18</f>
        <v>0</v>
      </c>
      <c r="CH18" s="292">
        <f>BF18</f>
        <v>138</v>
      </c>
      <c r="CI18" s="292">
        <f>BG18</f>
        <v>19</v>
      </c>
      <c r="CJ18" s="292">
        <f>BH18</f>
        <v>56</v>
      </c>
      <c r="CK18" s="292">
        <f>BI18</f>
        <v>0</v>
      </c>
      <c r="CL18" s="292">
        <f>BJ18</f>
        <v>8</v>
      </c>
      <c r="CM18" s="292">
        <f>SUM(CT18,DA18)</f>
        <v>240</v>
      </c>
      <c r="CN18" s="292">
        <f>SUM(CU18,DB18)</f>
        <v>0</v>
      </c>
      <c r="CO18" s="292">
        <f>SUM(CV18,DC18)</f>
        <v>180</v>
      </c>
      <c r="CP18" s="292">
        <f>SUM(CW18,DD18)</f>
        <v>13</v>
      </c>
      <c r="CQ18" s="292">
        <f>SUM(CX18,DE18)</f>
        <v>36</v>
      </c>
      <c r="CR18" s="292">
        <f>SUM(CY18,DF18)</f>
        <v>0</v>
      </c>
      <c r="CS18" s="292">
        <f>SUM(CZ18,DG18)</f>
        <v>11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240</v>
      </c>
      <c r="DB18" s="292">
        <f>BL18</f>
        <v>0</v>
      </c>
      <c r="DC18" s="292">
        <f>BM18</f>
        <v>180</v>
      </c>
      <c r="DD18" s="292">
        <f>BN18</f>
        <v>13</v>
      </c>
      <c r="DE18" s="292">
        <f>BO18</f>
        <v>36</v>
      </c>
      <c r="DF18" s="292">
        <f>BP18</f>
        <v>0</v>
      </c>
      <c r="DG18" s="292">
        <f>BQ18</f>
        <v>11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1184</v>
      </c>
      <c r="E19" s="292">
        <f>SUM(F19,J19,N19,R19,V19,Z19)</f>
        <v>845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544</v>
      </c>
      <c r="K19" s="292">
        <v>0</v>
      </c>
      <c r="L19" s="292">
        <v>544</v>
      </c>
      <c r="M19" s="292">
        <v>0</v>
      </c>
      <c r="N19" s="292">
        <f>SUM(O19:Q19)</f>
        <v>72</v>
      </c>
      <c r="O19" s="292">
        <v>0</v>
      </c>
      <c r="P19" s="292">
        <v>72</v>
      </c>
      <c r="Q19" s="292">
        <v>0</v>
      </c>
      <c r="R19" s="292">
        <f>SUM(S19:U19)</f>
        <v>202</v>
      </c>
      <c r="S19" s="292">
        <v>0</v>
      </c>
      <c r="T19" s="292">
        <v>202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27</v>
      </c>
      <c r="AA19" s="292">
        <v>0</v>
      </c>
      <c r="AB19" s="292">
        <v>27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339</v>
      </c>
      <c r="BD19" s="292">
        <f>SUM(BE19:BJ19)</f>
        <v>176</v>
      </c>
      <c r="BE19" s="292">
        <v>0</v>
      </c>
      <c r="BF19" s="292">
        <v>96</v>
      </c>
      <c r="BG19" s="292">
        <v>20</v>
      </c>
      <c r="BH19" s="292">
        <v>55</v>
      </c>
      <c r="BI19" s="292">
        <v>0</v>
      </c>
      <c r="BJ19" s="292">
        <v>5</v>
      </c>
      <c r="BK19" s="292">
        <f>SUM(BL19:BQ19)</f>
        <v>163</v>
      </c>
      <c r="BL19" s="292">
        <v>0</v>
      </c>
      <c r="BM19" s="292">
        <v>128</v>
      </c>
      <c r="BN19" s="292">
        <v>7</v>
      </c>
      <c r="BO19" s="292">
        <v>20</v>
      </c>
      <c r="BP19" s="292">
        <v>0</v>
      </c>
      <c r="BQ19" s="292">
        <v>8</v>
      </c>
      <c r="BR19" s="292">
        <f>SUM(BY19,CF19)</f>
        <v>1021</v>
      </c>
      <c r="BS19" s="292">
        <f>SUM(BZ19,CG19)</f>
        <v>0</v>
      </c>
      <c r="BT19" s="292">
        <f>SUM(CA19,CH19)</f>
        <v>640</v>
      </c>
      <c r="BU19" s="292">
        <f>SUM(CB19,CI19)</f>
        <v>92</v>
      </c>
      <c r="BV19" s="292">
        <f>SUM(CC19,CJ19)</f>
        <v>257</v>
      </c>
      <c r="BW19" s="292">
        <f>SUM(CD19,CK19)</f>
        <v>0</v>
      </c>
      <c r="BX19" s="292">
        <f>SUM(CE19,CL19)</f>
        <v>32</v>
      </c>
      <c r="BY19" s="292">
        <f>SUM(BZ19:CE19)</f>
        <v>845</v>
      </c>
      <c r="BZ19" s="292">
        <f>F19</f>
        <v>0</v>
      </c>
      <c r="CA19" s="292">
        <f>J19</f>
        <v>544</v>
      </c>
      <c r="CB19" s="292">
        <f>N19</f>
        <v>72</v>
      </c>
      <c r="CC19" s="292">
        <f>R19</f>
        <v>202</v>
      </c>
      <c r="CD19" s="292">
        <f>V19</f>
        <v>0</v>
      </c>
      <c r="CE19" s="292">
        <f>Z19</f>
        <v>27</v>
      </c>
      <c r="CF19" s="292">
        <f>SUM(CG19:CL19)</f>
        <v>176</v>
      </c>
      <c r="CG19" s="292">
        <f>BE19</f>
        <v>0</v>
      </c>
      <c r="CH19" s="292">
        <f>BF19</f>
        <v>96</v>
      </c>
      <c r="CI19" s="292">
        <f>BG19</f>
        <v>20</v>
      </c>
      <c r="CJ19" s="292">
        <f>BH19</f>
        <v>55</v>
      </c>
      <c r="CK19" s="292">
        <f>BI19</f>
        <v>0</v>
      </c>
      <c r="CL19" s="292">
        <f>BJ19</f>
        <v>5</v>
      </c>
      <c r="CM19" s="292">
        <f>SUM(CT19,DA19)</f>
        <v>163</v>
      </c>
      <c r="CN19" s="292">
        <f>SUM(CU19,DB19)</f>
        <v>0</v>
      </c>
      <c r="CO19" s="292">
        <f>SUM(CV19,DC19)</f>
        <v>128</v>
      </c>
      <c r="CP19" s="292">
        <f>SUM(CW19,DD19)</f>
        <v>7</v>
      </c>
      <c r="CQ19" s="292">
        <f>SUM(CX19,DE19)</f>
        <v>20</v>
      </c>
      <c r="CR19" s="292">
        <f>SUM(CY19,DF19)</f>
        <v>0</v>
      </c>
      <c r="CS19" s="292">
        <f>SUM(CZ19,DG19)</f>
        <v>8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163</v>
      </c>
      <c r="DB19" s="292">
        <f>BL19</f>
        <v>0</v>
      </c>
      <c r="DC19" s="292">
        <f>BM19</f>
        <v>128</v>
      </c>
      <c r="DD19" s="292">
        <f>BN19</f>
        <v>7</v>
      </c>
      <c r="DE19" s="292">
        <f>BO19</f>
        <v>20</v>
      </c>
      <c r="DF19" s="292">
        <f>BP19</f>
        <v>0</v>
      </c>
      <c r="DG19" s="292">
        <f>BQ19</f>
        <v>8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2813</v>
      </c>
      <c r="E20" s="292">
        <f>SUM(F20,J20,N20,R20,V20,Z20)</f>
        <v>1799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1196</v>
      </c>
      <c r="K20" s="292">
        <v>0</v>
      </c>
      <c r="L20" s="292">
        <v>1196</v>
      </c>
      <c r="M20" s="292">
        <v>0</v>
      </c>
      <c r="N20" s="292">
        <f>SUM(O20:Q20)</f>
        <v>149</v>
      </c>
      <c r="O20" s="292">
        <v>0</v>
      </c>
      <c r="P20" s="292">
        <v>149</v>
      </c>
      <c r="Q20" s="292">
        <v>0</v>
      </c>
      <c r="R20" s="292">
        <f>SUM(S20:U20)</f>
        <v>422</v>
      </c>
      <c r="S20" s="292">
        <v>0</v>
      </c>
      <c r="T20" s="292">
        <v>422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32</v>
      </c>
      <c r="AA20" s="292">
        <v>0</v>
      </c>
      <c r="AB20" s="292">
        <v>32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1014</v>
      </c>
      <c r="BD20" s="292">
        <f>SUM(BE20:BJ20)</f>
        <v>514</v>
      </c>
      <c r="BE20" s="292">
        <v>0</v>
      </c>
      <c r="BF20" s="292">
        <v>280</v>
      </c>
      <c r="BG20" s="292">
        <v>57</v>
      </c>
      <c r="BH20" s="292">
        <v>162</v>
      </c>
      <c r="BI20" s="292">
        <v>0</v>
      </c>
      <c r="BJ20" s="292">
        <v>15</v>
      </c>
      <c r="BK20" s="292">
        <f>SUM(BL20:BQ20)</f>
        <v>500</v>
      </c>
      <c r="BL20" s="292">
        <v>0</v>
      </c>
      <c r="BM20" s="292">
        <v>401</v>
      </c>
      <c r="BN20" s="292">
        <v>19</v>
      </c>
      <c r="BO20" s="292">
        <v>55</v>
      </c>
      <c r="BP20" s="292">
        <v>0</v>
      </c>
      <c r="BQ20" s="292">
        <v>25</v>
      </c>
      <c r="BR20" s="292">
        <f>SUM(BY20,CF20)</f>
        <v>2313</v>
      </c>
      <c r="BS20" s="292">
        <f>SUM(BZ20,CG20)</f>
        <v>0</v>
      </c>
      <c r="BT20" s="292">
        <f>SUM(CA20,CH20)</f>
        <v>1476</v>
      </c>
      <c r="BU20" s="292">
        <f>SUM(CB20,CI20)</f>
        <v>206</v>
      </c>
      <c r="BV20" s="292">
        <f>SUM(CC20,CJ20)</f>
        <v>584</v>
      </c>
      <c r="BW20" s="292">
        <f>SUM(CD20,CK20)</f>
        <v>0</v>
      </c>
      <c r="BX20" s="292">
        <f>SUM(CE20,CL20)</f>
        <v>47</v>
      </c>
      <c r="BY20" s="292">
        <f>SUM(BZ20:CE20)</f>
        <v>1799</v>
      </c>
      <c r="BZ20" s="292">
        <f>F20</f>
        <v>0</v>
      </c>
      <c r="CA20" s="292">
        <f>J20</f>
        <v>1196</v>
      </c>
      <c r="CB20" s="292">
        <f>N20</f>
        <v>149</v>
      </c>
      <c r="CC20" s="292">
        <f>R20</f>
        <v>422</v>
      </c>
      <c r="CD20" s="292">
        <f>V20</f>
        <v>0</v>
      </c>
      <c r="CE20" s="292">
        <f>Z20</f>
        <v>32</v>
      </c>
      <c r="CF20" s="292">
        <f>SUM(CG20:CL20)</f>
        <v>514</v>
      </c>
      <c r="CG20" s="292">
        <f>BE20</f>
        <v>0</v>
      </c>
      <c r="CH20" s="292">
        <f>BF20</f>
        <v>280</v>
      </c>
      <c r="CI20" s="292">
        <f>BG20</f>
        <v>57</v>
      </c>
      <c r="CJ20" s="292">
        <f>BH20</f>
        <v>162</v>
      </c>
      <c r="CK20" s="292">
        <f>BI20</f>
        <v>0</v>
      </c>
      <c r="CL20" s="292">
        <f>BJ20</f>
        <v>15</v>
      </c>
      <c r="CM20" s="292">
        <f>SUM(CT20,DA20)</f>
        <v>500</v>
      </c>
      <c r="CN20" s="292">
        <f>SUM(CU20,DB20)</f>
        <v>0</v>
      </c>
      <c r="CO20" s="292">
        <f>SUM(CV20,DC20)</f>
        <v>401</v>
      </c>
      <c r="CP20" s="292">
        <f>SUM(CW20,DD20)</f>
        <v>19</v>
      </c>
      <c r="CQ20" s="292">
        <f>SUM(CX20,DE20)</f>
        <v>55</v>
      </c>
      <c r="CR20" s="292">
        <f>SUM(CY20,DF20)</f>
        <v>0</v>
      </c>
      <c r="CS20" s="292">
        <f>SUM(CZ20,DG20)</f>
        <v>25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500</v>
      </c>
      <c r="DB20" s="292">
        <f>BL20</f>
        <v>0</v>
      </c>
      <c r="DC20" s="292">
        <f>BM20</f>
        <v>401</v>
      </c>
      <c r="DD20" s="292">
        <f>BN20</f>
        <v>19</v>
      </c>
      <c r="DE20" s="292">
        <f>BO20</f>
        <v>55</v>
      </c>
      <c r="DF20" s="292">
        <f>BP20</f>
        <v>0</v>
      </c>
      <c r="DG20" s="292">
        <f>BQ20</f>
        <v>25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2381</v>
      </c>
      <c r="E21" s="292">
        <f>SUM(F21,J21,N21,R21,V21,Z21)</f>
        <v>1420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973</v>
      </c>
      <c r="K21" s="292">
        <v>0</v>
      </c>
      <c r="L21" s="292">
        <v>973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260</v>
      </c>
      <c r="S21" s="292">
        <v>0</v>
      </c>
      <c r="T21" s="292">
        <v>260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187</v>
      </c>
      <c r="AA21" s="292">
        <v>0</v>
      </c>
      <c r="AB21" s="292">
        <v>187</v>
      </c>
      <c r="AC21" s="292">
        <v>0</v>
      </c>
      <c r="AD21" s="292">
        <f>SUM(AE21,AI21,AM21,AQ21,AU21,AY21)</f>
        <v>886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800</v>
      </c>
      <c r="AJ21" s="292">
        <v>304</v>
      </c>
      <c r="AK21" s="292">
        <v>397</v>
      </c>
      <c r="AL21" s="292">
        <v>99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86</v>
      </c>
      <c r="AR21" s="292">
        <v>0</v>
      </c>
      <c r="AS21" s="292">
        <v>86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75</v>
      </c>
      <c r="BD21" s="292">
        <f>SUM(BE21:BJ21)</f>
        <v>27</v>
      </c>
      <c r="BE21" s="292">
        <v>0</v>
      </c>
      <c r="BF21" s="292">
        <v>10</v>
      </c>
      <c r="BG21" s="292">
        <v>0</v>
      </c>
      <c r="BH21" s="292">
        <v>0</v>
      </c>
      <c r="BI21" s="292">
        <v>0</v>
      </c>
      <c r="BJ21" s="292">
        <v>17</v>
      </c>
      <c r="BK21" s="292">
        <f>SUM(BL21:BQ21)</f>
        <v>48</v>
      </c>
      <c r="BL21" s="292">
        <v>0</v>
      </c>
      <c r="BM21" s="292">
        <v>42</v>
      </c>
      <c r="BN21" s="292">
        <v>0</v>
      </c>
      <c r="BO21" s="292">
        <v>0</v>
      </c>
      <c r="BP21" s="292">
        <v>0</v>
      </c>
      <c r="BQ21" s="292">
        <v>6</v>
      </c>
      <c r="BR21" s="292">
        <f>SUM(BY21,CF21)</f>
        <v>1447</v>
      </c>
      <c r="BS21" s="292">
        <f>SUM(BZ21,CG21)</f>
        <v>0</v>
      </c>
      <c r="BT21" s="292">
        <f>SUM(CA21,CH21)</f>
        <v>983</v>
      </c>
      <c r="BU21" s="292">
        <f>SUM(CB21,CI21)</f>
        <v>0</v>
      </c>
      <c r="BV21" s="292">
        <f>SUM(CC21,CJ21)</f>
        <v>260</v>
      </c>
      <c r="BW21" s="292">
        <f>SUM(CD21,CK21)</f>
        <v>0</v>
      </c>
      <c r="BX21" s="292">
        <f>SUM(CE21,CL21)</f>
        <v>204</v>
      </c>
      <c r="BY21" s="292">
        <f>SUM(BZ21:CE21)</f>
        <v>1420</v>
      </c>
      <c r="BZ21" s="292">
        <f>F21</f>
        <v>0</v>
      </c>
      <c r="CA21" s="292">
        <f>J21</f>
        <v>973</v>
      </c>
      <c r="CB21" s="292">
        <f>N21</f>
        <v>0</v>
      </c>
      <c r="CC21" s="292">
        <f>R21</f>
        <v>260</v>
      </c>
      <c r="CD21" s="292">
        <f>V21</f>
        <v>0</v>
      </c>
      <c r="CE21" s="292">
        <f>Z21</f>
        <v>187</v>
      </c>
      <c r="CF21" s="292">
        <f>SUM(CG21:CL21)</f>
        <v>27</v>
      </c>
      <c r="CG21" s="292">
        <f>BE21</f>
        <v>0</v>
      </c>
      <c r="CH21" s="292">
        <f>BF21</f>
        <v>10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17</v>
      </c>
      <c r="CM21" s="292">
        <f>SUM(CT21,DA21)</f>
        <v>934</v>
      </c>
      <c r="CN21" s="292">
        <f>SUM(CU21,DB21)</f>
        <v>0</v>
      </c>
      <c r="CO21" s="292">
        <f>SUM(CV21,DC21)</f>
        <v>842</v>
      </c>
      <c r="CP21" s="292">
        <f>SUM(CW21,DD21)</f>
        <v>0</v>
      </c>
      <c r="CQ21" s="292">
        <f>SUM(CX21,DE21)</f>
        <v>86</v>
      </c>
      <c r="CR21" s="292">
        <f>SUM(CY21,DF21)</f>
        <v>0</v>
      </c>
      <c r="CS21" s="292">
        <f>SUM(CZ21,DG21)</f>
        <v>6</v>
      </c>
      <c r="CT21" s="292">
        <f>SUM(CU21:CZ21)</f>
        <v>886</v>
      </c>
      <c r="CU21" s="292">
        <f>AE21</f>
        <v>0</v>
      </c>
      <c r="CV21" s="292">
        <f>AI21</f>
        <v>800</v>
      </c>
      <c r="CW21" s="292">
        <f>AM21</f>
        <v>0</v>
      </c>
      <c r="CX21" s="292">
        <f>AQ21</f>
        <v>86</v>
      </c>
      <c r="CY21" s="292">
        <f>AU21</f>
        <v>0</v>
      </c>
      <c r="CZ21" s="292">
        <f>AY21</f>
        <v>0</v>
      </c>
      <c r="DA21" s="292">
        <f>SUM(DB21:DG21)</f>
        <v>48</v>
      </c>
      <c r="DB21" s="292">
        <f>BL21</f>
        <v>0</v>
      </c>
      <c r="DC21" s="292">
        <f>BM21</f>
        <v>42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6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1684</v>
      </c>
      <c r="E22" s="292">
        <f>SUM(F22,J22,N22,R22,V22,Z22)</f>
        <v>1253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938</v>
      </c>
      <c r="K22" s="292">
        <v>0</v>
      </c>
      <c r="L22" s="292">
        <v>938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265</v>
      </c>
      <c r="S22" s="292">
        <v>0</v>
      </c>
      <c r="T22" s="292">
        <v>265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50</v>
      </c>
      <c r="AA22" s="292">
        <v>0</v>
      </c>
      <c r="AB22" s="292">
        <v>50</v>
      </c>
      <c r="AC22" s="292">
        <v>0</v>
      </c>
      <c r="AD22" s="292">
        <f>SUM(AE22,AI22,AM22,AQ22,AU22,AY22)</f>
        <v>50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50</v>
      </c>
      <c r="AJ22" s="292">
        <v>0</v>
      </c>
      <c r="AK22" s="292">
        <v>0</v>
      </c>
      <c r="AL22" s="292">
        <v>50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381</v>
      </c>
      <c r="BD22" s="292">
        <f>SUM(BE22:BJ22)</f>
        <v>303</v>
      </c>
      <c r="BE22" s="292">
        <v>0</v>
      </c>
      <c r="BF22" s="292">
        <v>4</v>
      </c>
      <c r="BG22" s="292">
        <v>0</v>
      </c>
      <c r="BH22" s="292">
        <v>150</v>
      </c>
      <c r="BI22" s="292">
        <v>0</v>
      </c>
      <c r="BJ22" s="292">
        <v>149</v>
      </c>
      <c r="BK22" s="292">
        <f>SUM(BL22:BQ22)</f>
        <v>78</v>
      </c>
      <c r="BL22" s="292">
        <v>0</v>
      </c>
      <c r="BM22" s="292">
        <v>78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1556</v>
      </c>
      <c r="BS22" s="292">
        <f>SUM(BZ22,CG22)</f>
        <v>0</v>
      </c>
      <c r="BT22" s="292">
        <f>SUM(CA22,CH22)</f>
        <v>942</v>
      </c>
      <c r="BU22" s="292">
        <f>SUM(CB22,CI22)</f>
        <v>0</v>
      </c>
      <c r="BV22" s="292">
        <f>SUM(CC22,CJ22)</f>
        <v>415</v>
      </c>
      <c r="BW22" s="292">
        <f>SUM(CD22,CK22)</f>
        <v>0</v>
      </c>
      <c r="BX22" s="292">
        <f>SUM(CE22,CL22)</f>
        <v>199</v>
      </c>
      <c r="BY22" s="292">
        <f>SUM(BZ22:CE22)</f>
        <v>1253</v>
      </c>
      <c r="BZ22" s="292">
        <f>F22</f>
        <v>0</v>
      </c>
      <c r="CA22" s="292">
        <f>J22</f>
        <v>938</v>
      </c>
      <c r="CB22" s="292">
        <f>N22</f>
        <v>0</v>
      </c>
      <c r="CC22" s="292">
        <f>R22</f>
        <v>265</v>
      </c>
      <c r="CD22" s="292">
        <f>V22</f>
        <v>0</v>
      </c>
      <c r="CE22" s="292">
        <f>Z22</f>
        <v>50</v>
      </c>
      <c r="CF22" s="292">
        <f>SUM(CG22:CL22)</f>
        <v>303</v>
      </c>
      <c r="CG22" s="292">
        <f>BE22</f>
        <v>0</v>
      </c>
      <c r="CH22" s="292">
        <f>BF22</f>
        <v>4</v>
      </c>
      <c r="CI22" s="292">
        <f>BG22</f>
        <v>0</v>
      </c>
      <c r="CJ22" s="292">
        <f>BH22</f>
        <v>150</v>
      </c>
      <c r="CK22" s="292">
        <f>BI22</f>
        <v>0</v>
      </c>
      <c r="CL22" s="292">
        <f>BJ22</f>
        <v>149</v>
      </c>
      <c r="CM22" s="292">
        <f>SUM(CT22,DA22)</f>
        <v>128</v>
      </c>
      <c r="CN22" s="292">
        <f>SUM(CU22,DB22)</f>
        <v>0</v>
      </c>
      <c r="CO22" s="292">
        <f>SUM(CV22,DC22)</f>
        <v>128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50</v>
      </c>
      <c r="CU22" s="292">
        <f>AE22</f>
        <v>0</v>
      </c>
      <c r="CV22" s="292">
        <f>AI22</f>
        <v>50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78</v>
      </c>
      <c r="DB22" s="292">
        <f>BL22</f>
        <v>0</v>
      </c>
      <c r="DC22" s="292">
        <f>BM22</f>
        <v>78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1103</v>
      </c>
      <c r="E23" s="292">
        <f>SUM(F23,J23,N23,R23,V23,Z23)</f>
        <v>353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345</v>
      </c>
      <c r="K23" s="292">
        <v>345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6</v>
      </c>
      <c r="S23" s="292">
        <v>6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2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750</v>
      </c>
      <c r="BD23" s="292">
        <f>SUM(BE23:BJ23)</f>
        <v>705</v>
      </c>
      <c r="BE23" s="292">
        <v>0</v>
      </c>
      <c r="BF23" s="292">
        <v>432</v>
      </c>
      <c r="BG23" s="292">
        <v>21</v>
      </c>
      <c r="BH23" s="292">
        <v>60</v>
      </c>
      <c r="BI23" s="292">
        <v>0</v>
      </c>
      <c r="BJ23" s="292">
        <v>192</v>
      </c>
      <c r="BK23" s="292">
        <f>SUM(BL23:BQ23)</f>
        <v>45</v>
      </c>
      <c r="BL23" s="292">
        <v>0</v>
      </c>
      <c r="BM23" s="292">
        <v>0</v>
      </c>
      <c r="BN23" s="292">
        <v>0</v>
      </c>
      <c r="BO23" s="292">
        <v>5</v>
      </c>
      <c r="BP23" s="292">
        <v>40</v>
      </c>
      <c r="BQ23" s="292">
        <v>0</v>
      </c>
      <c r="BR23" s="292">
        <f>SUM(BY23,CF23)</f>
        <v>1058</v>
      </c>
      <c r="BS23" s="292">
        <f>SUM(BZ23,CG23)</f>
        <v>0</v>
      </c>
      <c r="BT23" s="292">
        <f>SUM(CA23,CH23)</f>
        <v>777</v>
      </c>
      <c r="BU23" s="292">
        <f>SUM(CB23,CI23)</f>
        <v>21</v>
      </c>
      <c r="BV23" s="292">
        <f>SUM(CC23,CJ23)</f>
        <v>66</v>
      </c>
      <c r="BW23" s="292">
        <f>SUM(CD23,CK23)</f>
        <v>0</v>
      </c>
      <c r="BX23" s="292">
        <f>SUM(CE23,CL23)</f>
        <v>194</v>
      </c>
      <c r="BY23" s="292">
        <f>SUM(BZ23:CE23)</f>
        <v>353</v>
      </c>
      <c r="BZ23" s="292">
        <f>F23</f>
        <v>0</v>
      </c>
      <c r="CA23" s="292">
        <f>J23</f>
        <v>345</v>
      </c>
      <c r="CB23" s="292">
        <f>N23</f>
        <v>0</v>
      </c>
      <c r="CC23" s="292">
        <f>R23</f>
        <v>6</v>
      </c>
      <c r="CD23" s="292">
        <f>V23</f>
        <v>0</v>
      </c>
      <c r="CE23" s="292">
        <f>Z23</f>
        <v>2</v>
      </c>
      <c r="CF23" s="292">
        <f>SUM(CG23:CL23)</f>
        <v>705</v>
      </c>
      <c r="CG23" s="292">
        <f>BE23</f>
        <v>0</v>
      </c>
      <c r="CH23" s="292">
        <f>BF23</f>
        <v>432</v>
      </c>
      <c r="CI23" s="292">
        <f>BG23</f>
        <v>21</v>
      </c>
      <c r="CJ23" s="292">
        <f>BH23</f>
        <v>60</v>
      </c>
      <c r="CK23" s="292">
        <f>BI23</f>
        <v>0</v>
      </c>
      <c r="CL23" s="292">
        <f>BJ23</f>
        <v>192</v>
      </c>
      <c r="CM23" s="292">
        <f>SUM(CT23,DA23)</f>
        <v>45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5</v>
      </c>
      <c r="CR23" s="292">
        <f>SUM(CY23,DF23)</f>
        <v>40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45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5</v>
      </c>
      <c r="DF23" s="292">
        <f>BP23</f>
        <v>40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1237</v>
      </c>
      <c r="E24" s="292">
        <f>SUM(F24,J24,N24,R24,V24,Z24)</f>
        <v>690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570</v>
      </c>
      <c r="K24" s="292">
        <v>0</v>
      </c>
      <c r="L24" s="292">
        <v>570</v>
      </c>
      <c r="M24" s="292">
        <v>0</v>
      </c>
      <c r="N24" s="292">
        <f>SUM(O24:Q24)</f>
        <v>29</v>
      </c>
      <c r="O24" s="292">
        <v>0</v>
      </c>
      <c r="P24" s="292">
        <v>29</v>
      </c>
      <c r="Q24" s="292">
        <v>0</v>
      </c>
      <c r="R24" s="292">
        <f>SUM(S24:U24)</f>
        <v>91</v>
      </c>
      <c r="S24" s="292">
        <v>0</v>
      </c>
      <c r="T24" s="292">
        <v>91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63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63</v>
      </c>
      <c r="AJ24" s="292">
        <v>0</v>
      </c>
      <c r="AK24" s="292">
        <v>63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484</v>
      </c>
      <c r="BD24" s="292">
        <f>SUM(BE24:BJ24)</f>
        <v>337</v>
      </c>
      <c r="BE24" s="292">
        <v>0</v>
      </c>
      <c r="BF24" s="292">
        <v>169</v>
      </c>
      <c r="BG24" s="292">
        <v>126</v>
      </c>
      <c r="BH24" s="292">
        <v>0</v>
      </c>
      <c r="BI24" s="292">
        <v>0</v>
      </c>
      <c r="BJ24" s="292">
        <v>42</v>
      </c>
      <c r="BK24" s="292">
        <f>SUM(BL24:BQ24)</f>
        <v>147</v>
      </c>
      <c r="BL24" s="292">
        <v>0</v>
      </c>
      <c r="BM24" s="292">
        <v>147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1027</v>
      </c>
      <c r="BS24" s="292">
        <f>SUM(BZ24,CG24)</f>
        <v>0</v>
      </c>
      <c r="BT24" s="292">
        <f>SUM(CA24,CH24)</f>
        <v>739</v>
      </c>
      <c r="BU24" s="292">
        <f>SUM(CB24,CI24)</f>
        <v>155</v>
      </c>
      <c r="BV24" s="292">
        <f>SUM(CC24,CJ24)</f>
        <v>91</v>
      </c>
      <c r="BW24" s="292">
        <f>SUM(CD24,CK24)</f>
        <v>0</v>
      </c>
      <c r="BX24" s="292">
        <f>SUM(CE24,CL24)</f>
        <v>42</v>
      </c>
      <c r="BY24" s="292">
        <f>SUM(BZ24:CE24)</f>
        <v>690</v>
      </c>
      <c r="BZ24" s="292">
        <f>F24</f>
        <v>0</v>
      </c>
      <c r="CA24" s="292">
        <f>J24</f>
        <v>570</v>
      </c>
      <c r="CB24" s="292">
        <f>N24</f>
        <v>29</v>
      </c>
      <c r="CC24" s="292">
        <f>R24</f>
        <v>91</v>
      </c>
      <c r="CD24" s="292">
        <f>V24</f>
        <v>0</v>
      </c>
      <c r="CE24" s="292">
        <f>Z24</f>
        <v>0</v>
      </c>
      <c r="CF24" s="292">
        <f>SUM(CG24:CL24)</f>
        <v>337</v>
      </c>
      <c r="CG24" s="292">
        <f>BE24</f>
        <v>0</v>
      </c>
      <c r="CH24" s="292">
        <f>BF24</f>
        <v>169</v>
      </c>
      <c r="CI24" s="292">
        <f>BG24</f>
        <v>126</v>
      </c>
      <c r="CJ24" s="292">
        <f>BH24</f>
        <v>0</v>
      </c>
      <c r="CK24" s="292">
        <f>BI24</f>
        <v>0</v>
      </c>
      <c r="CL24" s="292">
        <f>BJ24</f>
        <v>42</v>
      </c>
      <c r="CM24" s="292">
        <f>SUM(CT24,DA24)</f>
        <v>210</v>
      </c>
      <c r="CN24" s="292">
        <f>SUM(CU24,DB24)</f>
        <v>0</v>
      </c>
      <c r="CO24" s="292">
        <f>SUM(CV24,DC24)</f>
        <v>210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63</v>
      </c>
      <c r="CU24" s="292">
        <f>AE24</f>
        <v>0</v>
      </c>
      <c r="CV24" s="292">
        <f>AI24</f>
        <v>63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147</v>
      </c>
      <c r="DB24" s="292">
        <f>BL24</f>
        <v>0</v>
      </c>
      <c r="DC24" s="292">
        <f>BM24</f>
        <v>147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6</v>
      </c>
      <c r="DJ24" s="292">
        <v>0</v>
      </c>
      <c r="DK24" s="292">
        <v>3</v>
      </c>
      <c r="DL24" s="292">
        <v>0</v>
      </c>
      <c r="DM24" s="292">
        <v>3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159</v>
      </c>
      <c r="E25" s="292">
        <f>SUM(F25,J25,N25,R25,V25,Z25)</f>
        <v>159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80</v>
      </c>
      <c r="K25" s="292">
        <v>80</v>
      </c>
      <c r="L25" s="292">
        <v>0</v>
      </c>
      <c r="M25" s="292">
        <v>0</v>
      </c>
      <c r="N25" s="292">
        <f>SUM(O25:Q25)</f>
        <v>6</v>
      </c>
      <c r="O25" s="292">
        <v>6</v>
      </c>
      <c r="P25" s="292">
        <v>0</v>
      </c>
      <c r="Q25" s="292">
        <v>0</v>
      </c>
      <c r="R25" s="292">
        <f>SUM(S25:U25)</f>
        <v>7</v>
      </c>
      <c r="S25" s="292">
        <v>7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66</v>
      </c>
      <c r="AA25" s="292">
        <v>66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159</v>
      </c>
      <c r="BS25" s="292">
        <f>SUM(BZ25,CG25)</f>
        <v>0</v>
      </c>
      <c r="BT25" s="292">
        <f>SUM(CA25,CH25)</f>
        <v>80</v>
      </c>
      <c r="BU25" s="292">
        <f>SUM(CB25,CI25)</f>
        <v>6</v>
      </c>
      <c r="BV25" s="292">
        <f>SUM(CC25,CJ25)</f>
        <v>7</v>
      </c>
      <c r="BW25" s="292">
        <f>SUM(CD25,CK25)</f>
        <v>0</v>
      </c>
      <c r="BX25" s="292">
        <f>SUM(CE25,CL25)</f>
        <v>66</v>
      </c>
      <c r="BY25" s="292">
        <f>SUM(BZ25:CE25)</f>
        <v>159</v>
      </c>
      <c r="BZ25" s="292">
        <f>F25</f>
        <v>0</v>
      </c>
      <c r="CA25" s="292">
        <f>J25</f>
        <v>80</v>
      </c>
      <c r="CB25" s="292">
        <f>N25</f>
        <v>6</v>
      </c>
      <c r="CC25" s="292">
        <f>R25</f>
        <v>7</v>
      </c>
      <c r="CD25" s="292">
        <f>V25</f>
        <v>0</v>
      </c>
      <c r="CE25" s="292">
        <f>Z25</f>
        <v>66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7707</v>
      </c>
      <c r="E26" s="292">
        <f>SUM(F26,J26,N26,R26,V26,Z26)</f>
        <v>2166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1841</v>
      </c>
      <c r="K26" s="292">
        <v>1841</v>
      </c>
      <c r="L26" s="292">
        <v>0</v>
      </c>
      <c r="M26" s="292">
        <v>0</v>
      </c>
      <c r="N26" s="292">
        <f>SUM(O26:Q26)</f>
        <v>65</v>
      </c>
      <c r="O26" s="292">
        <v>0</v>
      </c>
      <c r="P26" s="292">
        <v>65</v>
      </c>
      <c r="Q26" s="292">
        <v>0</v>
      </c>
      <c r="R26" s="292">
        <f>SUM(S26:U26)</f>
        <v>254</v>
      </c>
      <c r="S26" s="292">
        <v>0</v>
      </c>
      <c r="T26" s="292">
        <v>254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6</v>
      </c>
      <c r="AA26" s="292">
        <v>0</v>
      </c>
      <c r="AB26" s="292">
        <v>6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5541</v>
      </c>
      <c r="BD26" s="292">
        <f>SUM(BE26:BJ26)</f>
        <v>3944</v>
      </c>
      <c r="BE26" s="292">
        <v>0</v>
      </c>
      <c r="BF26" s="292">
        <v>2874</v>
      </c>
      <c r="BG26" s="292">
        <v>1047</v>
      </c>
      <c r="BH26" s="292">
        <v>23</v>
      </c>
      <c r="BI26" s="292">
        <v>0</v>
      </c>
      <c r="BJ26" s="292">
        <v>0</v>
      </c>
      <c r="BK26" s="292">
        <f>SUM(BL26:BQ26)</f>
        <v>1597</v>
      </c>
      <c r="BL26" s="292">
        <v>0</v>
      </c>
      <c r="BM26" s="292">
        <v>1273</v>
      </c>
      <c r="BN26" s="292">
        <v>227</v>
      </c>
      <c r="BO26" s="292">
        <v>0</v>
      </c>
      <c r="BP26" s="292">
        <v>97</v>
      </c>
      <c r="BQ26" s="292">
        <v>0</v>
      </c>
      <c r="BR26" s="292">
        <f>SUM(BY26,CF26)</f>
        <v>6110</v>
      </c>
      <c r="BS26" s="292">
        <f>SUM(BZ26,CG26)</f>
        <v>0</v>
      </c>
      <c r="BT26" s="292">
        <f>SUM(CA26,CH26)</f>
        <v>4715</v>
      </c>
      <c r="BU26" s="292">
        <f>SUM(CB26,CI26)</f>
        <v>1112</v>
      </c>
      <c r="BV26" s="292">
        <f>SUM(CC26,CJ26)</f>
        <v>277</v>
      </c>
      <c r="BW26" s="292">
        <f>SUM(CD26,CK26)</f>
        <v>0</v>
      </c>
      <c r="BX26" s="292">
        <f>SUM(CE26,CL26)</f>
        <v>6</v>
      </c>
      <c r="BY26" s="292">
        <f>SUM(BZ26:CE26)</f>
        <v>2166</v>
      </c>
      <c r="BZ26" s="292">
        <f>F26</f>
        <v>0</v>
      </c>
      <c r="CA26" s="292">
        <f>J26</f>
        <v>1841</v>
      </c>
      <c r="CB26" s="292">
        <f>N26</f>
        <v>65</v>
      </c>
      <c r="CC26" s="292">
        <f>R26</f>
        <v>254</v>
      </c>
      <c r="CD26" s="292">
        <f>V26</f>
        <v>0</v>
      </c>
      <c r="CE26" s="292">
        <f>Z26</f>
        <v>6</v>
      </c>
      <c r="CF26" s="292">
        <f>SUM(CG26:CL26)</f>
        <v>3944</v>
      </c>
      <c r="CG26" s="292">
        <f>BE26</f>
        <v>0</v>
      </c>
      <c r="CH26" s="292">
        <f>BF26</f>
        <v>2874</v>
      </c>
      <c r="CI26" s="292">
        <f>BG26</f>
        <v>1047</v>
      </c>
      <c r="CJ26" s="292">
        <f>BH26</f>
        <v>23</v>
      </c>
      <c r="CK26" s="292">
        <f>BI26</f>
        <v>0</v>
      </c>
      <c r="CL26" s="292">
        <f>BJ26</f>
        <v>0</v>
      </c>
      <c r="CM26" s="292">
        <f>SUM(CT26,DA26)</f>
        <v>1597</v>
      </c>
      <c r="CN26" s="292">
        <f>SUM(CU26,DB26)</f>
        <v>0</v>
      </c>
      <c r="CO26" s="292">
        <f>SUM(CV26,DC26)</f>
        <v>1273</v>
      </c>
      <c r="CP26" s="292">
        <f>SUM(CW26,DD26)</f>
        <v>227</v>
      </c>
      <c r="CQ26" s="292">
        <f>SUM(CX26,DE26)</f>
        <v>0</v>
      </c>
      <c r="CR26" s="292">
        <f>SUM(CY26,DF26)</f>
        <v>97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1597</v>
      </c>
      <c r="DB26" s="292">
        <f>BL26</f>
        <v>0</v>
      </c>
      <c r="DC26" s="292">
        <f>BM26</f>
        <v>1273</v>
      </c>
      <c r="DD26" s="292">
        <f>BN26</f>
        <v>227</v>
      </c>
      <c r="DE26" s="292">
        <f>BO26</f>
        <v>0</v>
      </c>
      <c r="DF26" s="292">
        <f>BP26</f>
        <v>97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SUM(E7,T7,AI7,AX7,BM7,CB7,CQ7,DF7,DU7,DZ7)</f>
        <v>237679</v>
      </c>
      <c r="E7" s="305">
        <f>SUM(F7,M7)</f>
        <v>179547</v>
      </c>
      <c r="F7" s="305">
        <f>SUM(G7:L7)</f>
        <v>155638</v>
      </c>
      <c r="G7" s="305">
        <f t="shared" ref="G7:L7" si="0">SUM(G$8:G$207)</f>
        <v>0</v>
      </c>
      <c r="H7" s="305">
        <f t="shared" si="0"/>
        <v>155191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447</v>
      </c>
      <c r="M7" s="305">
        <f>SUM(N7:S7)</f>
        <v>23909</v>
      </c>
      <c r="N7" s="305">
        <f t="shared" ref="N7:S7" si="1">SUM(N$8:N$207)</f>
        <v>3534</v>
      </c>
      <c r="O7" s="305">
        <f t="shared" si="1"/>
        <v>20286</v>
      </c>
      <c r="P7" s="305">
        <f t="shared" si="1"/>
        <v>0</v>
      </c>
      <c r="Q7" s="305">
        <f t="shared" si="1"/>
        <v>0</v>
      </c>
      <c r="R7" s="305">
        <f t="shared" si="1"/>
        <v>47</v>
      </c>
      <c r="S7" s="305">
        <f t="shared" si="1"/>
        <v>42</v>
      </c>
      <c r="T7" s="305">
        <f>SUM(U7,AB7)</f>
        <v>9329</v>
      </c>
      <c r="U7" s="305">
        <f>SUM(V7:AA7)</f>
        <v>7011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5973</v>
      </c>
      <c r="Y7" s="305">
        <f t="shared" si="2"/>
        <v>525</v>
      </c>
      <c r="Z7" s="305">
        <f t="shared" si="2"/>
        <v>4</v>
      </c>
      <c r="AA7" s="305">
        <f t="shared" si="2"/>
        <v>509</v>
      </c>
      <c r="AB7" s="305">
        <f>SUM(AC7:AH7)</f>
        <v>2318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1755</v>
      </c>
      <c r="AF7" s="305">
        <f t="shared" si="3"/>
        <v>113</v>
      </c>
      <c r="AG7" s="305">
        <f t="shared" si="3"/>
        <v>0</v>
      </c>
      <c r="AH7" s="305">
        <f t="shared" si="3"/>
        <v>450</v>
      </c>
      <c r="AI7" s="305">
        <f>SUM(AJ7,AQ7)</f>
        <v>3959</v>
      </c>
      <c r="AJ7" s="305">
        <f>SUM(AK7:AP7)</f>
        <v>3959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3959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263</v>
      </c>
      <c r="AY7" s="305">
        <f>SUM(AZ7:BE7)</f>
        <v>263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263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8990</v>
      </c>
      <c r="CC7" s="305">
        <f>SUM(CD7:CI7)</f>
        <v>7473</v>
      </c>
      <c r="CD7" s="305">
        <f t="shared" ref="CD7:CI7" si="10">SUM(CD$8:CD$207)</f>
        <v>0</v>
      </c>
      <c r="CE7" s="305">
        <f t="shared" si="10"/>
        <v>5609</v>
      </c>
      <c r="CF7" s="305">
        <f t="shared" si="10"/>
        <v>0</v>
      </c>
      <c r="CG7" s="305">
        <f t="shared" si="10"/>
        <v>1864</v>
      </c>
      <c r="CH7" s="305">
        <f t="shared" si="10"/>
        <v>0</v>
      </c>
      <c r="CI7" s="305">
        <f t="shared" si="10"/>
        <v>0</v>
      </c>
      <c r="CJ7" s="305">
        <f>SUM(CK7:CP7)</f>
        <v>1517</v>
      </c>
      <c r="CK7" s="305">
        <f t="shared" ref="CK7:CP7" si="11">SUM(CK$8:CK$207)</f>
        <v>0</v>
      </c>
      <c r="CL7" s="305">
        <f t="shared" si="11"/>
        <v>1288</v>
      </c>
      <c r="CM7" s="305">
        <f t="shared" si="11"/>
        <v>67</v>
      </c>
      <c r="CN7" s="305">
        <f t="shared" si="11"/>
        <v>90</v>
      </c>
      <c r="CO7" s="305">
        <f t="shared" si="11"/>
        <v>0</v>
      </c>
      <c r="CP7" s="305">
        <f t="shared" si="11"/>
        <v>72</v>
      </c>
      <c r="CQ7" s="305">
        <f>SUM(CR7,CY7)</f>
        <v>21755</v>
      </c>
      <c r="CR7" s="305">
        <f>SUM(CS7:CX7)</f>
        <v>18428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853</v>
      </c>
      <c r="CV7" s="305">
        <f t="shared" si="12"/>
        <v>17139</v>
      </c>
      <c r="CW7" s="305">
        <f t="shared" si="12"/>
        <v>0</v>
      </c>
      <c r="CX7" s="305">
        <f t="shared" si="12"/>
        <v>436</v>
      </c>
      <c r="CY7" s="305">
        <f>SUM(CZ7:DE7)</f>
        <v>3327</v>
      </c>
      <c r="CZ7" s="305">
        <f t="shared" ref="CZ7:DE7" si="13">SUM(CZ$8:CZ$207)</f>
        <v>0</v>
      </c>
      <c r="DA7" s="305">
        <f t="shared" si="13"/>
        <v>136</v>
      </c>
      <c r="DB7" s="305">
        <f t="shared" si="13"/>
        <v>2049</v>
      </c>
      <c r="DC7" s="305">
        <f t="shared" si="13"/>
        <v>626</v>
      </c>
      <c r="DD7" s="305">
        <f t="shared" si="13"/>
        <v>97</v>
      </c>
      <c r="DE7" s="305">
        <f t="shared" si="13"/>
        <v>419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8818</v>
      </c>
      <c r="DV7" s="305">
        <f>SUM(DV$8:DV$207)</f>
        <v>7761</v>
      </c>
      <c r="DW7" s="305">
        <f>SUM(DW$8:DW$207)</f>
        <v>21</v>
      </c>
      <c r="DX7" s="305">
        <f>SUM(DX$8:DX$207)</f>
        <v>1016</v>
      </c>
      <c r="DY7" s="305">
        <f>SUM(DY$8:DY$207)</f>
        <v>20</v>
      </c>
      <c r="DZ7" s="305">
        <f>SUM(EA7,EH7)</f>
        <v>5018</v>
      </c>
      <c r="EA7" s="305">
        <f>SUM(EB7:EG7)</f>
        <v>3130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3130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1888</v>
      </c>
      <c r="EI7" s="305">
        <f t="shared" ref="EI7:EN7" si="17">SUM(EI$8:EI$207)</f>
        <v>677</v>
      </c>
      <c r="EJ7" s="305">
        <f t="shared" si="17"/>
        <v>0</v>
      </c>
      <c r="EK7" s="305">
        <f t="shared" si="17"/>
        <v>624</v>
      </c>
      <c r="EL7" s="305">
        <f t="shared" si="17"/>
        <v>0</v>
      </c>
      <c r="EM7" s="305">
        <f t="shared" si="17"/>
        <v>0</v>
      </c>
      <c r="EN7" s="305">
        <f t="shared" si="17"/>
        <v>587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79147</v>
      </c>
      <c r="E8" s="292">
        <f>SUM(F8,M8)</f>
        <v>61039</v>
      </c>
      <c r="F8" s="292">
        <f>SUM(G8:L8)</f>
        <v>53711</v>
      </c>
      <c r="G8" s="292">
        <v>0</v>
      </c>
      <c r="H8" s="292">
        <v>53264</v>
      </c>
      <c r="I8" s="292">
        <v>0</v>
      </c>
      <c r="J8" s="292">
        <v>0</v>
      </c>
      <c r="K8" s="292">
        <v>0</v>
      </c>
      <c r="L8" s="292">
        <v>447</v>
      </c>
      <c r="M8" s="292">
        <f>SUM(N8:S8)</f>
        <v>7328</v>
      </c>
      <c r="N8" s="292">
        <v>3534</v>
      </c>
      <c r="O8" s="292">
        <v>3794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1230</v>
      </c>
      <c r="U8" s="292">
        <f>SUM(V8:AA8)</f>
        <v>1230</v>
      </c>
      <c r="V8" s="292">
        <v>0</v>
      </c>
      <c r="W8" s="292">
        <v>0</v>
      </c>
      <c r="X8" s="292">
        <v>856</v>
      </c>
      <c r="Y8" s="292">
        <v>0</v>
      </c>
      <c r="Z8" s="292">
        <v>0</v>
      </c>
      <c r="AA8" s="292">
        <v>374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3959</v>
      </c>
      <c r="AJ8" s="292">
        <f>SUM(AK8:AP8)</f>
        <v>3959</v>
      </c>
      <c r="AK8" s="292">
        <v>0</v>
      </c>
      <c r="AL8" s="292">
        <v>0</v>
      </c>
      <c r="AM8" s="292">
        <v>0</v>
      </c>
      <c r="AN8" s="292">
        <v>3959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263</v>
      </c>
      <c r="AY8" s="292">
        <f>SUM(AZ8:BE8)</f>
        <v>263</v>
      </c>
      <c r="AZ8" s="292">
        <v>0</v>
      </c>
      <c r="BA8" s="292">
        <v>0</v>
      </c>
      <c r="BB8" s="292">
        <v>0</v>
      </c>
      <c r="BC8" s="292">
        <v>263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1864</v>
      </c>
      <c r="CC8" s="292">
        <f>SUM(CD8:CI8)</f>
        <v>1864</v>
      </c>
      <c r="CD8" s="292">
        <v>0</v>
      </c>
      <c r="CE8" s="292">
        <v>0</v>
      </c>
      <c r="CF8" s="292">
        <v>0</v>
      </c>
      <c r="CG8" s="292">
        <v>1864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10115</v>
      </c>
      <c r="CR8" s="292">
        <f>SUM(CS8:CX8)</f>
        <v>9899</v>
      </c>
      <c r="CS8" s="292">
        <v>0</v>
      </c>
      <c r="CT8" s="292">
        <v>0</v>
      </c>
      <c r="CU8" s="292">
        <v>0</v>
      </c>
      <c r="CV8" s="292">
        <v>9899</v>
      </c>
      <c r="CW8" s="292">
        <v>0</v>
      </c>
      <c r="CX8" s="292">
        <v>0</v>
      </c>
      <c r="CY8" s="292">
        <f>SUM(CZ8:DE8)</f>
        <v>216</v>
      </c>
      <c r="CZ8" s="292">
        <v>0</v>
      </c>
      <c r="DA8" s="292">
        <v>0</v>
      </c>
      <c r="DB8" s="292">
        <v>0</v>
      </c>
      <c r="DC8" s="292">
        <v>216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677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677</v>
      </c>
      <c r="EI8" s="292">
        <v>677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19574</v>
      </c>
      <c r="E9" s="292">
        <f>SUM(F9,M9)</f>
        <v>15622</v>
      </c>
      <c r="F9" s="292">
        <f>SUM(G9:L9)</f>
        <v>12769</v>
      </c>
      <c r="G9" s="292">
        <v>0</v>
      </c>
      <c r="H9" s="292">
        <v>12769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2853</v>
      </c>
      <c r="N9" s="292">
        <v>0</v>
      </c>
      <c r="O9" s="292">
        <v>2853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1104</v>
      </c>
      <c r="U9" s="292">
        <f>SUM(V9:AA9)</f>
        <v>637</v>
      </c>
      <c r="V9" s="292">
        <v>0</v>
      </c>
      <c r="W9" s="292">
        <v>0</v>
      </c>
      <c r="X9" s="292">
        <v>637</v>
      </c>
      <c r="Y9" s="292">
        <v>0</v>
      </c>
      <c r="Z9" s="292">
        <v>0</v>
      </c>
      <c r="AA9" s="292">
        <v>0</v>
      </c>
      <c r="AB9" s="292">
        <f>SUM(AC9:AH9)</f>
        <v>467</v>
      </c>
      <c r="AC9" s="292">
        <v>0</v>
      </c>
      <c r="AD9" s="292">
        <v>0</v>
      </c>
      <c r="AE9" s="292">
        <v>467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1360</v>
      </c>
      <c r="CR9" s="292">
        <f>SUM(CS9:CX9)</f>
        <v>1360</v>
      </c>
      <c r="CS9" s="292">
        <v>0</v>
      </c>
      <c r="CT9" s="292">
        <v>0</v>
      </c>
      <c r="CU9" s="292">
        <v>0</v>
      </c>
      <c r="CV9" s="292">
        <v>1360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1488</v>
      </c>
      <c r="DV9" s="292">
        <v>1484</v>
      </c>
      <c r="DW9" s="292">
        <v>4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59416</v>
      </c>
      <c r="E10" s="292">
        <f>SUM(F10,M10)</f>
        <v>48400</v>
      </c>
      <c r="F10" s="292">
        <f>SUM(G10:L10)</f>
        <v>45211</v>
      </c>
      <c r="G10" s="292">
        <v>0</v>
      </c>
      <c r="H10" s="292">
        <v>45211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3189</v>
      </c>
      <c r="N10" s="292">
        <v>0</v>
      </c>
      <c r="O10" s="292">
        <v>3189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3757</v>
      </c>
      <c r="U10" s="292">
        <f>SUM(V10:AA10)</f>
        <v>3342</v>
      </c>
      <c r="V10" s="292">
        <v>0</v>
      </c>
      <c r="W10" s="292">
        <v>0</v>
      </c>
      <c r="X10" s="292">
        <v>3291</v>
      </c>
      <c r="Y10" s="292">
        <v>0</v>
      </c>
      <c r="Z10" s="292">
        <v>0</v>
      </c>
      <c r="AA10" s="292">
        <v>51</v>
      </c>
      <c r="AB10" s="292">
        <f>SUM(AC10:AH10)</f>
        <v>415</v>
      </c>
      <c r="AC10" s="292">
        <v>0</v>
      </c>
      <c r="AD10" s="292">
        <v>0</v>
      </c>
      <c r="AE10" s="292">
        <v>415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2048</v>
      </c>
      <c r="CR10" s="292">
        <f>SUM(CS10:CX10)</f>
        <v>1988</v>
      </c>
      <c r="CS10" s="292">
        <v>0</v>
      </c>
      <c r="CT10" s="292">
        <v>0</v>
      </c>
      <c r="CU10" s="292">
        <v>0</v>
      </c>
      <c r="CV10" s="292">
        <v>1988</v>
      </c>
      <c r="CW10" s="292">
        <v>0</v>
      </c>
      <c r="CX10" s="292">
        <v>0</v>
      </c>
      <c r="CY10" s="292">
        <f>SUM(CZ10:DE10)</f>
        <v>60</v>
      </c>
      <c r="CZ10" s="292">
        <v>0</v>
      </c>
      <c r="DA10" s="292">
        <v>0</v>
      </c>
      <c r="DB10" s="292">
        <v>0</v>
      </c>
      <c r="DC10" s="292">
        <v>60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1876</v>
      </c>
      <c r="DV10" s="292">
        <v>1821</v>
      </c>
      <c r="DW10" s="292">
        <v>0</v>
      </c>
      <c r="DX10" s="292">
        <v>55</v>
      </c>
      <c r="DY10" s="292">
        <v>0</v>
      </c>
      <c r="DZ10" s="292">
        <f>SUM(EA10,EH10)</f>
        <v>3335</v>
      </c>
      <c r="EA10" s="292">
        <f>SUM(EB10:EG10)</f>
        <v>2923</v>
      </c>
      <c r="EB10" s="292">
        <v>0</v>
      </c>
      <c r="EC10" s="292">
        <v>0</v>
      </c>
      <c r="ED10" s="292">
        <v>2923</v>
      </c>
      <c r="EE10" s="292">
        <v>0</v>
      </c>
      <c r="EF10" s="292">
        <v>0</v>
      </c>
      <c r="EG10" s="292">
        <v>0</v>
      </c>
      <c r="EH10" s="292">
        <f>SUM(EI10:EN10)</f>
        <v>412</v>
      </c>
      <c r="EI10" s="292">
        <v>0</v>
      </c>
      <c r="EJ10" s="292">
        <v>0</v>
      </c>
      <c r="EK10" s="292">
        <v>412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16911</v>
      </c>
      <c r="E11" s="292">
        <f>SUM(F11,M11)</f>
        <v>13465</v>
      </c>
      <c r="F11" s="292">
        <f>SUM(G11:L11)</f>
        <v>12375</v>
      </c>
      <c r="G11" s="292">
        <v>0</v>
      </c>
      <c r="H11" s="292">
        <v>12375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1090</v>
      </c>
      <c r="N11" s="292">
        <v>0</v>
      </c>
      <c r="O11" s="292">
        <v>1090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1506</v>
      </c>
      <c r="CR11" s="292">
        <f>SUM(CS11:CX11)</f>
        <v>1279</v>
      </c>
      <c r="CS11" s="292">
        <v>0</v>
      </c>
      <c r="CT11" s="292">
        <v>0</v>
      </c>
      <c r="CU11" s="292">
        <v>515</v>
      </c>
      <c r="CV11" s="292">
        <v>637</v>
      </c>
      <c r="CW11" s="292">
        <v>0</v>
      </c>
      <c r="CX11" s="292">
        <v>127</v>
      </c>
      <c r="CY11" s="292">
        <f>SUM(CZ11:DE11)</f>
        <v>227</v>
      </c>
      <c r="CZ11" s="292">
        <v>0</v>
      </c>
      <c r="DA11" s="292">
        <v>0</v>
      </c>
      <c r="DB11" s="292">
        <v>170</v>
      </c>
      <c r="DC11" s="292">
        <v>0</v>
      </c>
      <c r="DD11" s="292">
        <v>0</v>
      </c>
      <c r="DE11" s="292">
        <v>57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1933</v>
      </c>
      <c r="DV11" s="292">
        <v>1933</v>
      </c>
      <c r="DW11" s="292">
        <v>0</v>
      </c>
      <c r="DX11" s="292">
        <v>0</v>
      </c>
      <c r="DY11" s="292">
        <v>0</v>
      </c>
      <c r="DZ11" s="292">
        <f>SUM(EA11,EH11)</f>
        <v>7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7</v>
      </c>
      <c r="EI11" s="292">
        <v>0</v>
      </c>
      <c r="EJ11" s="292">
        <v>0</v>
      </c>
      <c r="EK11" s="292">
        <v>7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9997</v>
      </c>
      <c r="E12" s="292">
        <f>SUM(F12,M12)</f>
        <v>7689</v>
      </c>
      <c r="F12" s="292">
        <f>SUM(G12:L12)</f>
        <v>6920</v>
      </c>
      <c r="G12" s="292">
        <v>0</v>
      </c>
      <c r="H12" s="292">
        <v>6920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769</v>
      </c>
      <c r="N12" s="292">
        <v>0</v>
      </c>
      <c r="O12" s="292">
        <v>769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1165</v>
      </c>
      <c r="U12" s="292">
        <f>SUM(V12:AA12)</f>
        <v>555</v>
      </c>
      <c r="V12" s="292">
        <v>0</v>
      </c>
      <c r="W12" s="292">
        <v>0</v>
      </c>
      <c r="X12" s="292">
        <v>552</v>
      </c>
      <c r="Y12" s="292">
        <v>0</v>
      </c>
      <c r="Z12" s="292">
        <v>0</v>
      </c>
      <c r="AA12" s="292">
        <v>3</v>
      </c>
      <c r="AB12" s="292">
        <f>SUM(AC12:AH12)</f>
        <v>610</v>
      </c>
      <c r="AC12" s="292">
        <v>0</v>
      </c>
      <c r="AD12" s="292">
        <v>0</v>
      </c>
      <c r="AE12" s="292">
        <v>610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1069</v>
      </c>
      <c r="CR12" s="292">
        <f>SUM(CS12:CX12)</f>
        <v>1043</v>
      </c>
      <c r="CS12" s="292">
        <v>0</v>
      </c>
      <c r="CT12" s="292">
        <v>0</v>
      </c>
      <c r="CU12" s="292">
        <v>0</v>
      </c>
      <c r="CV12" s="292">
        <v>1043</v>
      </c>
      <c r="CW12" s="292">
        <v>0</v>
      </c>
      <c r="CX12" s="292">
        <v>0</v>
      </c>
      <c r="CY12" s="292">
        <f>SUM(CZ12:DE12)</f>
        <v>26</v>
      </c>
      <c r="CZ12" s="292">
        <v>0</v>
      </c>
      <c r="DA12" s="292">
        <v>0</v>
      </c>
      <c r="DB12" s="292">
        <v>0</v>
      </c>
      <c r="DC12" s="292">
        <v>26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74</v>
      </c>
      <c r="DV12" s="292">
        <v>0</v>
      </c>
      <c r="DW12" s="292">
        <v>0</v>
      </c>
      <c r="DX12" s="292">
        <v>74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10393</v>
      </c>
      <c r="E13" s="292">
        <f>SUM(F13,M13)</f>
        <v>8330</v>
      </c>
      <c r="F13" s="292">
        <f>SUM(G13:L13)</f>
        <v>7830</v>
      </c>
      <c r="G13" s="292">
        <v>0</v>
      </c>
      <c r="H13" s="292">
        <v>7830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500</v>
      </c>
      <c r="N13" s="292">
        <v>0</v>
      </c>
      <c r="O13" s="292">
        <v>500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787</v>
      </c>
      <c r="U13" s="292">
        <f>SUM(V13:AA13)</f>
        <v>383</v>
      </c>
      <c r="V13" s="292">
        <v>0</v>
      </c>
      <c r="W13" s="292">
        <v>0</v>
      </c>
      <c r="X13" s="292">
        <v>0</v>
      </c>
      <c r="Y13" s="292">
        <v>370</v>
      </c>
      <c r="Z13" s="292">
        <v>0</v>
      </c>
      <c r="AA13" s="292">
        <v>13</v>
      </c>
      <c r="AB13" s="292">
        <f>SUM(AC13:AH13)</f>
        <v>404</v>
      </c>
      <c r="AC13" s="292">
        <v>0</v>
      </c>
      <c r="AD13" s="292">
        <v>0</v>
      </c>
      <c r="AE13" s="292">
        <v>0</v>
      </c>
      <c r="AF13" s="292">
        <v>28</v>
      </c>
      <c r="AG13" s="292">
        <v>0</v>
      </c>
      <c r="AH13" s="292">
        <v>376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1022</v>
      </c>
      <c r="DV13" s="292">
        <v>1022</v>
      </c>
      <c r="DW13" s="292">
        <v>0</v>
      </c>
      <c r="DX13" s="292">
        <v>0</v>
      </c>
      <c r="DY13" s="292">
        <v>0</v>
      </c>
      <c r="DZ13" s="292">
        <f>SUM(EA13,EH13)</f>
        <v>254</v>
      </c>
      <c r="EA13" s="292">
        <f>SUM(EB13:EG13)</f>
        <v>178</v>
      </c>
      <c r="EB13" s="292">
        <v>0</v>
      </c>
      <c r="EC13" s="292">
        <v>0</v>
      </c>
      <c r="ED13" s="292">
        <v>178</v>
      </c>
      <c r="EE13" s="292">
        <v>0</v>
      </c>
      <c r="EF13" s="292">
        <v>0</v>
      </c>
      <c r="EG13" s="292">
        <v>0</v>
      </c>
      <c r="EH13" s="292">
        <f>SUM(EI13:EN13)</f>
        <v>76</v>
      </c>
      <c r="EI13" s="292">
        <v>0</v>
      </c>
      <c r="EJ13" s="292">
        <v>0</v>
      </c>
      <c r="EK13" s="292">
        <v>76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7498</v>
      </c>
      <c r="E14" s="292">
        <f>SUM(F14,M14)</f>
        <v>6242</v>
      </c>
      <c r="F14" s="292">
        <f>SUM(G14:L14)</f>
        <v>5191</v>
      </c>
      <c r="G14" s="292">
        <v>0</v>
      </c>
      <c r="H14" s="292">
        <v>5191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1051</v>
      </c>
      <c r="N14" s="292">
        <v>0</v>
      </c>
      <c r="O14" s="292">
        <v>1051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377</v>
      </c>
      <c r="U14" s="292">
        <f>SUM(V14:AA14)</f>
        <v>290</v>
      </c>
      <c r="V14" s="292">
        <v>0</v>
      </c>
      <c r="W14" s="292">
        <v>0</v>
      </c>
      <c r="X14" s="292">
        <v>290</v>
      </c>
      <c r="Y14" s="292">
        <v>0</v>
      </c>
      <c r="Z14" s="292">
        <v>0</v>
      </c>
      <c r="AA14" s="292">
        <v>0</v>
      </c>
      <c r="AB14" s="292">
        <f>SUM(AC14:AH14)</f>
        <v>87</v>
      </c>
      <c r="AC14" s="292">
        <v>0</v>
      </c>
      <c r="AD14" s="292">
        <v>0</v>
      </c>
      <c r="AE14" s="292">
        <v>87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879</v>
      </c>
      <c r="CR14" s="292">
        <f>SUM(CS14:CX14)</f>
        <v>809</v>
      </c>
      <c r="CS14" s="292">
        <v>0</v>
      </c>
      <c r="CT14" s="292">
        <v>0</v>
      </c>
      <c r="CU14" s="292">
        <v>0</v>
      </c>
      <c r="CV14" s="292">
        <v>809</v>
      </c>
      <c r="CW14" s="292">
        <v>0</v>
      </c>
      <c r="CX14" s="292">
        <v>0</v>
      </c>
      <c r="CY14" s="292">
        <f>SUM(CZ14:DE14)</f>
        <v>70</v>
      </c>
      <c r="CZ14" s="292">
        <v>0</v>
      </c>
      <c r="DA14" s="292">
        <v>0</v>
      </c>
      <c r="DB14" s="292">
        <v>0</v>
      </c>
      <c r="DC14" s="292">
        <v>70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10290</v>
      </c>
      <c r="E15" s="292">
        <f>SUM(F15,M15)</f>
        <v>1037</v>
      </c>
      <c r="F15" s="292">
        <f>SUM(G15:L15)</f>
        <v>785</v>
      </c>
      <c r="G15" s="292">
        <v>0</v>
      </c>
      <c r="H15" s="292">
        <v>785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252</v>
      </c>
      <c r="N15" s="292">
        <v>0</v>
      </c>
      <c r="O15" s="292">
        <v>247</v>
      </c>
      <c r="P15" s="292">
        <v>0</v>
      </c>
      <c r="Q15" s="292">
        <v>0</v>
      </c>
      <c r="R15" s="292">
        <v>5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6578</v>
      </c>
      <c r="CC15" s="292">
        <f>SUM(CD15:CI15)</f>
        <v>5609</v>
      </c>
      <c r="CD15" s="292">
        <v>0</v>
      </c>
      <c r="CE15" s="292">
        <v>5609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969</v>
      </c>
      <c r="CK15" s="292">
        <v>0</v>
      </c>
      <c r="CL15" s="292">
        <v>969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1240</v>
      </c>
      <c r="CR15" s="292">
        <f>SUM(CS15:CX15)</f>
        <v>592</v>
      </c>
      <c r="CS15" s="292">
        <v>0</v>
      </c>
      <c r="CT15" s="292">
        <v>0</v>
      </c>
      <c r="CU15" s="292">
        <v>242</v>
      </c>
      <c r="CV15" s="292">
        <v>350</v>
      </c>
      <c r="CW15" s="292">
        <v>0</v>
      </c>
      <c r="CX15" s="292">
        <v>0</v>
      </c>
      <c r="CY15" s="292">
        <f>SUM(CZ15:DE15)</f>
        <v>648</v>
      </c>
      <c r="CZ15" s="292">
        <v>0</v>
      </c>
      <c r="DA15" s="292">
        <v>0</v>
      </c>
      <c r="DB15" s="292">
        <v>567</v>
      </c>
      <c r="DC15" s="292">
        <v>0</v>
      </c>
      <c r="DD15" s="292">
        <v>0</v>
      </c>
      <c r="DE15" s="292">
        <v>81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1435</v>
      </c>
      <c r="DV15" s="292">
        <v>729</v>
      </c>
      <c r="DW15" s="292">
        <v>17</v>
      </c>
      <c r="DX15" s="292">
        <v>669</v>
      </c>
      <c r="DY15" s="292">
        <v>20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3606</v>
      </c>
      <c r="E16" s="292">
        <f>SUM(F16,M16)</f>
        <v>2809</v>
      </c>
      <c r="F16" s="292">
        <f>SUM(G16:L16)</f>
        <v>2211</v>
      </c>
      <c r="G16" s="292">
        <v>0</v>
      </c>
      <c r="H16" s="292">
        <v>2211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598</v>
      </c>
      <c r="N16" s="292">
        <v>0</v>
      </c>
      <c r="O16" s="292">
        <v>598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332</v>
      </c>
      <c r="U16" s="292">
        <f>SUM(V16:AA16)</f>
        <v>238</v>
      </c>
      <c r="V16" s="292">
        <v>0</v>
      </c>
      <c r="W16" s="292">
        <v>0</v>
      </c>
      <c r="X16" s="292">
        <v>79</v>
      </c>
      <c r="Y16" s="292">
        <v>155</v>
      </c>
      <c r="Z16" s="292">
        <v>4</v>
      </c>
      <c r="AA16" s="292">
        <v>0</v>
      </c>
      <c r="AB16" s="292">
        <f>SUM(AC16:AH16)</f>
        <v>94</v>
      </c>
      <c r="AC16" s="292">
        <v>0</v>
      </c>
      <c r="AD16" s="292">
        <v>0</v>
      </c>
      <c r="AE16" s="292">
        <v>90</v>
      </c>
      <c r="AF16" s="292">
        <v>0</v>
      </c>
      <c r="AG16" s="292">
        <v>0</v>
      </c>
      <c r="AH16" s="292">
        <v>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465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465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465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1480</v>
      </c>
      <c r="E17" s="292">
        <f>SUM(F17,M17)</f>
        <v>1181</v>
      </c>
      <c r="F17" s="292">
        <f>SUM(G17:L17)</f>
        <v>781</v>
      </c>
      <c r="G17" s="292">
        <v>0</v>
      </c>
      <c r="H17" s="292">
        <v>781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400</v>
      </c>
      <c r="N17" s="292">
        <v>0</v>
      </c>
      <c r="O17" s="292">
        <v>398</v>
      </c>
      <c r="P17" s="292">
        <v>0</v>
      </c>
      <c r="Q17" s="292">
        <v>0</v>
      </c>
      <c r="R17" s="292">
        <v>2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201</v>
      </c>
      <c r="CR17" s="292">
        <f>SUM(CS17:CX17)</f>
        <v>52</v>
      </c>
      <c r="CS17" s="292">
        <v>0</v>
      </c>
      <c r="CT17" s="292">
        <v>0</v>
      </c>
      <c r="CU17" s="292">
        <v>25</v>
      </c>
      <c r="CV17" s="292">
        <v>27</v>
      </c>
      <c r="CW17" s="292">
        <v>0</v>
      </c>
      <c r="CX17" s="292">
        <v>0</v>
      </c>
      <c r="CY17" s="292">
        <f>SUM(CZ17:DE17)</f>
        <v>149</v>
      </c>
      <c r="CZ17" s="292">
        <v>0</v>
      </c>
      <c r="DA17" s="292">
        <v>0</v>
      </c>
      <c r="DB17" s="292">
        <v>38</v>
      </c>
      <c r="DC17" s="292">
        <v>2</v>
      </c>
      <c r="DD17" s="292">
        <v>0</v>
      </c>
      <c r="DE17" s="292">
        <v>109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98</v>
      </c>
      <c r="DV17" s="292">
        <v>75</v>
      </c>
      <c r="DW17" s="292">
        <v>0</v>
      </c>
      <c r="DX17" s="292">
        <v>23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1099</v>
      </c>
      <c r="E18" s="292">
        <f>SUM(F18,M18)</f>
        <v>713</v>
      </c>
      <c r="F18" s="292">
        <f>SUM(G18:L18)</f>
        <v>454</v>
      </c>
      <c r="G18" s="292">
        <v>0</v>
      </c>
      <c r="H18" s="292">
        <v>454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259</v>
      </c>
      <c r="N18" s="292">
        <v>0</v>
      </c>
      <c r="O18" s="292">
        <v>259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84</v>
      </c>
      <c r="U18" s="292">
        <f>SUM(V18:AA18)</f>
        <v>54</v>
      </c>
      <c r="V18" s="292">
        <v>0</v>
      </c>
      <c r="W18" s="292">
        <v>0</v>
      </c>
      <c r="X18" s="292">
        <v>47</v>
      </c>
      <c r="Y18" s="292">
        <v>0</v>
      </c>
      <c r="Z18" s="292">
        <v>0</v>
      </c>
      <c r="AA18" s="292">
        <v>7</v>
      </c>
      <c r="AB18" s="292">
        <f>SUM(AC18:AH18)</f>
        <v>30</v>
      </c>
      <c r="AC18" s="292">
        <v>0</v>
      </c>
      <c r="AD18" s="292">
        <v>0</v>
      </c>
      <c r="AE18" s="292">
        <v>14</v>
      </c>
      <c r="AF18" s="292">
        <v>16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125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125</v>
      </c>
      <c r="CK18" s="292">
        <v>0</v>
      </c>
      <c r="CL18" s="292">
        <v>57</v>
      </c>
      <c r="CM18" s="292">
        <v>16</v>
      </c>
      <c r="CN18" s="292">
        <v>33</v>
      </c>
      <c r="CO18" s="292">
        <v>0</v>
      </c>
      <c r="CP18" s="292">
        <v>19</v>
      </c>
      <c r="CQ18" s="292">
        <f>SUM(CR18,CY18)</f>
        <v>40</v>
      </c>
      <c r="CR18" s="292">
        <f>SUM(CS18:CX18)</f>
        <v>37</v>
      </c>
      <c r="CS18" s="292">
        <v>0</v>
      </c>
      <c r="CT18" s="292">
        <v>0</v>
      </c>
      <c r="CU18" s="292">
        <v>0</v>
      </c>
      <c r="CV18" s="292">
        <v>37</v>
      </c>
      <c r="CW18" s="292">
        <v>0</v>
      </c>
      <c r="CX18" s="292">
        <v>0</v>
      </c>
      <c r="CY18" s="292">
        <f>SUM(CZ18:DE18)</f>
        <v>3</v>
      </c>
      <c r="CZ18" s="292">
        <v>0</v>
      </c>
      <c r="DA18" s="292">
        <v>2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135</v>
      </c>
      <c r="DV18" s="292">
        <v>93</v>
      </c>
      <c r="DW18" s="292">
        <v>0</v>
      </c>
      <c r="DX18" s="292">
        <v>42</v>
      </c>
      <c r="DY18" s="292">
        <v>0</v>
      </c>
      <c r="DZ18" s="292">
        <f>SUM(EA18,EH18)</f>
        <v>2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2</v>
      </c>
      <c r="EI18" s="292">
        <v>0</v>
      </c>
      <c r="EJ18" s="292">
        <v>0</v>
      </c>
      <c r="EK18" s="292">
        <v>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1184</v>
      </c>
      <c r="E19" s="292">
        <f>SUM(F19,M19)</f>
        <v>650</v>
      </c>
      <c r="F19" s="292">
        <f>SUM(G19:L19)</f>
        <v>544</v>
      </c>
      <c r="G19" s="292">
        <v>0</v>
      </c>
      <c r="H19" s="292">
        <v>544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106</v>
      </c>
      <c r="N19" s="292">
        <v>0</v>
      </c>
      <c r="O19" s="292">
        <v>106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134</v>
      </c>
      <c r="U19" s="292">
        <f>SUM(V19:AA19)</f>
        <v>99</v>
      </c>
      <c r="V19" s="292">
        <v>0</v>
      </c>
      <c r="W19" s="292">
        <v>0</v>
      </c>
      <c r="X19" s="292">
        <v>72</v>
      </c>
      <c r="Y19" s="292">
        <v>0</v>
      </c>
      <c r="Z19" s="292">
        <v>0</v>
      </c>
      <c r="AA19" s="292">
        <v>27</v>
      </c>
      <c r="AB19" s="292">
        <f>SUM(AC19:AH19)</f>
        <v>35</v>
      </c>
      <c r="AC19" s="292">
        <v>0</v>
      </c>
      <c r="AD19" s="292">
        <v>0</v>
      </c>
      <c r="AE19" s="292">
        <v>16</v>
      </c>
      <c r="AF19" s="292">
        <v>19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118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118</v>
      </c>
      <c r="CK19" s="292">
        <v>0</v>
      </c>
      <c r="CL19" s="292">
        <v>92</v>
      </c>
      <c r="CM19" s="292">
        <v>11</v>
      </c>
      <c r="CN19" s="292">
        <v>2</v>
      </c>
      <c r="CO19" s="292">
        <v>0</v>
      </c>
      <c r="CP19" s="292">
        <v>13</v>
      </c>
      <c r="CQ19" s="292">
        <f>SUM(CR19,CY19)</f>
        <v>67</v>
      </c>
      <c r="CR19" s="292">
        <f>SUM(CS19:CX19)</f>
        <v>39</v>
      </c>
      <c r="CS19" s="292">
        <v>0</v>
      </c>
      <c r="CT19" s="292">
        <v>0</v>
      </c>
      <c r="CU19" s="292">
        <v>0</v>
      </c>
      <c r="CV19" s="292">
        <v>39</v>
      </c>
      <c r="CW19" s="292">
        <v>0</v>
      </c>
      <c r="CX19" s="292">
        <v>0</v>
      </c>
      <c r="CY19" s="292">
        <f>SUM(CZ19:DE19)</f>
        <v>28</v>
      </c>
      <c r="CZ19" s="292">
        <v>0</v>
      </c>
      <c r="DA19" s="292">
        <v>26</v>
      </c>
      <c r="DB19" s="292">
        <v>0</v>
      </c>
      <c r="DC19" s="292">
        <v>2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215</v>
      </c>
      <c r="DV19" s="292">
        <v>163</v>
      </c>
      <c r="DW19" s="292">
        <v>0</v>
      </c>
      <c r="DX19" s="292">
        <v>52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2813</v>
      </c>
      <c r="E20" s="292">
        <f>SUM(F20,M20)</f>
        <v>1599</v>
      </c>
      <c r="F20" s="292">
        <f>SUM(G20:L20)</f>
        <v>1196</v>
      </c>
      <c r="G20" s="292">
        <v>0</v>
      </c>
      <c r="H20" s="292">
        <v>1196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403</v>
      </c>
      <c r="N20" s="292">
        <v>0</v>
      </c>
      <c r="O20" s="292">
        <v>403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266</v>
      </c>
      <c r="U20" s="292">
        <f>SUM(V20:AA20)</f>
        <v>181</v>
      </c>
      <c r="V20" s="292">
        <v>0</v>
      </c>
      <c r="W20" s="292">
        <v>0</v>
      </c>
      <c r="X20" s="292">
        <v>149</v>
      </c>
      <c r="Y20" s="292">
        <v>0</v>
      </c>
      <c r="Z20" s="292">
        <v>0</v>
      </c>
      <c r="AA20" s="292">
        <v>32</v>
      </c>
      <c r="AB20" s="292">
        <f>SUM(AC20:AH20)</f>
        <v>85</v>
      </c>
      <c r="AC20" s="292">
        <v>0</v>
      </c>
      <c r="AD20" s="292">
        <v>0</v>
      </c>
      <c r="AE20" s="292">
        <v>35</v>
      </c>
      <c r="AF20" s="292">
        <v>50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305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305</v>
      </c>
      <c r="CK20" s="292">
        <v>0</v>
      </c>
      <c r="CL20" s="292">
        <v>170</v>
      </c>
      <c r="CM20" s="292">
        <v>40</v>
      </c>
      <c r="CN20" s="292">
        <v>55</v>
      </c>
      <c r="CO20" s="292">
        <v>0</v>
      </c>
      <c r="CP20" s="292">
        <v>40</v>
      </c>
      <c r="CQ20" s="292">
        <f>SUM(CR20,CY20)</f>
        <v>141</v>
      </c>
      <c r="CR20" s="292">
        <f>SUM(CS20:CX20)</f>
        <v>22</v>
      </c>
      <c r="CS20" s="292">
        <v>0</v>
      </c>
      <c r="CT20" s="292">
        <v>0</v>
      </c>
      <c r="CU20" s="292">
        <v>0</v>
      </c>
      <c r="CV20" s="292">
        <v>22</v>
      </c>
      <c r="CW20" s="292">
        <v>0</v>
      </c>
      <c r="CX20" s="292">
        <v>0</v>
      </c>
      <c r="CY20" s="292">
        <f>SUM(CZ20:DE20)</f>
        <v>119</v>
      </c>
      <c r="CZ20" s="292">
        <v>0</v>
      </c>
      <c r="DA20" s="292">
        <v>108</v>
      </c>
      <c r="DB20" s="292">
        <v>0</v>
      </c>
      <c r="DC20" s="292">
        <v>11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501</v>
      </c>
      <c r="DV20" s="292">
        <v>400</v>
      </c>
      <c r="DW20" s="292">
        <v>0</v>
      </c>
      <c r="DX20" s="292">
        <v>101</v>
      </c>
      <c r="DY20" s="292">
        <v>0</v>
      </c>
      <c r="DZ20" s="292">
        <f>SUM(EA20,EH20)</f>
        <v>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</v>
      </c>
      <c r="EI20" s="292">
        <v>0</v>
      </c>
      <c r="EJ20" s="292">
        <v>0</v>
      </c>
      <c r="EK20" s="292">
        <v>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2381</v>
      </c>
      <c r="E21" s="292">
        <f>SUM(F21,M21)</f>
        <v>1825</v>
      </c>
      <c r="F21" s="292">
        <f>SUM(G21:L21)</f>
        <v>1773</v>
      </c>
      <c r="G21" s="292">
        <v>0</v>
      </c>
      <c r="H21" s="292">
        <v>1773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52</v>
      </c>
      <c r="N21" s="292">
        <v>0</v>
      </c>
      <c r="O21" s="292">
        <v>52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556</v>
      </c>
      <c r="CR21" s="292">
        <f>SUM(CS21:CX21)</f>
        <v>533</v>
      </c>
      <c r="CS21" s="292">
        <v>0</v>
      </c>
      <c r="CT21" s="292">
        <v>0</v>
      </c>
      <c r="CU21" s="292">
        <v>0</v>
      </c>
      <c r="CV21" s="292">
        <v>346</v>
      </c>
      <c r="CW21" s="292">
        <v>0</v>
      </c>
      <c r="CX21" s="292">
        <v>187</v>
      </c>
      <c r="CY21" s="292">
        <f>SUM(CZ21:DE21)</f>
        <v>23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23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1684</v>
      </c>
      <c r="E22" s="292">
        <f>SUM(F22,M22)</f>
        <v>1070</v>
      </c>
      <c r="F22" s="292">
        <f>SUM(G22:L22)</f>
        <v>988</v>
      </c>
      <c r="G22" s="292">
        <v>0</v>
      </c>
      <c r="H22" s="292">
        <v>988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82</v>
      </c>
      <c r="N22" s="292">
        <v>0</v>
      </c>
      <c r="O22" s="292">
        <v>82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573</v>
      </c>
      <c r="CR22" s="292">
        <f>SUM(CS22:CX22)</f>
        <v>274</v>
      </c>
      <c r="CS22" s="292">
        <v>0</v>
      </c>
      <c r="CT22" s="292">
        <v>0</v>
      </c>
      <c r="CU22" s="292">
        <v>0</v>
      </c>
      <c r="CV22" s="292">
        <v>224</v>
      </c>
      <c r="CW22" s="292">
        <v>0</v>
      </c>
      <c r="CX22" s="292">
        <v>50</v>
      </c>
      <c r="CY22" s="292">
        <f>SUM(CZ22:DE22)</f>
        <v>299</v>
      </c>
      <c r="CZ22" s="292">
        <v>0</v>
      </c>
      <c r="DA22" s="292">
        <v>0</v>
      </c>
      <c r="DB22" s="292">
        <v>0</v>
      </c>
      <c r="DC22" s="292">
        <v>150</v>
      </c>
      <c r="DD22" s="292">
        <v>0</v>
      </c>
      <c r="DE22" s="292">
        <v>149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41</v>
      </c>
      <c r="DV22" s="292">
        <v>41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1103</v>
      </c>
      <c r="E23" s="292">
        <f>SUM(F23,M23)</f>
        <v>817</v>
      </c>
      <c r="F23" s="292">
        <f>SUM(G23:L23)</f>
        <v>345</v>
      </c>
      <c r="G23" s="292">
        <v>0</v>
      </c>
      <c r="H23" s="292">
        <v>345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472</v>
      </c>
      <c r="N23" s="292">
        <v>0</v>
      </c>
      <c r="O23" s="292">
        <v>432</v>
      </c>
      <c r="P23" s="292">
        <v>0</v>
      </c>
      <c r="Q23" s="292">
        <v>0</v>
      </c>
      <c r="R23" s="292">
        <v>40</v>
      </c>
      <c r="S23" s="292">
        <v>0</v>
      </c>
      <c r="T23" s="292">
        <f>SUM(U23,AB23)</f>
        <v>93</v>
      </c>
      <c r="U23" s="292">
        <f>SUM(V23:AA23)</f>
        <v>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</v>
      </c>
      <c r="AB23" s="292">
        <f>SUM(AC23:AH23)</f>
        <v>91</v>
      </c>
      <c r="AC23" s="292">
        <v>0</v>
      </c>
      <c r="AD23" s="292">
        <v>0</v>
      </c>
      <c r="AE23" s="292">
        <v>21</v>
      </c>
      <c r="AF23" s="292">
        <v>0</v>
      </c>
      <c r="AG23" s="292">
        <v>0</v>
      </c>
      <c r="AH23" s="292">
        <v>70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71</v>
      </c>
      <c r="CR23" s="292">
        <f>SUM(CS23:CX23)</f>
        <v>6</v>
      </c>
      <c r="CS23" s="292">
        <v>0</v>
      </c>
      <c r="CT23" s="292">
        <v>0</v>
      </c>
      <c r="CU23" s="292">
        <v>0</v>
      </c>
      <c r="CV23" s="292">
        <v>6</v>
      </c>
      <c r="CW23" s="292">
        <v>0</v>
      </c>
      <c r="CX23" s="292">
        <v>0</v>
      </c>
      <c r="CY23" s="292">
        <f>SUM(CZ23:DE23)</f>
        <v>65</v>
      </c>
      <c r="CZ23" s="292">
        <v>0</v>
      </c>
      <c r="DA23" s="292">
        <v>0</v>
      </c>
      <c r="DB23" s="292">
        <v>0</v>
      </c>
      <c r="DC23" s="292">
        <v>65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122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122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122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1237</v>
      </c>
      <c r="E24" s="292">
        <f>SUM(F24,M24)</f>
        <v>991</v>
      </c>
      <c r="F24" s="292">
        <f>SUM(G24:L24)</f>
        <v>633</v>
      </c>
      <c r="G24" s="292">
        <v>0</v>
      </c>
      <c r="H24" s="292">
        <v>633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358</v>
      </c>
      <c r="N24" s="292">
        <v>0</v>
      </c>
      <c r="O24" s="292">
        <v>316</v>
      </c>
      <c r="P24" s="292">
        <v>0</v>
      </c>
      <c r="Q24" s="292">
        <v>0</v>
      </c>
      <c r="R24" s="292">
        <v>0</v>
      </c>
      <c r="S24" s="292">
        <v>42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91</v>
      </c>
      <c r="CR24" s="292">
        <f>SUM(CS24:CX24)</f>
        <v>91</v>
      </c>
      <c r="CS24" s="292">
        <v>0</v>
      </c>
      <c r="CT24" s="292">
        <v>0</v>
      </c>
      <c r="CU24" s="292">
        <v>0</v>
      </c>
      <c r="CV24" s="292">
        <v>91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155</v>
      </c>
      <c r="EA24" s="292">
        <f>SUM(EB24:EG24)</f>
        <v>29</v>
      </c>
      <c r="EB24" s="292">
        <v>0</v>
      </c>
      <c r="EC24" s="292">
        <v>0</v>
      </c>
      <c r="ED24" s="292">
        <v>29</v>
      </c>
      <c r="EE24" s="292">
        <v>0</v>
      </c>
      <c r="EF24" s="292">
        <v>0</v>
      </c>
      <c r="EG24" s="292">
        <v>0</v>
      </c>
      <c r="EH24" s="292">
        <f>SUM(EI24:EN24)</f>
        <v>126</v>
      </c>
      <c r="EI24" s="292">
        <v>0</v>
      </c>
      <c r="EJ24" s="292">
        <v>0</v>
      </c>
      <c r="EK24" s="292">
        <v>126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159</v>
      </c>
      <c r="E25" s="292">
        <f>SUM(F25,M25)</f>
        <v>80</v>
      </c>
      <c r="F25" s="292">
        <f>SUM(G25:L25)</f>
        <v>80</v>
      </c>
      <c r="G25" s="292">
        <v>0</v>
      </c>
      <c r="H25" s="292">
        <v>80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79</v>
      </c>
      <c r="CR25" s="292">
        <f>SUM(CS25:CX25)</f>
        <v>79</v>
      </c>
      <c r="CS25" s="292">
        <v>0</v>
      </c>
      <c r="CT25" s="292">
        <v>0</v>
      </c>
      <c r="CU25" s="292">
        <v>6</v>
      </c>
      <c r="CV25" s="292">
        <v>7</v>
      </c>
      <c r="CW25" s="292">
        <v>0</v>
      </c>
      <c r="CX25" s="292">
        <v>66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7707</v>
      </c>
      <c r="E26" s="292">
        <f>SUM(F26,M26)</f>
        <v>5988</v>
      </c>
      <c r="F26" s="292">
        <f>SUM(G26:L26)</f>
        <v>1841</v>
      </c>
      <c r="G26" s="292">
        <v>0</v>
      </c>
      <c r="H26" s="292">
        <v>1841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4147</v>
      </c>
      <c r="N26" s="292">
        <v>0</v>
      </c>
      <c r="O26" s="292">
        <v>4147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1719</v>
      </c>
      <c r="CR26" s="292">
        <f>SUM(CS26:CX26)</f>
        <v>325</v>
      </c>
      <c r="CS26" s="292">
        <v>0</v>
      </c>
      <c r="CT26" s="292">
        <v>0</v>
      </c>
      <c r="CU26" s="292">
        <v>65</v>
      </c>
      <c r="CV26" s="292">
        <v>254</v>
      </c>
      <c r="CW26" s="292">
        <v>0</v>
      </c>
      <c r="CX26" s="292">
        <v>6</v>
      </c>
      <c r="CY26" s="292">
        <f>SUM(CZ26:DE26)</f>
        <v>1394</v>
      </c>
      <c r="CZ26" s="292">
        <v>0</v>
      </c>
      <c r="DA26" s="292">
        <v>0</v>
      </c>
      <c r="DB26" s="292">
        <v>1274</v>
      </c>
      <c r="DC26" s="292">
        <v>23</v>
      </c>
      <c r="DD26" s="292">
        <v>97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237244</v>
      </c>
      <c r="E7" s="305">
        <f>+Q7</f>
        <v>178570</v>
      </c>
      <c r="F7" s="305">
        <f>SUM(G7:M7)</f>
        <v>44790</v>
      </c>
      <c r="G7" s="305">
        <f t="shared" ref="G7:M7" si="0">SUM(G$8:G$207)</f>
        <v>9791</v>
      </c>
      <c r="H7" s="305">
        <f t="shared" si="0"/>
        <v>3959</v>
      </c>
      <c r="I7" s="305">
        <f t="shared" si="0"/>
        <v>263</v>
      </c>
      <c r="J7" s="305">
        <f t="shared" si="0"/>
        <v>0</v>
      </c>
      <c r="K7" s="305">
        <f t="shared" si="0"/>
        <v>8990</v>
      </c>
      <c r="L7" s="305">
        <f t="shared" si="0"/>
        <v>21787</v>
      </c>
      <c r="M7" s="305">
        <f t="shared" si="0"/>
        <v>0</v>
      </c>
      <c r="N7" s="305">
        <f>+AA7</f>
        <v>5066</v>
      </c>
      <c r="O7" s="305">
        <f>+資源化量内訳!Y7</f>
        <v>8818</v>
      </c>
      <c r="P7" s="305">
        <f>+SUM(Q7,R7)</f>
        <v>183075</v>
      </c>
      <c r="Q7" s="305">
        <f>SUM(Q$8:Q$207)</f>
        <v>178570</v>
      </c>
      <c r="R7" s="305">
        <f>+SUM(S7,T7,U7,V7,W7,X7,Y7)</f>
        <v>4505</v>
      </c>
      <c r="S7" s="305">
        <f t="shared" ref="S7:Y7" si="1">SUM(S$8:S$207)</f>
        <v>3186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1319</v>
      </c>
      <c r="Y7" s="305">
        <f t="shared" si="1"/>
        <v>0</v>
      </c>
      <c r="Z7" s="305">
        <f>SUM(AA7:AC7)</f>
        <v>20587</v>
      </c>
      <c r="AA7" s="305">
        <f>SUM(AA$8:AA$207)</f>
        <v>5066</v>
      </c>
      <c r="AB7" s="305">
        <f>SUM(AB$8:AB$207)</f>
        <v>10560</v>
      </c>
      <c r="AC7" s="305">
        <f>SUM(AD7:AJ7)</f>
        <v>4961</v>
      </c>
      <c r="AD7" s="305">
        <f t="shared" ref="AD7:AJ7" si="2">SUM(AD$8:AD$207)</f>
        <v>2506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2455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79147</v>
      </c>
      <c r="E8" s="292">
        <f>+Q8</f>
        <v>60611</v>
      </c>
      <c r="F8" s="292">
        <f>SUM(G8:M8)</f>
        <v>17859</v>
      </c>
      <c r="G8" s="292">
        <v>1631</v>
      </c>
      <c r="H8" s="292">
        <v>3959</v>
      </c>
      <c r="I8" s="292">
        <v>263</v>
      </c>
      <c r="J8" s="292">
        <v>0</v>
      </c>
      <c r="K8" s="292">
        <v>1864</v>
      </c>
      <c r="L8" s="292">
        <v>10142</v>
      </c>
      <c r="M8" s="292">
        <v>0</v>
      </c>
      <c r="N8" s="292">
        <f>+AA8</f>
        <v>677</v>
      </c>
      <c r="O8" s="292">
        <f>+資源化量内訳!Y8</f>
        <v>0</v>
      </c>
      <c r="P8" s="292">
        <f>+SUM(Q8,R8)</f>
        <v>61579</v>
      </c>
      <c r="Q8" s="292">
        <v>60611</v>
      </c>
      <c r="R8" s="292">
        <f>+SUM(S8,T8,U8,V8,W8,X8,Y8)</f>
        <v>968</v>
      </c>
      <c r="S8" s="292">
        <v>606</v>
      </c>
      <c r="T8" s="292">
        <v>0</v>
      </c>
      <c r="U8" s="292">
        <v>0</v>
      </c>
      <c r="V8" s="292">
        <v>0</v>
      </c>
      <c r="W8" s="292">
        <v>0</v>
      </c>
      <c r="X8" s="292">
        <v>362</v>
      </c>
      <c r="Y8" s="292">
        <v>0</v>
      </c>
      <c r="Z8" s="292">
        <f>SUM(AA8:AC8)</f>
        <v>2297</v>
      </c>
      <c r="AA8" s="292">
        <v>677</v>
      </c>
      <c r="AB8" s="292">
        <v>1620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19574</v>
      </c>
      <c r="E9" s="292">
        <f>+Q9</f>
        <v>15622</v>
      </c>
      <c r="F9" s="292">
        <f>SUM(G9:M9)</f>
        <v>2464</v>
      </c>
      <c r="G9" s="292">
        <v>1104</v>
      </c>
      <c r="H9" s="292">
        <v>0</v>
      </c>
      <c r="I9" s="292">
        <v>0</v>
      </c>
      <c r="J9" s="292">
        <v>0</v>
      </c>
      <c r="K9" s="292">
        <v>0</v>
      </c>
      <c r="L9" s="292">
        <v>1360</v>
      </c>
      <c r="M9" s="292">
        <v>0</v>
      </c>
      <c r="N9" s="292">
        <f>+AA9</f>
        <v>0</v>
      </c>
      <c r="O9" s="292">
        <f>+資源化量内訳!Y9</f>
        <v>1488</v>
      </c>
      <c r="P9" s="292">
        <f>+SUM(Q9,R9)</f>
        <v>16179</v>
      </c>
      <c r="Q9" s="292">
        <v>15622</v>
      </c>
      <c r="R9" s="292">
        <f>+SUM(S9,T9,U9,V9,W9,X9,Y9)</f>
        <v>557</v>
      </c>
      <c r="S9" s="292">
        <v>557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1584</v>
      </c>
      <c r="AA9" s="292">
        <v>0</v>
      </c>
      <c r="AB9" s="292">
        <v>1266</v>
      </c>
      <c r="AC9" s="292">
        <f>SUM(AD9:AJ9)</f>
        <v>318</v>
      </c>
      <c r="AD9" s="292">
        <v>254</v>
      </c>
      <c r="AE9" s="292">
        <v>0</v>
      </c>
      <c r="AF9" s="292">
        <v>0</v>
      </c>
      <c r="AG9" s="292">
        <v>0</v>
      </c>
      <c r="AH9" s="292">
        <v>0</v>
      </c>
      <c r="AI9" s="292">
        <v>64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59539</v>
      </c>
      <c r="E10" s="292">
        <f>+Q10</f>
        <v>48400</v>
      </c>
      <c r="F10" s="292">
        <f>SUM(G10:M10)</f>
        <v>5928</v>
      </c>
      <c r="G10" s="292">
        <v>3853</v>
      </c>
      <c r="H10" s="292">
        <v>0</v>
      </c>
      <c r="I10" s="292">
        <v>0</v>
      </c>
      <c r="J10" s="292">
        <v>0</v>
      </c>
      <c r="K10" s="292">
        <v>0</v>
      </c>
      <c r="L10" s="292">
        <v>2075</v>
      </c>
      <c r="M10" s="292">
        <v>0</v>
      </c>
      <c r="N10" s="292">
        <f>+AA10</f>
        <v>3335</v>
      </c>
      <c r="O10" s="292">
        <f>+資源化量内訳!Y10</f>
        <v>1876</v>
      </c>
      <c r="P10" s="292">
        <f>+SUM(Q10,R10)</f>
        <v>50359</v>
      </c>
      <c r="Q10" s="292">
        <v>48400</v>
      </c>
      <c r="R10" s="292">
        <f>+SUM(S10,T10,U10,V10,W10,X10,Y10)</f>
        <v>1959</v>
      </c>
      <c r="S10" s="292">
        <v>1935</v>
      </c>
      <c r="T10" s="292">
        <v>0</v>
      </c>
      <c r="U10" s="292">
        <v>0</v>
      </c>
      <c r="V10" s="292">
        <v>0</v>
      </c>
      <c r="W10" s="292">
        <v>0</v>
      </c>
      <c r="X10" s="292">
        <v>24</v>
      </c>
      <c r="Y10" s="292">
        <v>0</v>
      </c>
      <c r="Z10" s="292">
        <f>SUM(AA10:AC10)</f>
        <v>8749</v>
      </c>
      <c r="AA10" s="292">
        <v>3335</v>
      </c>
      <c r="AB10" s="292">
        <v>4260</v>
      </c>
      <c r="AC10" s="292">
        <f>SUM(AD10:AJ10)</f>
        <v>1154</v>
      </c>
      <c r="AD10" s="292">
        <v>956</v>
      </c>
      <c r="AE10" s="292">
        <v>0</v>
      </c>
      <c r="AF10" s="292">
        <v>0</v>
      </c>
      <c r="AG10" s="292">
        <v>0</v>
      </c>
      <c r="AH10" s="292">
        <v>0</v>
      </c>
      <c r="AI10" s="292">
        <v>198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16911</v>
      </c>
      <c r="E11" s="292">
        <f>+Q11</f>
        <v>13465</v>
      </c>
      <c r="F11" s="292">
        <f>SUM(G11:M11)</f>
        <v>1506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1506</v>
      </c>
      <c r="M11" s="292">
        <v>0</v>
      </c>
      <c r="N11" s="292">
        <f>+AA11</f>
        <v>7</v>
      </c>
      <c r="O11" s="292">
        <f>+資源化量内訳!Y11</f>
        <v>1933</v>
      </c>
      <c r="P11" s="292">
        <f>+SUM(Q11,R11)</f>
        <v>14178</v>
      </c>
      <c r="Q11" s="292">
        <v>13465</v>
      </c>
      <c r="R11" s="292">
        <f>+SUM(S11,T11,U11,V11,W11,X11,Y11)</f>
        <v>713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713</v>
      </c>
      <c r="Y11" s="292">
        <v>0</v>
      </c>
      <c r="Z11" s="292">
        <f>SUM(AA11:AC11)</f>
        <v>637</v>
      </c>
      <c r="AA11" s="292">
        <v>7</v>
      </c>
      <c r="AB11" s="292">
        <v>317</v>
      </c>
      <c r="AC11" s="292">
        <f>SUM(AD11:AJ11)</f>
        <v>313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313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9423</v>
      </c>
      <c r="E12" s="292">
        <f>+Q12</f>
        <v>7150</v>
      </c>
      <c r="F12" s="292">
        <f>SUM(G12:M12)</f>
        <v>2199</v>
      </c>
      <c r="G12" s="292">
        <v>1153</v>
      </c>
      <c r="H12" s="292">
        <v>0</v>
      </c>
      <c r="I12" s="292">
        <v>0</v>
      </c>
      <c r="J12" s="292">
        <v>0</v>
      </c>
      <c r="K12" s="292">
        <v>0</v>
      </c>
      <c r="L12" s="292">
        <v>1046</v>
      </c>
      <c r="M12" s="292">
        <v>0</v>
      </c>
      <c r="N12" s="292">
        <f>+AA12</f>
        <v>0</v>
      </c>
      <c r="O12" s="292">
        <f>+資源化量内訳!Y12</f>
        <v>74</v>
      </c>
      <c r="P12" s="292">
        <f>+SUM(Q12,R12)</f>
        <v>7204</v>
      </c>
      <c r="Q12" s="292">
        <v>7150</v>
      </c>
      <c r="R12" s="292">
        <f>+SUM(S12,T12,U12,V12,W12,X12,Y12)</f>
        <v>54</v>
      </c>
      <c r="S12" s="292">
        <v>49</v>
      </c>
      <c r="T12" s="292">
        <v>0</v>
      </c>
      <c r="U12" s="292">
        <v>0</v>
      </c>
      <c r="V12" s="292">
        <v>0</v>
      </c>
      <c r="W12" s="292">
        <v>0</v>
      </c>
      <c r="X12" s="292">
        <v>5</v>
      </c>
      <c r="Y12" s="292">
        <v>0</v>
      </c>
      <c r="Z12" s="292">
        <f>SUM(AA12:AC12)</f>
        <v>1472</v>
      </c>
      <c r="AA12" s="292">
        <v>0</v>
      </c>
      <c r="AB12" s="292">
        <v>669</v>
      </c>
      <c r="AC12" s="292">
        <f>SUM(AD12:AJ12)</f>
        <v>803</v>
      </c>
      <c r="AD12" s="292">
        <v>801</v>
      </c>
      <c r="AE12" s="292">
        <v>0</v>
      </c>
      <c r="AF12" s="292">
        <v>0</v>
      </c>
      <c r="AG12" s="292">
        <v>0</v>
      </c>
      <c r="AH12" s="292">
        <v>0</v>
      </c>
      <c r="AI12" s="292">
        <v>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10383</v>
      </c>
      <c r="E13" s="292">
        <f>+Q13</f>
        <v>8320</v>
      </c>
      <c r="F13" s="292">
        <f>SUM(G13:M13)</f>
        <v>787</v>
      </c>
      <c r="G13" s="292">
        <v>787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254</v>
      </c>
      <c r="O13" s="292">
        <f>+資源化量内訳!Y13</f>
        <v>1022</v>
      </c>
      <c r="P13" s="292">
        <f>+SUM(Q13,R13)</f>
        <v>8330</v>
      </c>
      <c r="Q13" s="292">
        <v>8320</v>
      </c>
      <c r="R13" s="292">
        <f>+SUM(S13,T13,U13,V13,W13,X13,Y13)</f>
        <v>10</v>
      </c>
      <c r="S13" s="292">
        <v>10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297</v>
      </c>
      <c r="AA13" s="292">
        <v>254</v>
      </c>
      <c r="AB13" s="292">
        <v>0</v>
      </c>
      <c r="AC13" s="292">
        <f>SUM(AD13:AJ13)</f>
        <v>43</v>
      </c>
      <c r="AD13" s="292">
        <v>43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7495</v>
      </c>
      <c r="E14" s="292">
        <f>+Q14</f>
        <v>6242</v>
      </c>
      <c r="F14" s="292">
        <f>SUM(G14:M14)</f>
        <v>1205</v>
      </c>
      <c r="G14" s="292">
        <v>325</v>
      </c>
      <c r="H14" s="292">
        <v>0</v>
      </c>
      <c r="I14" s="292">
        <v>0</v>
      </c>
      <c r="J14" s="292">
        <v>0</v>
      </c>
      <c r="K14" s="292">
        <v>0</v>
      </c>
      <c r="L14" s="292">
        <v>880</v>
      </c>
      <c r="M14" s="292">
        <v>0</v>
      </c>
      <c r="N14" s="292">
        <f>+AA14</f>
        <v>48</v>
      </c>
      <c r="O14" s="292">
        <f>+資源化量内訳!Y14</f>
        <v>0</v>
      </c>
      <c r="P14" s="292">
        <f>+SUM(Q14,R14)</f>
        <v>6242</v>
      </c>
      <c r="Q14" s="292">
        <v>6242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348</v>
      </c>
      <c r="AA14" s="292">
        <v>48</v>
      </c>
      <c r="AB14" s="292">
        <v>196</v>
      </c>
      <c r="AC14" s="292">
        <f>SUM(AD14:AJ14)</f>
        <v>104</v>
      </c>
      <c r="AD14" s="292">
        <v>104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10290</v>
      </c>
      <c r="E15" s="292">
        <f>+Q15</f>
        <v>1037</v>
      </c>
      <c r="F15" s="292">
        <f>SUM(G15:M15)</f>
        <v>7818</v>
      </c>
      <c r="G15" s="292">
        <v>0</v>
      </c>
      <c r="H15" s="292">
        <v>0</v>
      </c>
      <c r="I15" s="292">
        <v>0</v>
      </c>
      <c r="J15" s="292">
        <v>0</v>
      </c>
      <c r="K15" s="292">
        <v>6578</v>
      </c>
      <c r="L15" s="292">
        <v>1240</v>
      </c>
      <c r="M15" s="292">
        <v>0</v>
      </c>
      <c r="N15" s="292">
        <f>+AA15</f>
        <v>0</v>
      </c>
      <c r="O15" s="292">
        <f>+資源化量内訳!Y15</f>
        <v>1435</v>
      </c>
      <c r="P15" s="292">
        <f>+SUM(Q15,R15)</f>
        <v>1037</v>
      </c>
      <c r="Q15" s="292">
        <v>1037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582</v>
      </c>
      <c r="AA15" s="292">
        <v>0</v>
      </c>
      <c r="AB15" s="292">
        <v>82</v>
      </c>
      <c r="AC15" s="292">
        <f>SUM(AD15:AJ15)</f>
        <v>500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500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3635</v>
      </c>
      <c r="E16" s="292">
        <f>+Q16</f>
        <v>2809</v>
      </c>
      <c r="F16" s="292">
        <f>SUM(G16:M16)</f>
        <v>361</v>
      </c>
      <c r="G16" s="292">
        <v>361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465</v>
      </c>
      <c r="O16" s="292">
        <f>+資源化量内訳!Y16</f>
        <v>0</v>
      </c>
      <c r="P16" s="292">
        <f>+SUM(Q16,R16)</f>
        <v>2838</v>
      </c>
      <c r="Q16" s="292">
        <v>2809</v>
      </c>
      <c r="R16" s="292">
        <f>+SUM(S16,T16,U16,V16,W16,X16,Y16)</f>
        <v>29</v>
      </c>
      <c r="S16" s="292">
        <v>29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956</v>
      </c>
      <c r="AA16" s="292">
        <v>465</v>
      </c>
      <c r="AB16" s="292">
        <v>337</v>
      </c>
      <c r="AC16" s="292">
        <f>SUM(AD16:AJ16)</f>
        <v>154</v>
      </c>
      <c r="AD16" s="292">
        <v>154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1480</v>
      </c>
      <c r="E17" s="292">
        <f>+Q17</f>
        <v>1181</v>
      </c>
      <c r="F17" s="292">
        <f>SUM(G17:M17)</f>
        <v>201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201</v>
      </c>
      <c r="M17" s="292">
        <v>0</v>
      </c>
      <c r="N17" s="292">
        <f>+AA17</f>
        <v>0</v>
      </c>
      <c r="O17" s="292">
        <f>+資源化量内訳!Y17</f>
        <v>98</v>
      </c>
      <c r="P17" s="292">
        <f>+SUM(Q17,R17)</f>
        <v>1181</v>
      </c>
      <c r="Q17" s="292">
        <v>1181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128</v>
      </c>
      <c r="AA17" s="292">
        <v>0</v>
      </c>
      <c r="AB17" s="292">
        <v>94</v>
      </c>
      <c r="AC17" s="292">
        <f>SUM(AD17:AJ17)</f>
        <v>34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34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1099</v>
      </c>
      <c r="E18" s="292">
        <f>+Q18</f>
        <v>713</v>
      </c>
      <c r="F18" s="292">
        <f>SUM(G18:M18)</f>
        <v>249</v>
      </c>
      <c r="G18" s="292">
        <v>84</v>
      </c>
      <c r="H18" s="292">
        <v>0</v>
      </c>
      <c r="I18" s="292">
        <v>0</v>
      </c>
      <c r="J18" s="292">
        <v>0</v>
      </c>
      <c r="K18" s="292">
        <v>125</v>
      </c>
      <c r="L18" s="292">
        <v>40</v>
      </c>
      <c r="M18" s="292">
        <v>0</v>
      </c>
      <c r="N18" s="292">
        <f>+AA18</f>
        <v>2</v>
      </c>
      <c r="O18" s="292">
        <f>+資源化量内訳!Y18</f>
        <v>135</v>
      </c>
      <c r="P18" s="292">
        <f>+SUM(Q18,R18)</f>
        <v>719</v>
      </c>
      <c r="Q18" s="292">
        <v>713</v>
      </c>
      <c r="R18" s="292">
        <f>+SUM(S18,T18,U18,V18,W18,X18,Y18)</f>
        <v>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6</v>
      </c>
      <c r="Y18" s="292">
        <v>0</v>
      </c>
      <c r="Z18" s="292">
        <f>SUM(AA18:AC18)</f>
        <v>141</v>
      </c>
      <c r="AA18" s="292">
        <v>2</v>
      </c>
      <c r="AB18" s="292">
        <v>98</v>
      </c>
      <c r="AC18" s="292">
        <f>SUM(AD18:AJ18)</f>
        <v>41</v>
      </c>
      <c r="AD18" s="292">
        <v>41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1184</v>
      </c>
      <c r="E19" s="292">
        <f>+Q19</f>
        <v>650</v>
      </c>
      <c r="F19" s="292">
        <f>SUM(G19:M19)</f>
        <v>319</v>
      </c>
      <c r="G19" s="292">
        <v>134</v>
      </c>
      <c r="H19" s="292">
        <v>0</v>
      </c>
      <c r="I19" s="292">
        <v>0</v>
      </c>
      <c r="J19" s="292">
        <v>0</v>
      </c>
      <c r="K19" s="292">
        <v>118</v>
      </c>
      <c r="L19" s="292">
        <v>67</v>
      </c>
      <c r="M19" s="292">
        <v>0</v>
      </c>
      <c r="N19" s="292">
        <f>+AA19</f>
        <v>0</v>
      </c>
      <c r="O19" s="292">
        <f>+資源化量内訳!Y19</f>
        <v>215</v>
      </c>
      <c r="P19" s="292">
        <f>+SUM(Q19,R19)</f>
        <v>659</v>
      </c>
      <c r="Q19" s="292">
        <v>650</v>
      </c>
      <c r="R19" s="292">
        <f>+SUM(S19,T19,U19,V19,W19,X19,Y19)</f>
        <v>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9</v>
      </c>
      <c r="Y19" s="292">
        <v>0</v>
      </c>
      <c r="Z19" s="292">
        <f>SUM(AA19:AC19)</f>
        <v>128</v>
      </c>
      <c r="AA19" s="292">
        <v>0</v>
      </c>
      <c r="AB19" s="292">
        <v>91</v>
      </c>
      <c r="AC19" s="292">
        <f>SUM(AD19:AJ19)</f>
        <v>37</v>
      </c>
      <c r="AD19" s="292">
        <v>37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2813</v>
      </c>
      <c r="E20" s="292">
        <f>+Q20</f>
        <v>1599</v>
      </c>
      <c r="F20" s="292">
        <f>SUM(G20:M20)</f>
        <v>712</v>
      </c>
      <c r="G20" s="292">
        <v>266</v>
      </c>
      <c r="H20" s="292">
        <v>0</v>
      </c>
      <c r="I20" s="292">
        <v>0</v>
      </c>
      <c r="J20" s="292">
        <v>0</v>
      </c>
      <c r="K20" s="292">
        <v>305</v>
      </c>
      <c r="L20" s="292">
        <v>141</v>
      </c>
      <c r="M20" s="292">
        <v>0</v>
      </c>
      <c r="N20" s="292">
        <f>+AA20</f>
        <v>1</v>
      </c>
      <c r="O20" s="292">
        <f>+資源化量内訳!Y20</f>
        <v>501</v>
      </c>
      <c r="P20" s="292">
        <f>+SUM(Q20,R20)</f>
        <v>1617</v>
      </c>
      <c r="Q20" s="292">
        <v>1599</v>
      </c>
      <c r="R20" s="292">
        <f>+SUM(S20,T20,U20,V20,W20,X20,Y20)</f>
        <v>18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18</v>
      </c>
      <c r="Y20" s="292">
        <v>0</v>
      </c>
      <c r="Z20" s="292">
        <f>SUM(AA20:AC20)</f>
        <v>330</v>
      </c>
      <c r="AA20" s="292">
        <v>1</v>
      </c>
      <c r="AB20" s="292">
        <v>234</v>
      </c>
      <c r="AC20" s="292">
        <f>SUM(AD20:AJ20)</f>
        <v>95</v>
      </c>
      <c r="AD20" s="292">
        <v>95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2381</v>
      </c>
      <c r="E21" s="292">
        <f>+Q21</f>
        <v>1825</v>
      </c>
      <c r="F21" s="292">
        <f>SUM(G21:M21)</f>
        <v>556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556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1825</v>
      </c>
      <c r="Q21" s="292">
        <v>1825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127</v>
      </c>
      <c r="AA21" s="292">
        <v>0</v>
      </c>
      <c r="AB21" s="292">
        <v>45</v>
      </c>
      <c r="AC21" s="292">
        <f>SUM(AD21:AJ21)</f>
        <v>82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82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1684</v>
      </c>
      <c r="E22" s="292">
        <f>+Q22</f>
        <v>1070</v>
      </c>
      <c r="F22" s="292">
        <f>SUM(G22:M22)</f>
        <v>573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573</v>
      </c>
      <c r="M22" s="292">
        <v>0</v>
      </c>
      <c r="N22" s="292">
        <f>+AA22</f>
        <v>0</v>
      </c>
      <c r="O22" s="292">
        <f>+資源化量内訳!Y22</f>
        <v>41</v>
      </c>
      <c r="P22" s="292">
        <f>+SUM(Q22,R22)</f>
        <v>1252</v>
      </c>
      <c r="Q22" s="292">
        <v>1070</v>
      </c>
      <c r="R22" s="292">
        <f>+SUM(S22,T22,U22,V22,W22,X22,Y22)</f>
        <v>182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182</v>
      </c>
      <c r="Y22" s="292">
        <v>0</v>
      </c>
      <c r="Z22" s="292">
        <f>SUM(AA22:AC22)</f>
        <v>114</v>
      </c>
      <c r="AA22" s="292">
        <v>0</v>
      </c>
      <c r="AB22" s="292">
        <v>30</v>
      </c>
      <c r="AC22" s="292">
        <f>SUM(AD22:AJ22)</f>
        <v>84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84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1103</v>
      </c>
      <c r="E23" s="292">
        <f>+Q23</f>
        <v>817</v>
      </c>
      <c r="F23" s="292">
        <f>SUM(G23:M23)</f>
        <v>164</v>
      </c>
      <c r="G23" s="292">
        <v>93</v>
      </c>
      <c r="H23" s="292">
        <v>0</v>
      </c>
      <c r="I23" s="292">
        <v>0</v>
      </c>
      <c r="J23" s="292">
        <v>0</v>
      </c>
      <c r="K23" s="292">
        <v>0</v>
      </c>
      <c r="L23" s="292">
        <v>71</v>
      </c>
      <c r="M23" s="292">
        <v>0</v>
      </c>
      <c r="N23" s="292">
        <f>+AA23</f>
        <v>122</v>
      </c>
      <c r="O23" s="292">
        <f>+資源化量内訳!Y23</f>
        <v>0</v>
      </c>
      <c r="P23" s="292">
        <f>+SUM(Q23,R23)</f>
        <v>817</v>
      </c>
      <c r="Q23" s="292">
        <v>817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307</v>
      </c>
      <c r="AA23" s="292">
        <v>122</v>
      </c>
      <c r="AB23" s="292">
        <v>164</v>
      </c>
      <c r="AC23" s="292">
        <f>SUM(AD23:AJ23)</f>
        <v>21</v>
      </c>
      <c r="AD23" s="292">
        <v>21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1237</v>
      </c>
      <c r="E24" s="292">
        <f>+Q24</f>
        <v>991</v>
      </c>
      <c r="F24" s="292">
        <f>SUM(G24:M24)</f>
        <v>91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91</v>
      </c>
      <c r="M24" s="292">
        <v>0</v>
      </c>
      <c r="N24" s="292">
        <f>+AA24</f>
        <v>155</v>
      </c>
      <c r="O24" s="292">
        <f>+資源化量内訳!Y24</f>
        <v>0</v>
      </c>
      <c r="P24" s="292">
        <f>+SUM(Q24,R24)</f>
        <v>991</v>
      </c>
      <c r="Q24" s="292">
        <v>991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274</v>
      </c>
      <c r="AA24" s="292">
        <v>155</v>
      </c>
      <c r="AB24" s="292">
        <v>119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159</v>
      </c>
      <c r="E25" s="292">
        <f>+Q25</f>
        <v>80</v>
      </c>
      <c r="F25" s="292">
        <f>SUM(G25:M25)</f>
        <v>79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79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80</v>
      </c>
      <c r="Q25" s="292">
        <v>80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24</v>
      </c>
      <c r="AA25" s="292">
        <v>0</v>
      </c>
      <c r="AB25" s="292">
        <v>6</v>
      </c>
      <c r="AC25" s="292">
        <f>SUM(AD25:AJ25)</f>
        <v>18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7707</v>
      </c>
      <c r="E26" s="292">
        <f>+Q26</f>
        <v>5988</v>
      </c>
      <c r="F26" s="292">
        <f>SUM(G26:M26)</f>
        <v>1719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1719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5988</v>
      </c>
      <c r="Q26" s="292">
        <v>5988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2092</v>
      </c>
      <c r="AA26" s="292">
        <v>0</v>
      </c>
      <c r="AB26" s="292">
        <v>932</v>
      </c>
      <c r="AC26" s="292">
        <f>SUM(AD26:AJ26)</f>
        <v>1160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1160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SUM(Y7,AT7,BO7)</f>
        <v>52330</v>
      </c>
      <c r="E7" s="306">
        <f t="shared" si="0"/>
        <v>15278</v>
      </c>
      <c r="F7" s="306">
        <f t="shared" si="0"/>
        <v>56</v>
      </c>
      <c r="G7" s="306">
        <f t="shared" si="0"/>
        <v>395</v>
      </c>
      <c r="H7" s="306">
        <f t="shared" si="0"/>
        <v>6073</v>
      </c>
      <c r="I7" s="306">
        <f t="shared" si="0"/>
        <v>3199</v>
      </c>
      <c r="J7" s="306">
        <f t="shared" si="0"/>
        <v>1051</v>
      </c>
      <c r="K7" s="306">
        <f t="shared" si="0"/>
        <v>0</v>
      </c>
      <c r="L7" s="306">
        <f t="shared" si="0"/>
        <v>2771</v>
      </c>
      <c r="M7" s="306">
        <f t="shared" si="0"/>
        <v>753</v>
      </c>
      <c r="N7" s="306">
        <f t="shared" si="0"/>
        <v>670</v>
      </c>
      <c r="O7" s="306">
        <f t="shared" si="0"/>
        <v>2393</v>
      </c>
      <c r="P7" s="306">
        <f t="shared" si="0"/>
        <v>53</v>
      </c>
      <c r="Q7" s="306">
        <f t="shared" si="0"/>
        <v>8874</v>
      </c>
      <c r="R7" s="306">
        <f t="shared" si="0"/>
        <v>5687</v>
      </c>
      <c r="S7" s="306">
        <f t="shared" si="0"/>
        <v>0</v>
      </c>
      <c r="T7" s="306">
        <f t="shared" si="0"/>
        <v>583</v>
      </c>
      <c r="U7" s="306">
        <f t="shared" si="0"/>
        <v>0</v>
      </c>
      <c r="V7" s="306">
        <f t="shared" si="0"/>
        <v>0</v>
      </c>
      <c r="W7" s="306">
        <f t="shared" si="0"/>
        <v>38</v>
      </c>
      <c r="X7" s="306">
        <f t="shared" si="0"/>
        <v>4456</v>
      </c>
      <c r="Y7" s="306">
        <f>SUM(Z7:AS7)</f>
        <v>8818</v>
      </c>
      <c r="Z7" s="306">
        <f t="shared" ref="Z7:AI7" si="1">SUM(Z$8:Z$207)</f>
        <v>5353</v>
      </c>
      <c r="AA7" s="306">
        <f t="shared" si="1"/>
        <v>16</v>
      </c>
      <c r="AB7" s="306">
        <f t="shared" si="1"/>
        <v>0</v>
      </c>
      <c r="AC7" s="306">
        <f t="shared" si="1"/>
        <v>92</v>
      </c>
      <c r="AD7" s="306">
        <f t="shared" si="1"/>
        <v>303</v>
      </c>
      <c r="AE7" s="306">
        <f t="shared" si="1"/>
        <v>287</v>
      </c>
      <c r="AF7" s="306">
        <f t="shared" si="1"/>
        <v>0</v>
      </c>
      <c r="AG7" s="306">
        <f t="shared" si="1"/>
        <v>7</v>
      </c>
      <c r="AH7" s="306">
        <f t="shared" si="1"/>
        <v>411</v>
      </c>
      <c r="AI7" s="306">
        <f t="shared" si="1"/>
        <v>236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26</v>
      </c>
      <c r="AS7" s="306">
        <f>SUM(AS$8:AS$207)</f>
        <v>2087</v>
      </c>
      <c r="AT7" s="306">
        <f>施設資源化量内訳!D7</f>
        <v>42087</v>
      </c>
      <c r="AU7" s="306">
        <f>施設資源化量内訳!E7</f>
        <v>8636</v>
      </c>
      <c r="AV7" s="306">
        <f>施設資源化量内訳!F7</f>
        <v>38</v>
      </c>
      <c r="AW7" s="306">
        <f>施設資源化量内訳!G7</f>
        <v>395</v>
      </c>
      <c r="AX7" s="306">
        <f>施設資源化量内訳!H7</f>
        <v>5894</v>
      </c>
      <c r="AY7" s="306">
        <f>施設資源化量内訳!I7</f>
        <v>2885</v>
      </c>
      <c r="AZ7" s="306">
        <f>施設資源化量内訳!J7</f>
        <v>764</v>
      </c>
      <c r="BA7" s="306">
        <f>施設資源化量内訳!K7</f>
        <v>0</v>
      </c>
      <c r="BB7" s="306">
        <f>施設資源化量内訳!L7</f>
        <v>2764</v>
      </c>
      <c r="BC7" s="306">
        <f>施設資源化量内訳!M7</f>
        <v>342</v>
      </c>
      <c r="BD7" s="306">
        <f>施設資源化量内訳!N7</f>
        <v>404</v>
      </c>
      <c r="BE7" s="306">
        <f>施設資源化量内訳!O7</f>
        <v>2393</v>
      </c>
      <c r="BF7" s="306">
        <f>施設資源化量内訳!P7</f>
        <v>53</v>
      </c>
      <c r="BG7" s="306">
        <f>施設資源化量内訳!Q7</f>
        <v>8874</v>
      </c>
      <c r="BH7" s="306">
        <f>施設資源化量内訳!R7</f>
        <v>5687</v>
      </c>
      <c r="BI7" s="306">
        <f>施設資源化量内訳!S7</f>
        <v>0</v>
      </c>
      <c r="BJ7" s="306">
        <f>施設資源化量内訳!T7</f>
        <v>583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12</v>
      </c>
      <c r="BN7" s="306">
        <f>施設資源化量内訳!X7</f>
        <v>2363</v>
      </c>
      <c r="BO7" s="306">
        <f>SUM(BP7:CI7)</f>
        <v>1425</v>
      </c>
      <c r="BP7" s="306">
        <f t="shared" ref="BP7:BY7" si="2">SUM(BP$8:BP$207)</f>
        <v>1289</v>
      </c>
      <c r="BQ7" s="306">
        <f t="shared" si="2"/>
        <v>2</v>
      </c>
      <c r="BR7" s="306">
        <f t="shared" si="2"/>
        <v>0</v>
      </c>
      <c r="BS7" s="306">
        <f t="shared" si="2"/>
        <v>87</v>
      </c>
      <c r="BT7" s="306">
        <f t="shared" si="2"/>
        <v>11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6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21935</v>
      </c>
      <c r="E8" s="292">
        <f>SUM(Z8,AU8,BP8)</f>
        <v>5667</v>
      </c>
      <c r="F8" s="292">
        <f>SUM(AA8,AV8,BQ8)</f>
        <v>28</v>
      </c>
      <c r="G8" s="292">
        <f>SUM(AB8,AW8,BR8)</f>
        <v>360</v>
      </c>
      <c r="H8" s="292">
        <f>SUM(AC8,AX8,BS8)</f>
        <v>2307</v>
      </c>
      <c r="I8" s="292">
        <f>SUM(AD8,AY8,BT8)</f>
        <v>1149</v>
      </c>
      <c r="J8" s="292">
        <f>SUM(AE8,AZ8,BU8)</f>
        <v>430</v>
      </c>
      <c r="K8" s="292">
        <f>SUM(AF8,BA8,BV8)</f>
        <v>0</v>
      </c>
      <c r="L8" s="292">
        <f>SUM(AG8,BB8,BW8)</f>
        <v>1191</v>
      </c>
      <c r="M8" s="292">
        <f>SUM(AH8,BC8,BX8)</f>
        <v>0</v>
      </c>
      <c r="N8" s="292">
        <f>SUM(AI8,BD8,BY8)</f>
        <v>339</v>
      </c>
      <c r="O8" s="292">
        <f>SUM(AJ8,BE8,BZ8)</f>
        <v>2393</v>
      </c>
      <c r="P8" s="292">
        <f>SUM(AK8,BF8,CA8)</f>
        <v>53</v>
      </c>
      <c r="Q8" s="292">
        <f>SUM(AL8,BG8,CB8)</f>
        <v>6154</v>
      </c>
      <c r="R8" s="292">
        <f>SUM(AM8,BH8,CC8)</f>
        <v>1864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21935</v>
      </c>
      <c r="AU8" s="292">
        <f>施設資源化量内訳!E8</f>
        <v>5667</v>
      </c>
      <c r="AV8" s="292">
        <f>施設資源化量内訳!F8</f>
        <v>28</v>
      </c>
      <c r="AW8" s="292">
        <f>施設資源化量内訳!G8</f>
        <v>360</v>
      </c>
      <c r="AX8" s="292">
        <f>施設資源化量内訳!H8</f>
        <v>2307</v>
      </c>
      <c r="AY8" s="292">
        <f>施設資源化量内訳!I8</f>
        <v>1149</v>
      </c>
      <c r="AZ8" s="292">
        <f>施設資源化量内訳!J8</f>
        <v>430</v>
      </c>
      <c r="BA8" s="292">
        <f>施設資源化量内訳!K8</f>
        <v>0</v>
      </c>
      <c r="BB8" s="292">
        <f>施設資源化量内訳!L8</f>
        <v>1191</v>
      </c>
      <c r="BC8" s="292">
        <f>施設資源化量内訳!M8</f>
        <v>0</v>
      </c>
      <c r="BD8" s="292">
        <f>施設資源化量内訳!N8</f>
        <v>339</v>
      </c>
      <c r="BE8" s="292">
        <f>施設資源化量内訳!O8</f>
        <v>2393</v>
      </c>
      <c r="BF8" s="292">
        <f>施設資源化量内訳!P8</f>
        <v>53</v>
      </c>
      <c r="BG8" s="292">
        <f>施設資源化量内訳!Q8</f>
        <v>6154</v>
      </c>
      <c r="BH8" s="292">
        <f>施設資源化量内訳!R8</f>
        <v>1864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4457</v>
      </c>
      <c r="E9" s="292">
        <f>SUM(Z9,AU9,BP9)</f>
        <v>1484</v>
      </c>
      <c r="F9" s="292">
        <f>SUM(AA9,AV9,BQ9)</f>
        <v>0</v>
      </c>
      <c r="G9" s="292">
        <f>SUM(AB9,AW9,BR9)</f>
        <v>0</v>
      </c>
      <c r="H9" s="292">
        <f>SUM(AC9,AX9,BS9)</f>
        <v>625</v>
      </c>
      <c r="I9" s="292">
        <f>SUM(AD9,AY9,BT9)</f>
        <v>391</v>
      </c>
      <c r="J9" s="292">
        <f>SUM(AE9,AZ9,BU9)</f>
        <v>118</v>
      </c>
      <c r="K9" s="292">
        <f>SUM(AF9,BA9,BV9)</f>
        <v>0</v>
      </c>
      <c r="L9" s="292">
        <f>SUM(AG9,BB9,BW9)</f>
        <v>627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1208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4</v>
      </c>
      <c r="X9" s="292">
        <f>SUM(AS9,BN9,CI9)</f>
        <v>0</v>
      </c>
      <c r="Y9" s="292">
        <f>SUM(Z9:AS9)</f>
        <v>1488</v>
      </c>
      <c r="Z9" s="292">
        <v>1484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4</v>
      </c>
      <c r="AS9" s="292">
        <v>0</v>
      </c>
      <c r="AT9" s="292">
        <f>施設資源化量内訳!D9</f>
        <v>2969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625</v>
      </c>
      <c r="AY9" s="292">
        <f>施設資源化量内訳!I9</f>
        <v>391</v>
      </c>
      <c r="AZ9" s="292">
        <f>施設資源化量内訳!J9</f>
        <v>118</v>
      </c>
      <c r="BA9" s="292">
        <f>施設資源化量内訳!K9</f>
        <v>0</v>
      </c>
      <c r="BB9" s="292">
        <f>施設資源化量内訳!L9</f>
        <v>627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1208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7590</v>
      </c>
      <c r="E10" s="292">
        <f>SUM(Z10,AU10,BP10)</f>
        <v>2913</v>
      </c>
      <c r="F10" s="292">
        <f>SUM(AA10,AV10,BQ10)</f>
        <v>0</v>
      </c>
      <c r="G10" s="292">
        <f>SUM(AB10,AW10,BR10)</f>
        <v>0</v>
      </c>
      <c r="H10" s="292">
        <f>SUM(AC10,AX10,BS10)</f>
        <v>1100</v>
      </c>
      <c r="I10" s="292">
        <f>SUM(AD10,AY10,BT10)</f>
        <v>477</v>
      </c>
      <c r="J10" s="292">
        <f>SUM(AE10,AZ10,BU10)</f>
        <v>151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44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22</v>
      </c>
      <c r="X10" s="292">
        <f>SUM(AS10,BN10,CI10)</f>
        <v>2883</v>
      </c>
      <c r="Y10" s="292">
        <f>SUM(Z10:AS10)</f>
        <v>1876</v>
      </c>
      <c r="Z10" s="292">
        <v>656</v>
      </c>
      <c r="AA10" s="292">
        <v>0</v>
      </c>
      <c r="AB10" s="292">
        <v>0</v>
      </c>
      <c r="AC10" s="292">
        <v>0</v>
      </c>
      <c r="AD10" s="292">
        <v>0</v>
      </c>
      <c r="AE10" s="292">
        <v>151</v>
      </c>
      <c r="AF10" s="292">
        <v>0</v>
      </c>
      <c r="AG10" s="292">
        <v>0</v>
      </c>
      <c r="AH10" s="292">
        <v>0</v>
      </c>
      <c r="AI10" s="295">
        <v>44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22</v>
      </c>
      <c r="AS10" s="292">
        <v>1003</v>
      </c>
      <c r="AT10" s="292">
        <f>施設資源化量内訳!D10</f>
        <v>4766</v>
      </c>
      <c r="AU10" s="292">
        <f>施設資源化量内訳!E10</f>
        <v>1387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1028</v>
      </c>
      <c r="AY10" s="292">
        <f>施設資源化量内訳!I10</f>
        <v>471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1880</v>
      </c>
      <c r="BO10" s="292">
        <f>SUM(BP10:CI10)</f>
        <v>948</v>
      </c>
      <c r="BP10" s="292">
        <v>870</v>
      </c>
      <c r="BQ10" s="292">
        <v>0</v>
      </c>
      <c r="BR10" s="292">
        <v>0</v>
      </c>
      <c r="BS10" s="292">
        <v>72</v>
      </c>
      <c r="BT10" s="292">
        <v>6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3389</v>
      </c>
      <c r="E11" s="292">
        <f>SUM(Z11,AU11,BP11)</f>
        <v>1146</v>
      </c>
      <c r="F11" s="292">
        <f>SUM(AA11,AV11,BQ11)</f>
        <v>9</v>
      </c>
      <c r="G11" s="292">
        <f>SUM(AB11,AW11,BR11)</f>
        <v>0</v>
      </c>
      <c r="H11" s="292">
        <f>SUM(AC11,AX11,BS11)</f>
        <v>154</v>
      </c>
      <c r="I11" s="292">
        <f>SUM(AD11,AY11,BT11)</f>
        <v>324</v>
      </c>
      <c r="J11" s="292">
        <f>SUM(AE11,AZ11,BU11)</f>
        <v>98</v>
      </c>
      <c r="K11" s="292">
        <f>SUM(AF11,BA11,BV11)</f>
        <v>0</v>
      </c>
      <c r="L11" s="292">
        <f>SUM(AG11,BB11,BW11)</f>
        <v>442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824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8</v>
      </c>
      <c r="X11" s="292">
        <f>SUM(AS11,BN11,CI11)</f>
        <v>384</v>
      </c>
      <c r="Y11" s="292">
        <f>SUM(Z11:AS11)</f>
        <v>1933</v>
      </c>
      <c r="Z11" s="292">
        <v>1047</v>
      </c>
      <c r="AA11" s="292">
        <v>9</v>
      </c>
      <c r="AB11" s="292">
        <v>0</v>
      </c>
      <c r="AC11" s="292">
        <v>92</v>
      </c>
      <c r="AD11" s="292">
        <v>303</v>
      </c>
      <c r="AE11" s="292">
        <v>98</v>
      </c>
      <c r="AF11" s="292">
        <v>0</v>
      </c>
      <c r="AG11" s="292">
        <v>7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377</v>
      </c>
      <c r="AT11" s="292">
        <f>施設資源化量内訳!D11</f>
        <v>1341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51</v>
      </c>
      <c r="AY11" s="292">
        <f>施設資源化量内訳!I11</f>
        <v>16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435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824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8</v>
      </c>
      <c r="BN11" s="292">
        <f>施設資源化量内訳!X11</f>
        <v>7</v>
      </c>
      <c r="BO11" s="292">
        <f>SUM(BP11:CI11)</f>
        <v>115</v>
      </c>
      <c r="BP11" s="292">
        <v>99</v>
      </c>
      <c r="BQ11" s="292">
        <v>0</v>
      </c>
      <c r="BR11" s="292">
        <v>0</v>
      </c>
      <c r="BS11" s="292">
        <v>11</v>
      </c>
      <c r="BT11" s="292">
        <v>5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1416</v>
      </c>
      <c r="E12" s="292">
        <f>SUM(Z12,AU12,BP12)</f>
        <v>699</v>
      </c>
      <c r="F12" s="292">
        <f>SUM(AA12,AV12,BQ12)</f>
        <v>4</v>
      </c>
      <c r="G12" s="292">
        <f>SUM(AB12,AW12,BR12)</f>
        <v>0</v>
      </c>
      <c r="H12" s="292">
        <f>SUM(AC12,AX12,BS12)</f>
        <v>262</v>
      </c>
      <c r="I12" s="292">
        <f>SUM(AD12,AY12,BT12)</f>
        <v>137</v>
      </c>
      <c r="J12" s="292">
        <f>SUM(AE12,AZ12,BU12)</f>
        <v>54</v>
      </c>
      <c r="K12" s="292">
        <f>SUM(AF12,BA12,BV12)</f>
        <v>0</v>
      </c>
      <c r="L12" s="292">
        <f>SUM(AG12,BB12,BW12)</f>
        <v>92</v>
      </c>
      <c r="M12" s="292">
        <f>SUM(AH12,BC12,BX12)</f>
        <v>3</v>
      </c>
      <c r="N12" s="292">
        <f>SUM(AI12,BD12,BY12)</f>
        <v>65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100</v>
      </c>
      <c r="Y12" s="292">
        <f>SUM(Z12:AS12)</f>
        <v>74</v>
      </c>
      <c r="Z12" s="292">
        <v>74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1342</v>
      </c>
      <c r="AU12" s="292">
        <f>施設資源化量内訳!E12</f>
        <v>625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262</v>
      </c>
      <c r="AY12" s="292">
        <f>施設資源化量内訳!I12</f>
        <v>137</v>
      </c>
      <c r="AZ12" s="292">
        <f>施設資源化量内訳!J12</f>
        <v>54</v>
      </c>
      <c r="BA12" s="292">
        <f>施設資源化量内訳!K12</f>
        <v>0</v>
      </c>
      <c r="BB12" s="292">
        <f>施設資源化量内訳!L12</f>
        <v>92</v>
      </c>
      <c r="BC12" s="292">
        <f>施設資源化量内訳!M12</f>
        <v>3</v>
      </c>
      <c r="BD12" s="292">
        <f>施設資源化量内訳!N12</f>
        <v>65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2339</v>
      </c>
      <c r="E13" s="292">
        <f>SUM(Z13,AU13,BP13)</f>
        <v>518</v>
      </c>
      <c r="F13" s="292">
        <f>SUM(AA13,AV13,BQ13)</f>
        <v>3</v>
      </c>
      <c r="G13" s="292">
        <f>SUM(AB13,AW13,BR13)</f>
        <v>0</v>
      </c>
      <c r="H13" s="292">
        <f>SUM(AC13,AX13,BS13)</f>
        <v>233</v>
      </c>
      <c r="I13" s="292">
        <f>SUM(AD13,AY13,BT13)</f>
        <v>168</v>
      </c>
      <c r="J13" s="292">
        <f>SUM(AE13,AZ13,BU13)</f>
        <v>38</v>
      </c>
      <c r="K13" s="292">
        <f>SUM(AF13,BA13,BV13)</f>
        <v>0</v>
      </c>
      <c r="L13" s="292">
        <f>SUM(AG13,BB13,BW13)</f>
        <v>0</v>
      </c>
      <c r="M13" s="292">
        <f>SUM(AH13,BC13,BX13)</f>
        <v>421</v>
      </c>
      <c r="N13" s="292">
        <f>SUM(AI13,BD13,BY13)</f>
        <v>57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583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318</v>
      </c>
      <c r="Y13" s="292">
        <f>SUM(Z13:AS13)</f>
        <v>1022</v>
      </c>
      <c r="Z13" s="292">
        <v>513</v>
      </c>
      <c r="AA13" s="292">
        <v>3</v>
      </c>
      <c r="AB13" s="292">
        <v>0</v>
      </c>
      <c r="AC13" s="292">
        <v>0</v>
      </c>
      <c r="AD13" s="292">
        <v>0</v>
      </c>
      <c r="AE13" s="292">
        <v>38</v>
      </c>
      <c r="AF13" s="292">
        <v>0</v>
      </c>
      <c r="AG13" s="292">
        <v>0</v>
      </c>
      <c r="AH13" s="292">
        <v>411</v>
      </c>
      <c r="AI13" s="295">
        <v>57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1317</v>
      </c>
      <c r="AU13" s="292">
        <f>施設資源化量内訳!E13</f>
        <v>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233</v>
      </c>
      <c r="AY13" s="292">
        <f>施設資源化量内訳!I13</f>
        <v>168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10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583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318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1635</v>
      </c>
      <c r="E14" s="292">
        <f>SUM(Z14,AU14,BP14)</f>
        <v>504</v>
      </c>
      <c r="F14" s="292">
        <f>SUM(AA14,AV14,BQ14)</f>
        <v>6</v>
      </c>
      <c r="G14" s="292">
        <f>SUM(AB14,AW14,BR14)</f>
        <v>0</v>
      </c>
      <c r="H14" s="292">
        <f>SUM(AC14,AX14,BS14)</f>
        <v>284</v>
      </c>
      <c r="I14" s="292">
        <f>SUM(AD14,AY14,BT14)</f>
        <v>134</v>
      </c>
      <c r="J14" s="292">
        <f>SUM(AE14,AZ14,BU14)</f>
        <v>63</v>
      </c>
      <c r="K14" s="292">
        <f>SUM(AF14,BA14,BV14)</f>
        <v>0</v>
      </c>
      <c r="L14" s="292">
        <f>SUM(AG14,BB14,BW14)</f>
        <v>123</v>
      </c>
      <c r="M14" s="292">
        <f>SUM(AH14,BC14,BX14)</f>
        <v>11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510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1635</v>
      </c>
      <c r="AU14" s="292">
        <f>施設資源化量内訳!E14</f>
        <v>504</v>
      </c>
      <c r="AV14" s="292">
        <f>施設資源化量内訳!F14</f>
        <v>6</v>
      </c>
      <c r="AW14" s="292">
        <f>施設資源化量内訳!G14</f>
        <v>0</v>
      </c>
      <c r="AX14" s="292">
        <f>施設資源化量内訳!H14</f>
        <v>284</v>
      </c>
      <c r="AY14" s="292">
        <f>施設資源化量内訳!I14</f>
        <v>134</v>
      </c>
      <c r="AZ14" s="292">
        <f>施設資源化量内訳!J14</f>
        <v>63</v>
      </c>
      <c r="BA14" s="292">
        <f>施設資源化量内訳!K14</f>
        <v>0</v>
      </c>
      <c r="BB14" s="292">
        <f>施設資源化量内訳!L14</f>
        <v>123</v>
      </c>
      <c r="BC14" s="292">
        <f>施設資源化量内訳!M14</f>
        <v>11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510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5136</v>
      </c>
      <c r="E15" s="292">
        <f>SUM(Z15,AU15,BP15)</f>
        <v>661</v>
      </c>
      <c r="F15" s="292">
        <f>SUM(AA15,AV15,BQ15)</f>
        <v>0</v>
      </c>
      <c r="G15" s="292">
        <f>SUM(AB15,AW15,BR15)</f>
        <v>0</v>
      </c>
      <c r="H15" s="292">
        <f>SUM(AC15,AX15,BS15)</f>
        <v>256</v>
      </c>
      <c r="I15" s="292">
        <f>SUM(AD15,AY15,BT15)</f>
        <v>127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114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3275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703</v>
      </c>
      <c r="Y15" s="292">
        <f>SUM(Z15:AS15)</f>
        <v>1435</v>
      </c>
      <c r="Z15" s="292">
        <v>618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114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703</v>
      </c>
      <c r="AT15" s="292">
        <f>施設資源化量内訳!D15</f>
        <v>3701</v>
      </c>
      <c r="AU15" s="292">
        <f>施設資源化量内訳!E15</f>
        <v>43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256</v>
      </c>
      <c r="AY15" s="292">
        <f>施設資源化量内訳!I15</f>
        <v>127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3275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353</v>
      </c>
      <c r="E16" s="292">
        <f>SUM(Z16,AU16,BP16)</f>
        <v>190</v>
      </c>
      <c r="F16" s="292">
        <f>SUM(AA16,AV16,BQ16)</f>
        <v>1</v>
      </c>
      <c r="G16" s="292">
        <f>SUM(AB16,AW16,BR16)</f>
        <v>0</v>
      </c>
      <c r="H16" s="292">
        <f>SUM(AC16,AX16,BS16)</f>
        <v>102</v>
      </c>
      <c r="I16" s="292">
        <f>SUM(AD16,AY16,BT16)</f>
        <v>7</v>
      </c>
      <c r="J16" s="292">
        <f>SUM(AE16,AZ16,BU16)</f>
        <v>17</v>
      </c>
      <c r="K16" s="292">
        <f>SUM(AF16,BA16,BV16)</f>
        <v>0</v>
      </c>
      <c r="L16" s="292">
        <f>SUM(AG16,BB16,BW16)</f>
        <v>18</v>
      </c>
      <c r="M16" s="292">
        <f>SUM(AH16,BC16,BX16)</f>
        <v>0</v>
      </c>
      <c r="N16" s="292">
        <f>SUM(AI16,BD16,BY16)</f>
        <v>13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149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102</v>
      </c>
      <c r="AY16" s="292">
        <f>施設資源化量内訳!I16</f>
        <v>7</v>
      </c>
      <c r="AZ16" s="292">
        <f>施設資源化量内訳!J16</f>
        <v>17</v>
      </c>
      <c r="BA16" s="292">
        <f>施設資源化量内訳!K16</f>
        <v>0</v>
      </c>
      <c r="BB16" s="292">
        <f>施設資源化量内訳!L16</f>
        <v>18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</v>
      </c>
      <c r="BO16" s="292">
        <f>SUM(BP16:CI16)</f>
        <v>204</v>
      </c>
      <c r="BP16" s="292">
        <v>190</v>
      </c>
      <c r="BQ16" s="292">
        <v>1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13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265</v>
      </c>
      <c r="E17" s="292">
        <f>SUM(Z17,AU17,BP17)</f>
        <v>142</v>
      </c>
      <c r="F17" s="292">
        <f>SUM(AA17,AV17,BQ17)</f>
        <v>0</v>
      </c>
      <c r="G17" s="292">
        <f>SUM(AB17,AW17,BR17)</f>
        <v>0</v>
      </c>
      <c r="H17" s="292">
        <f>SUM(AC17,AX17,BS17)</f>
        <v>81</v>
      </c>
      <c r="I17" s="292">
        <f>SUM(AD17,AY17,BT17)</f>
        <v>25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</v>
      </c>
      <c r="Y17" s="292">
        <f>SUM(Z17:AS17)</f>
        <v>98</v>
      </c>
      <c r="Z17" s="292">
        <v>81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13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4</v>
      </c>
      <c r="AT17" s="292">
        <f>施設資源化量内訳!D17</f>
        <v>167</v>
      </c>
      <c r="AU17" s="292">
        <f>施設資源化量内訳!E17</f>
        <v>61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81</v>
      </c>
      <c r="AY17" s="292">
        <f>施設資源化量内訳!I17</f>
        <v>25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337</v>
      </c>
      <c r="E18" s="292">
        <f>SUM(Z18,AU18,BP18)</f>
        <v>135</v>
      </c>
      <c r="F18" s="292">
        <f>SUM(AA18,AV18,BQ18)</f>
        <v>1</v>
      </c>
      <c r="G18" s="292">
        <f>SUM(AB18,AW18,BR18)</f>
        <v>6</v>
      </c>
      <c r="H18" s="292">
        <f>SUM(AC18,AX18,BS18)</f>
        <v>38</v>
      </c>
      <c r="I18" s="292">
        <f>SUM(AD18,AY18,BT18)</f>
        <v>13</v>
      </c>
      <c r="J18" s="292">
        <f>SUM(AE18,AZ18,BU18)</f>
        <v>4</v>
      </c>
      <c r="K18" s="292">
        <f>SUM(AF18,BA18,BV18)</f>
        <v>0</v>
      </c>
      <c r="L18" s="292">
        <f>SUM(AG18,BB18,BW18)</f>
        <v>15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125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135</v>
      </c>
      <c r="Z18" s="292">
        <v>134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202</v>
      </c>
      <c r="AU18" s="292">
        <f>施設資源化量内訳!E18</f>
        <v>1</v>
      </c>
      <c r="AV18" s="292">
        <f>施設資源化量内訳!F18</f>
        <v>0</v>
      </c>
      <c r="AW18" s="292">
        <f>施設資源化量内訳!G18</f>
        <v>6</v>
      </c>
      <c r="AX18" s="292">
        <f>施設資源化量内訳!H18</f>
        <v>38</v>
      </c>
      <c r="AY18" s="292">
        <f>施設資源化量内訳!I18</f>
        <v>13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15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125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488</v>
      </c>
      <c r="E19" s="292">
        <f>SUM(Z19,AU19,BP19)</f>
        <v>215</v>
      </c>
      <c r="F19" s="292">
        <f>SUM(AA19,AV19,BQ19)</f>
        <v>1</v>
      </c>
      <c r="G19" s="292">
        <f>SUM(AB19,AW19,BR19)</f>
        <v>9</v>
      </c>
      <c r="H19" s="292">
        <f>SUM(AC19,AX19,BS19)</f>
        <v>76</v>
      </c>
      <c r="I19" s="292">
        <f>SUM(AD19,AY19,BT19)</f>
        <v>30</v>
      </c>
      <c r="J19" s="292">
        <f>SUM(AE19,AZ19,BU19)</f>
        <v>8</v>
      </c>
      <c r="K19" s="292">
        <f>SUM(AF19,BA19,BV19)</f>
        <v>0</v>
      </c>
      <c r="L19" s="292">
        <f>SUM(AG19,BB19,BW19)</f>
        <v>31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118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215</v>
      </c>
      <c r="Z19" s="292">
        <v>214</v>
      </c>
      <c r="AA19" s="292">
        <v>1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0</v>
      </c>
      <c r="AT19" s="292">
        <f>施設資源化量内訳!D19</f>
        <v>273</v>
      </c>
      <c r="AU19" s="292">
        <f>施設資源化量内訳!E19</f>
        <v>1</v>
      </c>
      <c r="AV19" s="292">
        <f>施設資源化量内訳!F19</f>
        <v>0</v>
      </c>
      <c r="AW19" s="292">
        <f>施設資源化量内訳!G19</f>
        <v>9</v>
      </c>
      <c r="AX19" s="292">
        <f>施設資源化量内訳!H19</f>
        <v>76</v>
      </c>
      <c r="AY19" s="292">
        <f>施設資源化量内訳!I19</f>
        <v>30</v>
      </c>
      <c r="AZ19" s="292">
        <f>施設資源化量内訳!J19</f>
        <v>8</v>
      </c>
      <c r="BA19" s="292">
        <f>施設資源化量内訳!K19</f>
        <v>0</v>
      </c>
      <c r="BB19" s="292">
        <f>施設資源化量内訳!L19</f>
        <v>31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118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1100</v>
      </c>
      <c r="E20" s="292">
        <f>SUM(Z20,AU20,BP20)</f>
        <v>502</v>
      </c>
      <c r="F20" s="292">
        <f>SUM(AA20,AV20,BQ20)</f>
        <v>2</v>
      </c>
      <c r="G20" s="292">
        <f>SUM(AB20,AW20,BR20)</f>
        <v>20</v>
      </c>
      <c r="H20" s="292">
        <f>SUM(AC20,AX20,BS20)</f>
        <v>139</v>
      </c>
      <c r="I20" s="292">
        <f>SUM(AD20,AY20,BT20)</f>
        <v>59</v>
      </c>
      <c r="J20" s="292">
        <f>SUM(AE20,AZ20,BU20)</f>
        <v>17</v>
      </c>
      <c r="K20" s="292">
        <f>SUM(AF20,BA20,BV20)</f>
        <v>0</v>
      </c>
      <c r="L20" s="292">
        <f>SUM(AG20,BB20,BW20)</f>
        <v>56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305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501</v>
      </c>
      <c r="Z20" s="292">
        <v>499</v>
      </c>
      <c r="AA20" s="292">
        <v>2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0</v>
      </c>
      <c r="AT20" s="292">
        <f>施設資源化量内訳!D20</f>
        <v>599</v>
      </c>
      <c r="AU20" s="292">
        <f>施設資源化量内訳!E20</f>
        <v>3</v>
      </c>
      <c r="AV20" s="292">
        <f>施設資源化量内訳!F20</f>
        <v>0</v>
      </c>
      <c r="AW20" s="292">
        <f>施設資源化量内訳!G20</f>
        <v>20</v>
      </c>
      <c r="AX20" s="292">
        <f>施設資源化量内訳!H20</f>
        <v>139</v>
      </c>
      <c r="AY20" s="292">
        <f>施設資源化量内訳!I20</f>
        <v>59</v>
      </c>
      <c r="AZ20" s="292">
        <f>施設資源化量内訳!J20</f>
        <v>17</v>
      </c>
      <c r="BA20" s="292">
        <f>施設資源化量内訳!K20</f>
        <v>0</v>
      </c>
      <c r="BB20" s="292">
        <f>施設資源化量内訳!L20</f>
        <v>56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305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727</v>
      </c>
      <c r="E21" s="292">
        <f>SUM(Z21,AU21,BP21)</f>
        <v>130</v>
      </c>
      <c r="F21" s="292">
        <f>SUM(AA21,AV21,BQ21)</f>
        <v>1</v>
      </c>
      <c r="G21" s="292">
        <f>SUM(AB21,AW21,BR21)</f>
        <v>0</v>
      </c>
      <c r="H21" s="292">
        <f>SUM(AC21,AX21,BS21)</f>
        <v>93</v>
      </c>
      <c r="I21" s="292">
        <f>SUM(AD21,AY21,BT21)</f>
        <v>35</v>
      </c>
      <c r="J21" s="292">
        <f>SUM(AE21,AZ21,BU21)</f>
        <v>12</v>
      </c>
      <c r="K21" s="292">
        <f>SUM(AF21,BA21,BV21)</f>
        <v>0</v>
      </c>
      <c r="L21" s="292">
        <f>SUM(AG21,BB21,BW21)</f>
        <v>87</v>
      </c>
      <c r="M21" s="292">
        <f>SUM(AH21,BC21,BX21)</f>
        <v>246</v>
      </c>
      <c r="N21" s="292">
        <f>SUM(AI21,BD21,BY21)</f>
        <v>17</v>
      </c>
      <c r="O21" s="292">
        <f>SUM(AJ21,BE21,BZ21)</f>
        <v>0</v>
      </c>
      <c r="P21" s="292">
        <f>SUM(AK21,BF21,CA21)</f>
        <v>0</v>
      </c>
      <c r="Q21" s="292">
        <f>SUM(AL21,BG21,CB21)</f>
        <v>106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0</v>
      </c>
      <c r="AS21" s="292">
        <v>0</v>
      </c>
      <c r="AT21" s="292">
        <f>施設資源化量内訳!D21</f>
        <v>575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89</v>
      </c>
      <c r="AY21" s="292">
        <f>施設資源化量内訳!I21</f>
        <v>35</v>
      </c>
      <c r="AZ21" s="292">
        <f>施設資源化量内訳!J21</f>
        <v>12</v>
      </c>
      <c r="BA21" s="292">
        <f>施設資源化量内訳!K21</f>
        <v>0</v>
      </c>
      <c r="BB21" s="292">
        <f>施設資源化量内訳!L21</f>
        <v>87</v>
      </c>
      <c r="BC21" s="292">
        <f>施設資源化量内訳!M21</f>
        <v>246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106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152</v>
      </c>
      <c r="BP21" s="292">
        <v>130</v>
      </c>
      <c r="BQ21" s="292">
        <v>1</v>
      </c>
      <c r="BR21" s="292">
        <v>0</v>
      </c>
      <c r="BS21" s="292">
        <v>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17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424</v>
      </c>
      <c r="E22" s="292">
        <f>SUM(Z22,AU22,BP22)</f>
        <v>33</v>
      </c>
      <c r="F22" s="292">
        <f>SUM(AA22,AV22,BQ22)</f>
        <v>0</v>
      </c>
      <c r="G22" s="292">
        <f>SUM(AB22,AW22,BR22)</f>
        <v>0</v>
      </c>
      <c r="H22" s="292">
        <f>SUM(AC22,AX22,BS22)</f>
        <v>95</v>
      </c>
      <c r="I22" s="292">
        <f>SUM(AD22,AY22,BT22)</f>
        <v>37</v>
      </c>
      <c r="J22" s="292">
        <f>SUM(AE22,AZ22,BU22)</f>
        <v>13</v>
      </c>
      <c r="K22" s="292">
        <f>SUM(AF22,BA22,BV22)</f>
        <v>0</v>
      </c>
      <c r="L22" s="292">
        <f>SUM(AG22,BB22,BW22)</f>
        <v>89</v>
      </c>
      <c r="M22" s="292">
        <f>SUM(AH22,BC22,BX22)</f>
        <v>72</v>
      </c>
      <c r="N22" s="292">
        <f>SUM(AI22,BD22,BY22)</f>
        <v>8</v>
      </c>
      <c r="O22" s="292">
        <f>SUM(AJ22,BE22,BZ22)</f>
        <v>0</v>
      </c>
      <c r="P22" s="292">
        <f>SUM(AK22,BF22,CA22)</f>
        <v>0</v>
      </c>
      <c r="Q22" s="292">
        <f>SUM(AL22,BG22,CB22)</f>
        <v>72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</v>
      </c>
      <c r="Y22" s="292">
        <f>SUM(Z22:AS22)</f>
        <v>41</v>
      </c>
      <c r="Z22" s="292">
        <v>33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8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383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95</v>
      </c>
      <c r="AY22" s="292">
        <f>施設資源化量内訳!I22</f>
        <v>37</v>
      </c>
      <c r="AZ22" s="292">
        <f>施設資源化量内訳!J22</f>
        <v>13</v>
      </c>
      <c r="BA22" s="292">
        <f>施設資源化量内訳!K22</f>
        <v>0</v>
      </c>
      <c r="BB22" s="292">
        <f>施設資源化量内訳!L22</f>
        <v>89</v>
      </c>
      <c r="BC22" s="292">
        <f>施設資源化量内訳!M22</f>
        <v>72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72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127</v>
      </c>
      <c r="E23" s="292">
        <f>SUM(Z23,AU23,BP23)</f>
        <v>40</v>
      </c>
      <c r="F23" s="292">
        <f>SUM(AA23,AV23,BQ23)</f>
        <v>0</v>
      </c>
      <c r="G23" s="292">
        <f>SUM(AB23,AW23,BR23)</f>
        <v>0</v>
      </c>
      <c r="H23" s="292">
        <f>SUM(AC23,AX23,BS23)</f>
        <v>68</v>
      </c>
      <c r="I23" s="292">
        <f>SUM(AD23,AY23,BT23)</f>
        <v>12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127</v>
      </c>
      <c r="AU23" s="292">
        <f>施設資源化量内訳!E23</f>
        <v>40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68</v>
      </c>
      <c r="AY23" s="292">
        <f>施設資源化量内訳!I23</f>
        <v>12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4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87</v>
      </c>
      <c r="E24" s="292">
        <f>SUM(Z24,AU24,BP24)</f>
        <v>65</v>
      </c>
      <c r="F24" s="292">
        <f>SUM(AA24,AV24,BQ24)</f>
        <v>0</v>
      </c>
      <c r="G24" s="292">
        <f>SUM(AB24,AW24,BR24)</f>
        <v>0</v>
      </c>
      <c r="H24" s="292">
        <f>SUM(AC24,AX24,BS24)</f>
        <v>4</v>
      </c>
      <c r="I24" s="292">
        <f>SUM(AD24,AY24,BT24)</f>
        <v>8</v>
      </c>
      <c r="J24" s="292">
        <f>SUM(AE24,AZ24,BU24)</f>
        <v>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81</v>
      </c>
      <c r="AU24" s="292">
        <f>施設資源化量内訳!E24</f>
        <v>65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4</v>
      </c>
      <c r="AY24" s="292">
        <f>施設資源化量内訳!I24</f>
        <v>8</v>
      </c>
      <c r="AZ24" s="292">
        <f>施設資源化量内訳!J24</f>
        <v>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6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6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55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2</v>
      </c>
      <c r="I25" s="292">
        <f>SUM(AD25,AY25,BT25)</f>
        <v>4</v>
      </c>
      <c r="J25" s="292">
        <f>SUM(AE25,AZ25,BU25)</f>
        <v>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55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</v>
      </c>
      <c r="AY25" s="292">
        <f>施設資源化量内訳!I25</f>
        <v>4</v>
      </c>
      <c r="AZ25" s="292">
        <f>施設資源化量内訳!J25</f>
        <v>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48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797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470</v>
      </c>
      <c r="E26" s="292">
        <f>SUM(Z26,AU26,BP26)</f>
        <v>234</v>
      </c>
      <c r="F26" s="292">
        <f>SUM(AA26,AV26,BQ26)</f>
        <v>0</v>
      </c>
      <c r="G26" s="292">
        <f>SUM(AB26,AW26,BR26)</f>
        <v>0</v>
      </c>
      <c r="H26" s="292">
        <f>SUM(AC26,AX26,BS26)</f>
        <v>154</v>
      </c>
      <c r="I26" s="292">
        <f>SUM(AD26,AY26,BT26)</f>
        <v>62</v>
      </c>
      <c r="J26" s="292">
        <f>SUM(AE26,AZ26,BU26)</f>
        <v>20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0</v>
      </c>
      <c r="AT26" s="292">
        <f>施設資源化量内訳!D26</f>
        <v>470</v>
      </c>
      <c r="AU26" s="292">
        <f>施設資源化量内訳!E26</f>
        <v>234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154</v>
      </c>
      <c r="AY26" s="292">
        <f>施設資源化量内訳!I26</f>
        <v>62</v>
      </c>
      <c r="AZ26" s="292">
        <f>施設資源化量内訳!J26</f>
        <v>20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SUM(Y7,AT7,BO7,CJ7,DE7,DZ7,EU7)</f>
        <v>42087</v>
      </c>
      <c r="E7" s="306">
        <f t="shared" si="0"/>
        <v>8636</v>
      </c>
      <c r="F7" s="306">
        <f t="shared" si="0"/>
        <v>38</v>
      </c>
      <c r="G7" s="306">
        <f t="shared" si="0"/>
        <v>395</v>
      </c>
      <c r="H7" s="306">
        <f t="shared" si="0"/>
        <v>5894</v>
      </c>
      <c r="I7" s="306">
        <f t="shared" si="0"/>
        <v>2885</v>
      </c>
      <c r="J7" s="306">
        <f t="shared" si="0"/>
        <v>764</v>
      </c>
      <c r="K7" s="306">
        <f t="shared" si="0"/>
        <v>0</v>
      </c>
      <c r="L7" s="306">
        <f t="shared" si="0"/>
        <v>2764</v>
      </c>
      <c r="M7" s="306">
        <f t="shared" si="0"/>
        <v>342</v>
      </c>
      <c r="N7" s="306">
        <f t="shared" si="0"/>
        <v>404</v>
      </c>
      <c r="O7" s="306">
        <f t="shared" si="0"/>
        <v>2393</v>
      </c>
      <c r="P7" s="306">
        <f t="shared" si="0"/>
        <v>53</v>
      </c>
      <c r="Q7" s="306">
        <f t="shared" si="0"/>
        <v>8874</v>
      </c>
      <c r="R7" s="306">
        <f t="shared" si="0"/>
        <v>5687</v>
      </c>
      <c r="S7" s="306">
        <f t="shared" si="0"/>
        <v>0</v>
      </c>
      <c r="T7" s="306">
        <f t="shared" si="0"/>
        <v>583</v>
      </c>
      <c r="U7" s="306">
        <f t="shared" si="0"/>
        <v>0</v>
      </c>
      <c r="V7" s="306">
        <f t="shared" si="0"/>
        <v>0</v>
      </c>
      <c r="W7" s="306">
        <f t="shared" si="0"/>
        <v>12</v>
      </c>
      <c r="X7" s="306">
        <f t="shared" si="0"/>
        <v>2363</v>
      </c>
      <c r="Y7" s="306">
        <f>SUM(Z7:AS7)</f>
        <v>12847</v>
      </c>
      <c r="Z7" s="306">
        <f t="shared" ref="Z7:AI7" si="1">SUM(Z$8:Z$207)</f>
        <v>33</v>
      </c>
      <c r="AA7" s="306">
        <f t="shared" si="1"/>
        <v>0</v>
      </c>
      <c r="AB7" s="306">
        <f t="shared" si="1"/>
        <v>0</v>
      </c>
      <c r="AC7" s="306">
        <f t="shared" si="1"/>
        <v>1522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8874</v>
      </c>
      <c r="AM7" s="310" t="s">
        <v>739</v>
      </c>
      <c r="AN7" s="310" t="s">
        <v>739</v>
      </c>
      <c r="AO7" s="306">
        <f>SUM(AO$8:AO$207)</f>
        <v>583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1835</v>
      </c>
      <c r="AT7" s="306">
        <f>SUM(AU7:BN7)</f>
        <v>3665</v>
      </c>
      <c r="AU7" s="306">
        <f t="shared" ref="AU7:BD7" si="2">SUM(AU$8:AU$207)</f>
        <v>6</v>
      </c>
      <c r="AV7" s="306">
        <f t="shared" si="2"/>
        <v>0</v>
      </c>
      <c r="AW7" s="306">
        <f t="shared" si="2"/>
        <v>0</v>
      </c>
      <c r="AX7" s="306">
        <f t="shared" si="2"/>
        <v>2897</v>
      </c>
      <c r="AY7" s="306">
        <f t="shared" si="2"/>
        <v>288</v>
      </c>
      <c r="AZ7" s="306">
        <f t="shared" si="2"/>
        <v>17</v>
      </c>
      <c r="BA7" s="306">
        <f t="shared" si="2"/>
        <v>0</v>
      </c>
      <c r="BB7" s="306">
        <f t="shared" si="2"/>
        <v>18</v>
      </c>
      <c r="BC7" s="306">
        <f t="shared" si="2"/>
        <v>10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429</v>
      </c>
      <c r="BO7" s="306">
        <f>SUM(BP7:CI7)</f>
        <v>2393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2393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53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53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5687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5687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17442</v>
      </c>
      <c r="EV7" s="306">
        <f t="shared" ref="EV7:FG7" si="7">SUM(EV$8:EV$207)</f>
        <v>8597</v>
      </c>
      <c r="EW7" s="306">
        <f t="shared" si="7"/>
        <v>38</v>
      </c>
      <c r="EX7" s="306">
        <f t="shared" si="7"/>
        <v>395</v>
      </c>
      <c r="EY7" s="306">
        <f t="shared" si="7"/>
        <v>1475</v>
      </c>
      <c r="EZ7" s="306">
        <f t="shared" si="7"/>
        <v>2597</v>
      </c>
      <c r="FA7" s="306">
        <f t="shared" si="7"/>
        <v>747</v>
      </c>
      <c r="FB7" s="306">
        <f t="shared" si="7"/>
        <v>0</v>
      </c>
      <c r="FC7" s="306">
        <f t="shared" si="7"/>
        <v>2746</v>
      </c>
      <c r="FD7" s="306">
        <f t="shared" si="7"/>
        <v>332</v>
      </c>
      <c r="FE7" s="306">
        <f t="shared" si="7"/>
        <v>404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12</v>
      </c>
      <c r="FO7" s="306">
        <f>SUM(FO$8:FO$207)</f>
        <v>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21935</v>
      </c>
      <c r="E8" s="292">
        <f>SUM(Z8,AU8,BP8,CK8,DF8,EA8,EV8)</f>
        <v>5667</v>
      </c>
      <c r="F8" s="292">
        <f>SUM(AA8,AV8,BQ8,CL8,DG8,EB8,EW8)</f>
        <v>28</v>
      </c>
      <c r="G8" s="292">
        <f>SUM(AB8,AW8,BR8,CM8,DH8,EC8,EX8)</f>
        <v>360</v>
      </c>
      <c r="H8" s="292">
        <f>SUM(AC8,AX8,BS8,CN8,DI8,ED8,EY8)</f>
        <v>2307</v>
      </c>
      <c r="I8" s="292">
        <f>SUM(AD8,AY8,BT8,CO8,DJ8,EE8,EZ8)</f>
        <v>1149</v>
      </c>
      <c r="J8" s="292">
        <f>SUM(AE8,AZ8,BU8,CP8,DK8,EF8,FA8)</f>
        <v>430</v>
      </c>
      <c r="K8" s="292">
        <f>SUM(AF8,BA8,BV8,CQ8,DL8,EG8,FB8)</f>
        <v>0</v>
      </c>
      <c r="L8" s="292">
        <f>SUM(AG8,BB8,BW8,CR8,DM8,EH8,FC8)</f>
        <v>1191</v>
      </c>
      <c r="M8" s="292">
        <f>SUM(AH8,BC8,BX8,CS8,DN8,EI8,FD8)</f>
        <v>0</v>
      </c>
      <c r="N8" s="292">
        <f>SUM(AI8,BD8,BY8,CT8,DO8,EJ8,FE8)</f>
        <v>339</v>
      </c>
      <c r="O8" s="292">
        <f>SUM(AJ8,BE8,BZ8,CU8,DP8,EK8,FF8)</f>
        <v>2393</v>
      </c>
      <c r="P8" s="292">
        <f>SUM(AK8,BF8,CA8,CV8,DQ8,EL8,FG8)</f>
        <v>53</v>
      </c>
      <c r="Q8" s="292">
        <f>SUM(AL8,BG8,CB8,CW8,DR8,EM8,FH8)</f>
        <v>6154</v>
      </c>
      <c r="R8" s="292">
        <f>SUM(AM8,BH8,CC8,CX8,DS8,EN8,FI8)</f>
        <v>1864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7300</v>
      </c>
      <c r="Z8" s="292">
        <v>0</v>
      </c>
      <c r="AA8" s="292">
        <v>0</v>
      </c>
      <c r="AB8" s="292">
        <v>0</v>
      </c>
      <c r="AC8" s="292">
        <v>1146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6154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677</v>
      </c>
      <c r="AU8" s="292">
        <v>0</v>
      </c>
      <c r="AV8" s="292">
        <v>0</v>
      </c>
      <c r="AW8" s="292">
        <v>0</v>
      </c>
      <c r="AX8" s="292">
        <v>677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2393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2393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53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53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1864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1864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9648</v>
      </c>
      <c r="EV8" s="292">
        <v>5667</v>
      </c>
      <c r="EW8" s="292">
        <v>28</v>
      </c>
      <c r="EX8" s="292">
        <v>360</v>
      </c>
      <c r="EY8" s="292">
        <v>484</v>
      </c>
      <c r="EZ8" s="292">
        <v>1149</v>
      </c>
      <c r="FA8" s="292">
        <v>430</v>
      </c>
      <c r="FB8" s="292">
        <v>0</v>
      </c>
      <c r="FC8" s="292">
        <v>1191</v>
      </c>
      <c r="FD8" s="292">
        <v>0</v>
      </c>
      <c r="FE8" s="292">
        <v>339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2969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625</v>
      </c>
      <c r="I9" s="292">
        <f>SUM(AD9,AY9,BT9,CO9,DJ9,EE9,EZ9)</f>
        <v>391</v>
      </c>
      <c r="J9" s="292">
        <f>SUM(AE9,AZ9,BU9,CP9,DK9,EF9,FA9)</f>
        <v>118</v>
      </c>
      <c r="K9" s="292">
        <f>SUM(AF9,BA9,BV9,CQ9,DL9,EG9,FB9)</f>
        <v>0</v>
      </c>
      <c r="L9" s="292">
        <f>SUM(AG9,BB9,BW9,CR9,DM9,EH9,FC9)</f>
        <v>627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1208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1380</v>
      </c>
      <c r="Z9" s="292">
        <v>0</v>
      </c>
      <c r="AA9" s="292">
        <v>0</v>
      </c>
      <c r="AB9" s="292">
        <v>0</v>
      </c>
      <c r="AC9" s="292">
        <v>172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1208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0</v>
      </c>
      <c r="AT9" s="292">
        <f>SUM(AU9:BN9)</f>
        <v>293</v>
      </c>
      <c r="AU9" s="292">
        <v>0</v>
      </c>
      <c r="AV9" s="292">
        <v>0</v>
      </c>
      <c r="AW9" s="292">
        <v>0</v>
      </c>
      <c r="AX9" s="292">
        <v>293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1296</v>
      </c>
      <c r="EV9" s="292">
        <v>0</v>
      </c>
      <c r="EW9" s="292">
        <v>0</v>
      </c>
      <c r="EX9" s="292">
        <v>0</v>
      </c>
      <c r="EY9" s="292">
        <v>160</v>
      </c>
      <c r="EZ9" s="292">
        <v>391</v>
      </c>
      <c r="FA9" s="292">
        <v>118</v>
      </c>
      <c r="FB9" s="292">
        <v>0</v>
      </c>
      <c r="FC9" s="292">
        <v>627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4766</v>
      </c>
      <c r="E10" s="292">
        <f>SUM(Z10,AU10,BP10,CK10,DF10,EA10,EV10)</f>
        <v>1387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1028</v>
      </c>
      <c r="I10" s="292">
        <f>SUM(AD10,AY10,BT10,CO10,DJ10,EE10,EZ10)</f>
        <v>471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1880</v>
      </c>
      <c r="Y10" s="292">
        <f>SUM(Z10:AS10)</f>
        <v>1951</v>
      </c>
      <c r="Z10" s="292">
        <v>33</v>
      </c>
      <c r="AA10" s="292">
        <v>0</v>
      </c>
      <c r="AB10" s="292">
        <v>0</v>
      </c>
      <c r="AC10" s="292">
        <v>83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0</v>
      </c>
      <c r="AP10" s="295" t="s">
        <v>800</v>
      </c>
      <c r="AQ10" s="292">
        <v>0</v>
      </c>
      <c r="AR10" s="295" t="s">
        <v>800</v>
      </c>
      <c r="AS10" s="292">
        <v>1835</v>
      </c>
      <c r="AT10" s="292">
        <f>SUM(AU10:BN10)</f>
        <v>962</v>
      </c>
      <c r="AU10" s="292">
        <v>1</v>
      </c>
      <c r="AV10" s="292">
        <v>0</v>
      </c>
      <c r="AW10" s="292">
        <v>0</v>
      </c>
      <c r="AX10" s="292">
        <v>943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18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1853</v>
      </c>
      <c r="EV10" s="292">
        <v>1353</v>
      </c>
      <c r="EW10" s="292">
        <v>0</v>
      </c>
      <c r="EX10" s="292">
        <v>0</v>
      </c>
      <c r="EY10" s="292">
        <v>2</v>
      </c>
      <c r="EZ10" s="292">
        <v>471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27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1341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51</v>
      </c>
      <c r="I11" s="292">
        <f>SUM(AD11,AY11,BT11,CO11,DJ11,EE11,EZ11)</f>
        <v>16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435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824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8</v>
      </c>
      <c r="X11" s="292">
        <f>SUM(AS11,BN11,CI11,DD11,DY11,ET11,FO11)</f>
        <v>7</v>
      </c>
      <c r="Y11" s="292">
        <f>SUM(Z11:AS11)</f>
        <v>869</v>
      </c>
      <c r="Z11" s="292">
        <v>0</v>
      </c>
      <c r="AA11" s="292">
        <v>0</v>
      </c>
      <c r="AB11" s="292">
        <v>0</v>
      </c>
      <c r="AC11" s="292">
        <v>45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824</v>
      </c>
      <c r="AM11" s="295" t="s">
        <v>800</v>
      </c>
      <c r="AN11" s="295" t="s">
        <v>800</v>
      </c>
      <c r="AO11" s="292">
        <v>0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472</v>
      </c>
      <c r="EV11" s="292">
        <v>0</v>
      </c>
      <c r="EW11" s="292">
        <v>0</v>
      </c>
      <c r="EX11" s="292">
        <v>0</v>
      </c>
      <c r="EY11" s="292">
        <v>6</v>
      </c>
      <c r="EZ11" s="292">
        <v>16</v>
      </c>
      <c r="FA11" s="292">
        <v>0</v>
      </c>
      <c r="FB11" s="292">
        <v>0</v>
      </c>
      <c r="FC11" s="292">
        <v>435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8</v>
      </c>
      <c r="FO11" s="292">
        <v>7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1342</v>
      </c>
      <c r="E12" s="292">
        <f>SUM(Z12,AU12,BP12,CK12,DF12,EA12,EV12)</f>
        <v>625</v>
      </c>
      <c r="F12" s="292">
        <f>SUM(AA12,AV12,BQ12,CL12,DG12,EB12,EW12)</f>
        <v>4</v>
      </c>
      <c r="G12" s="292">
        <f>SUM(AB12,AW12,BR12,CM12,DH12,EC12,EX12)</f>
        <v>0</v>
      </c>
      <c r="H12" s="292">
        <f>SUM(AC12,AX12,BS12,CN12,DI12,ED12,EY12)</f>
        <v>262</v>
      </c>
      <c r="I12" s="292">
        <f>SUM(AD12,AY12,BT12,CO12,DJ12,EE12,EZ12)</f>
        <v>137</v>
      </c>
      <c r="J12" s="292">
        <f>SUM(AE12,AZ12,BU12,CP12,DK12,EF12,FA12)</f>
        <v>54</v>
      </c>
      <c r="K12" s="292">
        <f>SUM(AF12,BA12,BV12,CQ12,DL12,EG12,FB12)</f>
        <v>0</v>
      </c>
      <c r="L12" s="292">
        <f>SUM(AG12,BB12,BW12,CR12,DM12,EH12,FC12)</f>
        <v>92</v>
      </c>
      <c r="M12" s="292">
        <f>SUM(AH12,BC12,BX12,CS12,DN12,EI12,FD12)</f>
        <v>3</v>
      </c>
      <c r="N12" s="292">
        <f>SUM(AI12,BD12,BY12,CT12,DO12,EJ12,FE12)</f>
        <v>65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303</v>
      </c>
      <c r="AU12" s="292">
        <v>0</v>
      </c>
      <c r="AV12" s="292">
        <v>0</v>
      </c>
      <c r="AW12" s="292">
        <v>0</v>
      </c>
      <c r="AX12" s="292">
        <v>215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88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1039</v>
      </c>
      <c r="EV12" s="292">
        <v>625</v>
      </c>
      <c r="EW12" s="292">
        <v>4</v>
      </c>
      <c r="EX12" s="292">
        <v>0</v>
      </c>
      <c r="EY12" s="292">
        <v>47</v>
      </c>
      <c r="EZ12" s="292">
        <v>137</v>
      </c>
      <c r="FA12" s="292">
        <v>54</v>
      </c>
      <c r="FB12" s="292">
        <v>0</v>
      </c>
      <c r="FC12" s="292">
        <v>92</v>
      </c>
      <c r="FD12" s="292">
        <v>3</v>
      </c>
      <c r="FE12" s="292">
        <v>65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12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1317</v>
      </c>
      <c r="E13" s="292">
        <f>SUM(Z13,AU13,BP13,CK13,DF13,EA13,EV13)</f>
        <v>5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233</v>
      </c>
      <c r="I13" s="292">
        <f>SUM(AD13,AY13,BT13,CO13,DJ13,EE13,EZ13)</f>
        <v>168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10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583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318</v>
      </c>
      <c r="Y13" s="292">
        <f>SUM(Z13:AS13)</f>
        <v>583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583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734</v>
      </c>
      <c r="AU13" s="292">
        <v>5</v>
      </c>
      <c r="AV13" s="292">
        <v>0</v>
      </c>
      <c r="AW13" s="292">
        <v>0</v>
      </c>
      <c r="AX13" s="292">
        <v>233</v>
      </c>
      <c r="AY13" s="292">
        <v>168</v>
      </c>
      <c r="AZ13" s="292">
        <v>0</v>
      </c>
      <c r="BA13" s="292">
        <v>0</v>
      </c>
      <c r="BB13" s="292">
        <v>0</v>
      </c>
      <c r="BC13" s="292">
        <v>10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318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1635</v>
      </c>
      <c r="E14" s="292">
        <f>SUM(Z14,AU14,BP14,CK14,DF14,EA14,EV14)</f>
        <v>504</v>
      </c>
      <c r="F14" s="292">
        <f>SUM(AA14,AV14,BQ14,CL14,DG14,EB14,EW14)</f>
        <v>6</v>
      </c>
      <c r="G14" s="292">
        <f>SUM(AB14,AW14,BR14,CM14,DH14,EC14,EX14)</f>
        <v>0</v>
      </c>
      <c r="H14" s="292">
        <f>SUM(AC14,AX14,BS14,CN14,DI14,ED14,EY14)</f>
        <v>284</v>
      </c>
      <c r="I14" s="292">
        <f>SUM(AD14,AY14,BT14,CO14,DJ14,EE14,EZ14)</f>
        <v>134</v>
      </c>
      <c r="J14" s="292">
        <f>SUM(AE14,AZ14,BU14,CP14,DK14,EF14,FA14)</f>
        <v>63</v>
      </c>
      <c r="K14" s="292">
        <f>SUM(AF14,BA14,BV14,CQ14,DL14,EG14,FB14)</f>
        <v>0</v>
      </c>
      <c r="L14" s="292">
        <f>SUM(AG14,BB14,BW14,CR14,DM14,EH14,FC14)</f>
        <v>123</v>
      </c>
      <c r="M14" s="292">
        <f>SUM(AH14,BC14,BX14,CS14,DN14,EI14,FD14)</f>
        <v>11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510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582</v>
      </c>
      <c r="Z14" s="292">
        <v>0</v>
      </c>
      <c r="AA14" s="292">
        <v>0</v>
      </c>
      <c r="AB14" s="292">
        <v>0</v>
      </c>
      <c r="AC14" s="292">
        <v>72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510</v>
      </c>
      <c r="AM14" s="295" t="s">
        <v>800</v>
      </c>
      <c r="AN14" s="295" t="s">
        <v>800</v>
      </c>
      <c r="AO14" s="292">
        <v>0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173</v>
      </c>
      <c r="AU14" s="292">
        <v>0</v>
      </c>
      <c r="AV14" s="292">
        <v>0</v>
      </c>
      <c r="AW14" s="292">
        <v>0</v>
      </c>
      <c r="AX14" s="292">
        <v>162</v>
      </c>
      <c r="AY14" s="292">
        <v>11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880</v>
      </c>
      <c r="EV14" s="292">
        <v>504</v>
      </c>
      <c r="EW14" s="292">
        <v>6</v>
      </c>
      <c r="EX14" s="292">
        <v>0</v>
      </c>
      <c r="EY14" s="292">
        <v>50</v>
      </c>
      <c r="EZ14" s="292">
        <v>123</v>
      </c>
      <c r="FA14" s="292">
        <v>63</v>
      </c>
      <c r="FB14" s="292">
        <v>0</v>
      </c>
      <c r="FC14" s="292">
        <v>123</v>
      </c>
      <c r="FD14" s="292">
        <v>11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3701</v>
      </c>
      <c r="E15" s="292">
        <f>SUM(Z15,AU15,BP15,CK15,DF15,EA15,EV15)</f>
        <v>43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256</v>
      </c>
      <c r="I15" s="292">
        <f>SUM(AD15,AY15,BT15,CO15,DJ15,EE15,EZ15)</f>
        <v>127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3275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3275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3275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426</v>
      </c>
      <c r="EV15" s="292">
        <v>43</v>
      </c>
      <c r="EW15" s="292">
        <v>0</v>
      </c>
      <c r="EX15" s="292">
        <v>0</v>
      </c>
      <c r="EY15" s="292">
        <v>256</v>
      </c>
      <c r="EZ15" s="292">
        <v>127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149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102</v>
      </c>
      <c r="I16" s="292">
        <f>SUM(AD16,AY16,BT16,CO16,DJ16,EE16,EZ16)</f>
        <v>7</v>
      </c>
      <c r="J16" s="292">
        <f>SUM(AE16,AZ16,BU16,CP16,DK16,EF16,FA16)</f>
        <v>17</v>
      </c>
      <c r="K16" s="292">
        <f>SUM(AF16,BA16,BV16,CQ16,DL16,EG16,FB16)</f>
        <v>0</v>
      </c>
      <c r="L16" s="292">
        <f>SUM(AG16,BB16,BW16,CR16,DM16,EH16,FC16)</f>
        <v>18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0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149</v>
      </c>
      <c r="AU16" s="292">
        <v>0</v>
      </c>
      <c r="AV16" s="292">
        <v>0</v>
      </c>
      <c r="AW16" s="292">
        <v>0</v>
      </c>
      <c r="AX16" s="292">
        <v>102</v>
      </c>
      <c r="AY16" s="292">
        <v>7</v>
      </c>
      <c r="AZ16" s="292">
        <v>17</v>
      </c>
      <c r="BA16" s="292">
        <v>0</v>
      </c>
      <c r="BB16" s="292">
        <v>18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167</v>
      </c>
      <c r="E17" s="292">
        <f>SUM(Z17,AU17,BP17,CK17,DF17,EA17,EV17)</f>
        <v>61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81</v>
      </c>
      <c r="I17" s="292">
        <f>SUM(AD17,AY17,BT17,CO17,DJ17,EE17,EZ17)</f>
        <v>25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167</v>
      </c>
      <c r="EV17" s="292">
        <v>61</v>
      </c>
      <c r="EW17" s="292">
        <v>0</v>
      </c>
      <c r="EX17" s="292">
        <v>0</v>
      </c>
      <c r="EY17" s="292">
        <v>81</v>
      </c>
      <c r="EZ17" s="292">
        <v>25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202</v>
      </c>
      <c r="E18" s="292">
        <f>SUM(Z18,AU18,BP18,CK18,DF18,EA18,EV18)</f>
        <v>1</v>
      </c>
      <c r="F18" s="292">
        <f>SUM(AA18,AV18,BQ18,CL18,DG18,EB18,EW18)</f>
        <v>0</v>
      </c>
      <c r="G18" s="292">
        <f>SUM(AB18,AW18,BR18,CM18,DH18,EC18,EX18)</f>
        <v>6</v>
      </c>
      <c r="H18" s="292">
        <f>SUM(AC18,AX18,BS18,CN18,DI18,ED18,EY18)</f>
        <v>38</v>
      </c>
      <c r="I18" s="292">
        <f>SUM(AD18,AY18,BT18,CO18,DJ18,EE18,EZ18)</f>
        <v>13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15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125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0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43</v>
      </c>
      <c r="AU18" s="292">
        <v>0</v>
      </c>
      <c r="AV18" s="292">
        <v>0</v>
      </c>
      <c r="AW18" s="292">
        <v>0</v>
      </c>
      <c r="AX18" s="292">
        <v>30</v>
      </c>
      <c r="AY18" s="292">
        <v>13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125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125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34</v>
      </c>
      <c r="EV18" s="292">
        <v>1</v>
      </c>
      <c r="EW18" s="292">
        <v>0</v>
      </c>
      <c r="EX18" s="292">
        <v>6</v>
      </c>
      <c r="EY18" s="292">
        <v>8</v>
      </c>
      <c r="EZ18" s="292">
        <v>0</v>
      </c>
      <c r="FA18" s="292">
        <v>4</v>
      </c>
      <c r="FB18" s="292">
        <v>0</v>
      </c>
      <c r="FC18" s="292">
        <v>15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273</v>
      </c>
      <c r="E19" s="292">
        <f>SUM(Z19,AU19,BP19,CK19,DF19,EA19,EV19)</f>
        <v>1</v>
      </c>
      <c r="F19" s="292">
        <f>SUM(AA19,AV19,BQ19,CL19,DG19,EB19,EW19)</f>
        <v>0</v>
      </c>
      <c r="G19" s="292">
        <f>SUM(AB19,AW19,BR19,CM19,DH19,EC19,EX19)</f>
        <v>9</v>
      </c>
      <c r="H19" s="292">
        <f>SUM(AC19,AX19,BS19,CN19,DI19,ED19,EY19)</f>
        <v>76</v>
      </c>
      <c r="I19" s="292">
        <f>SUM(AD19,AY19,BT19,CO19,DJ19,EE19,EZ19)</f>
        <v>30</v>
      </c>
      <c r="J19" s="292">
        <f>SUM(AE19,AZ19,BU19,CP19,DK19,EF19,FA19)</f>
        <v>8</v>
      </c>
      <c r="K19" s="292">
        <f>SUM(AF19,BA19,BV19,CQ19,DL19,EG19,FB19)</f>
        <v>0</v>
      </c>
      <c r="L19" s="292">
        <f>SUM(AG19,BB19,BW19,CR19,DM19,EH19,FC19)</f>
        <v>31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118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0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97</v>
      </c>
      <c r="AU19" s="292">
        <v>0</v>
      </c>
      <c r="AV19" s="292">
        <v>0</v>
      </c>
      <c r="AW19" s="292">
        <v>0</v>
      </c>
      <c r="AX19" s="292">
        <v>67</v>
      </c>
      <c r="AY19" s="292">
        <v>30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118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118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58</v>
      </c>
      <c r="EV19" s="292">
        <v>1</v>
      </c>
      <c r="EW19" s="292">
        <v>0</v>
      </c>
      <c r="EX19" s="292">
        <v>9</v>
      </c>
      <c r="EY19" s="292">
        <v>9</v>
      </c>
      <c r="EZ19" s="292">
        <v>0</v>
      </c>
      <c r="FA19" s="292">
        <v>8</v>
      </c>
      <c r="FB19" s="292">
        <v>0</v>
      </c>
      <c r="FC19" s="292">
        <v>31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599</v>
      </c>
      <c r="E20" s="292">
        <f>SUM(Z20,AU20,BP20,CK20,DF20,EA20,EV20)</f>
        <v>3</v>
      </c>
      <c r="F20" s="292">
        <f>SUM(AA20,AV20,BQ20,CL20,DG20,EB20,EW20)</f>
        <v>0</v>
      </c>
      <c r="G20" s="292">
        <f>SUM(AB20,AW20,BR20,CM20,DH20,EC20,EX20)</f>
        <v>20</v>
      </c>
      <c r="H20" s="292">
        <f>SUM(AC20,AX20,BS20,CN20,DI20,ED20,EY20)</f>
        <v>139</v>
      </c>
      <c r="I20" s="292">
        <f>SUM(AD20,AY20,BT20,CO20,DJ20,EE20,EZ20)</f>
        <v>59</v>
      </c>
      <c r="J20" s="292">
        <f>SUM(AE20,AZ20,BU20,CP20,DK20,EF20,FA20)</f>
        <v>17</v>
      </c>
      <c r="K20" s="292">
        <f>SUM(AF20,BA20,BV20,CQ20,DL20,EG20,FB20)</f>
        <v>0</v>
      </c>
      <c r="L20" s="292">
        <f>SUM(AG20,BB20,BW20,CR20,DM20,EH20,FC20)</f>
        <v>56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305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171</v>
      </c>
      <c r="AU20" s="292">
        <v>0</v>
      </c>
      <c r="AV20" s="292">
        <v>0</v>
      </c>
      <c r="AW20" s="292">
        <v>0</v>
      </c>
      <c r="AX20" s="292">
        <v>112</v>
      </c>
      <c r="AY20" s="292">
        <v>59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305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305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123</v>
      </c>
      <c r="EV20" s="292">
        <v>3</v>
      </c>
      <c r="EW20" s="292">
        <v>0</v>
      </c>
      <c r="EX20" s="292">
        <v>20</v>
      </c>
      <c r="EY20" s="292">
        <v>27</v>
      </c>
      <c r="EZ20" s="292">
        <v>0</v>
      </c>
      <c r="FA20" s="292">
        <v>17</v>
      </c>
      <c r="FB20" s="292">
        <v>0</v>
      </c>
      <c r="FC20" s="292">
        <v>56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575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89</v>
      </c>
      <c r="I21" s="292">
        <f>SUM(AD21,AY21,BT21,CO21,DJ21,EE21,EZ21)</f>
        <v>35</v>
      </c>
      <c r="J21" s="292">
        <f>SUM(AE21,AZ21,BU21,CP21,DK21,EF21,FA21)</f>
        <v>12</v>
      </c>
      <c r="K21" s="292">
        <f>SUM(AF21,BA21,BV21,CQ21,DL21,EG21,FB21)</f>
        <v>0</v>
      </c>
      <c r="L21" s="292">
        <f>SUM(AG21,BB21,BW21,CR21,DM21,EH21,FC21)</f>
        <v>87</v>
      </c>
      <c r="M21" s="292">
        <f>SUM(AH21,BC21,BX21,CS21,DN21,EI21,FD21)</f>
        <v>246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106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106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106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469</v>
      </c>
      <c r="EV21" s="292">
        <v>0</v>
      </c>
      <c r="EW21" s="292">
        <v>0</v>
      </c>
      <c r="EX21" s="292">
        <v>0</v>
      </c>
      <c r="EY21" s="292">
        <v>89</v>
      </c>
      <c r="EZ21" s="292">
        <v>35</v>
      </c>
      <c r="FA21" s="292">
        <v>12</v>
      </c>
      <c r="FB21" s="292">
        <v>0</v>
      </c>
      <c r="FC21" s="292">
        <v>87</v>
      </c>
      <c r="FD21" s="292">
        <v>246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383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95</v>
      </c>
      <c r="I22" s="292">
        <f>SUM(AD22,AY22,BT22,CO22,DJ22,EE22,EZ22)</f>
        <v>37</v>
      </c>
      <c r="J22" s="292">
        <f>SUM(AE22,AZ22,BU22,CP22,DK22,EF22,FA22)</f>
        <v>13</v>
      </c>
      <c r="K22" s="292">
        <f>SUM(AF22,BA22,BV22,CQ22,DL22,EG22,FB22)</f>
        <v>0</v>
      </c>
      <c r="L22" s="292">
        <f>SUM(AG22,BB22,BW22,CR22,DM22,EH22,FC22)</f>
        <v>89</v>
      </c>
      <c r="M22" s="292">
        <f>SUM(AH22,BC22,BX22,CS22,DN22,EI22,FD22)</f>
        <v>72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72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</v>
      </c>
      <c r="Y22" s="292">
        <f>SUM(Z22:AS22)</f>
        <v>76</v>
      </c>
      <c r="Z22" s="292">
        <v>0</v>
      </c>
      <c r="AA22" s="292">
        <v>0</v>
      </c>
      <c r="AB22" s="292">
        <v>0</v>
      </c>
      <c r="AC22" s="292">
        <v>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72</v>
      </c>
      <c r="AM22" s="295" t="s">
        <v>800</v>
      </c>
      <c r="AN22" s="295" t="s">
        <v>800</v>
      </c>
      <c r="AO22" s="292">
        <v>0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0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307</v>
      </c>
      <c r="EV22" s="292">
        <v>0</v>
      </c>
      <c r="EW22" s="292">
        <v>0</v>
      </c>
      <c r="EX22" s="292">
        <v>0</v>
      </c>
      <c r="EY22" s="292">
        <v>91</v>
      </c>
      <c r="EZ22" s="292">
        <v>37</v>
      </c>
      <c r="FA22" s="292">
        <v>13</v>
      </c>
      <c r="FB22" s="292">
        <v>0</v>
      </c>
      <c r="FC22" s="292">
        <v>89</v>
      </c>
      <c r="FD22" s="292">
        <v>72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5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127</v>
      </c>
      <c r="E23" s="292">
        <f>SUM(Z23,AU23,BP23,CK23,DF23,EA23,EV23)</f>
        <v>40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68</v>
      </c>
      <c r="I23" s="292">
        <f>SUM(AD23,AY23,BT23,CO23,DJ23,EE23,EZ23)</f>
        <v>12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4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0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63</v>
      </c>
      <c r="AU23" s="292">
        <v>0</v>
      </c>
      <c r="AV23" s="292">
        <v>0</v>
      </c>
      <c r="AW23" s="292">
        <v>0</v>
      </c>
      <c r="AX23" s="292">
        <v>63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0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64</v>
      </c>
      <c r="EV23" s="292">
        <v>40</v>
      </c>
      <c r="EW23" s="292">
        <v>0</v>
      </c>
      <c r="EX23" s="292">
        <v>0</v>
      </c>
      <c r="EY23" s="292">
        <v>5</v>
      </c>
      <c r="EZ23" s="292">
        <v>12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4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81</v>
      </c>
      <c r="E24" s="292">
        <f>SUM(Z24,AU24,BP24,CK24,DF24,EA24,EV24)</f>
        <v>65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4</v>
      </c>
      <c r="I24" s="292">
        <f>SUM(AD24,AY24,BT24,CO24,DJ24,EE24,EZ24)</f>
        <v>8</v>
      </c>
      <c r="J24" s="292">
        <f>SUM(AE24,AZ24,BU24,CP24,DK24,EF24,FA24)</f>
        <v>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0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81</v>
      </c>
      <c r="EV24" s="292">
        <v>65</v>
      </c>
      <c r="EW24" s="292">
        <v>0</v>
      </c>
      <c r="EX24" s="292">
        <v>0</v>
      </c>
      <c r="EY24" s="292">
        <v>4</v>
      </c>
      <c r="EZ24" s="292">
        <v>8</v>
      </c>
      <c r="FA24" s="292">
        <v>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</v>
      </c>
      <c r="I25" s="292">
        <f>SUM(AD25,AY25,BT25,CO25,DJ25,EE25,EZ25)</f>
        <v>4</v>
      </c>
      <c r="J25" s="292">
        <f>SUM(AE25,AZ25,BU25,CP25,DK25,EF25,FA25)</f>
        <v>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48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0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55</v>
      </c>
      <c r="EV25" s="292">
        <v>0</v>
      </c>
      <c r="EW25" s="292">
        <v>0</v>
      </c>
      <c r="EX25" s="292">
        <v>0</v>
      </c>
      <c r="EY25" s="292">
        <v>2</v>
      </c>
      <c r="EZ25" s="292">
        <v>4</v>
      </c>
      <c r="FA25" s="292">
        <v>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48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470</v>
      </c>
      <c r="E26" s="292">
        <f>SUM(Z26,AU26,BP26,CK26,DF26,EA26,EV26)</f>
        <v>234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154</v>
      </c>
      <c r="I26" s="292">
        <f>SUM(AD26,AY26,BT26,CO26,DJ26,EE26,EZ26)</f>
        <v>62</v>
      </c>
      <c r="J26" s="292">
        <f>SUM(AE26,AZ26,BU26,CP26,DK26,EF26,FA26)</f>
        <v>20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470</v>
      </c>
      <c r="EV26" s="292">
        <v>234</v>
      </c>
      <c r="EW26" s="292">
        <v>0</v>
      </c>
      <c r="EX26" s="292">
        <v>0</v>
      </c>
      <c r="EY26" s="292">
        <v>154</v>
      </c>
      <c r="EZ26" s="292">
        <v>62</v>
      </c>
      <c r="FA26" s="292">
        <v>20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32343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32386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32441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32448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32449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32501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32505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32525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32526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32527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32528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2020-02-18T10:14:27Z</dcterms:modified>
</cp:coreProperties>
</file>