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i_yoshida\Desktop\2年度修正\和歌山\"/>
    </mc:Choice>
  </mc:AlternateContent>
  <xr:revisionPtr revIDLastSave="0" documentId="13_ncr:1_{C1064B85-BFAD-499D-8D4B-1C4D724C43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水洗化人口等!$A$6:$AA$36</definedName>
    <definedName name="_xlnm.Print_Area" localSheetId="2">し尿集計結果!$A$1:$M$36</definedName>
    <definedName name="_xlnm.Print_Area" localSheetId="1">し尿処理状況!$2:$37</definedName>
    <definedName name="_xlnm.Print_Area" localSheetId="0">水洗化人口等!$2:$37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D21" i="1" s="1"/>
  <c r="E21" i="1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N14" i="2"/>
  <c r="N15" i="2"/>
  <c r="N22" i="2"/>
  <c r="N23" i="2"/>
  <c r="N30" i="2"/>
  <c r="N3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D14" i="2"/>
  <c r="D15" i="2"/>
  <c r="D22" i="2"/>
  <c r="D23" i="2"/>
  <c r="D30" i="2"/>
  <c r="D31" i="2"/>
  <c r="N10" i="1"/>
  <c r="I8" i="1"/>
  <c r="I9" i="1"/>
  <c r="I10" i="1"/>
  <c r="I11" i="1"/>
  <c r="D11" i="1" s="1"/>
  <c r="I12" i="1"/>
  <c r="I13" i="1"/>
  <c r="I14" i="1"/>
  <c r="D14" i="1" s="1"/>
  <c r="I15" i="1"/>
  <c r="I16" i="1"/>
  <c r="I17" i="1"/>
  <c r="D17" i="1" s="1"/>
  <c r="I18" i="1"/>
  <c r="I19" i="1"/>
  <c r="I20" i="1"/>
  <c r="I22" i="1"/>
  <c r="I23" i="1"/>
  <c r="I24" i="1"/>
  <c r="I25" i="1"/>
  <c r="I26" i="1"/>
  <c r="D26" i="1" s="1"/>
  <c r="N26" i="1" s="1"/>
  <c r="I27" i="1"/>
  <c r="I28" i="1"/>
  <c r="I29" i="1"/>
  <c r="D29" i="1" s="1"/>
  <c r="L29" i="1" s="1"/>
  <c r="I30" i="1"/>
  <c r="I31" i="1"/>
  <c r="I32" i="1"/>
  <c r="I33" i="1"/>
  <c r="I34" i="1"/>
  <c r="I35" i="1"/>
  <c r="D35" i="1" s="1"/>
  <c r="Q35" i="1" s="1"/>
  <c r="I36" i="1"/>
  <c r="I37" i="1"/>
  <c r="E8" i="1"/>
  <c r="E9" i="1"/>
  <c r="E10" i="1"/>
  <c r="E11" i="1"/>
  <c r="E12" i="1"/>
  <c r="E13" i="1"/>
  <c r="E14" i="1"/>
  <c r="E15" i="1"/>
  <c r="D15" i="1" s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D9" i="1"/>
  <c r="L9" i="1" s="1"/>
  <c r="D10" i="1"/>
  <c r="D13" i="1"/>
  <c r="L13" i="1" s="1"/>
  <c r="D18" i="1"/>
  <c r="D19" i="1"/>
  <c r="Q19" i="1" s="1"/>
  <c r="D22" i="1"/>
  <c r="D23" i="1"/>
  <c r="Q23" i="1" s="1"/>
  <c r="D25" i="1"/>
  <c r="L25" i="1" s="1"/>
  <c r="D27" i="1"/>
  <c r="Q27" i="1" s="1"/>
  <c r="D30" i="1"/>
  <c r="D31" i="1"/>
  <c r="Q31" i="1" s="1"/>
  <c r="D34" i="1"/>
  <c r="Q21" i="1" l="1"/>
  <c r="F21" i="1"/>
  <c r="N21" i="1"/>
  <c r="L21" i="1"/>
  <c r="J21" i="1"/>
  <c r="Q11" i="1"/>
  <c r="L11" i="1"/>
  <c r="Q15" i="1"/>
  <c r="N15" i="1"/>
  <c r="L15" i="1"/>
  <c r="D19" i="2"/>
  <c r="N19" i="2"/>
  <c r="D26" i="2"/>
  <c r="N26" i="2"/>
  <c r="D33" i="1"/>
  <c r="D18" i="2"/>
  <c r="N18" i="2"/>
  <c r="L23" i="1"/>
  <c r="N31" i="1"/>
  <c r="N35" i="2"/>
  <c r="N11" i="2"/>
  <c r="D35" i="2"/>
  <c r="D11" i="2"/>
  <c r="D37" i="1"/>
  <c r="N37" i="1" s="1"/>
  <c r="L31" i="1"/>
  <c r="D34" i="2"/>
  <c r="D10" i="2"/>
  <c r="N34" i="2"/>
  <c r="N10" i="2"/>
  <c r="L27" i="1"/>
  <c r="D27" i="2"/>
  <c r="N27" i="2"/>
  <c r="L37" i="1"/>
  <c r="N33" i="1"/>
  <c r="J33" i="1"/>
  <c r="F33" i="1"/>
  <c r="Q33" i="1"/>
  <c r="L33" i="1"/>
  <c r="N17" i="1"/>
  <c r="J17" i="1"/>
  <c r="F17" i="1"/>
  <c r="Q17" i="1"/>
  <c r="L17" i="1"/>
  <c r="Q30" i="1"/>
  <c r="L30" i="1"/>
  <c r="Q14" i="1"/>
  <c r="L14" i="1"/>
  <c r="F35" i="1"/>
  <c r="F30" i="1"/>
  <c r="F25" i="1"/>
  <c r="F19" i="1"/>
  <c r="F14" i="1"/>
  <c r="F9" i="1"/>
  <c r="J35" i="1"/>
  <c r="J30" i="1"/>
  <c r="J25" i="1"/>
  <c r="J19" i="1"/>
  <c r="J14" i="1"/>
  <c r="J9" i="1"/>
  <c r="Q25" i="1"/>
  <c r="Q9" i="1"/>
  <c r="D37" i="2"/>
  <c r="D33" i="2"/>
  <c r="D29" i="2"/>
  <c r="D25" i="2"/>
  <c r="D21" i="2"/>
  <c r="D17" i="2"/>
  <c r="D13" i="2"/>
  <c r="D9" i="2"/>
  <c r="N37" i="2"/>
  <c r="N33" i="2"/>
  <c r="N29" i="2"/>
  <c r="N25" i="2"/>
  <c r="N21" i="2"/>
  <c r="N17" i="2"/>
  <c r="N13" i="2"/>
  <c r="N9" i="2"/>
  <c r="Q34" i="1"/>
  <c r="L34" i="1"/>
  <c r="Q18" i="1"/>
  <c r="L18" i="1"/>
  <c r="F34" i="1"/>
  <c r="F29" i="1"/>
  <c r="F23" i="1"/>
  <c r="F18" i="1"/>
  <c r="F13" i="1"/>
  <c r="J34" i="1"/>
  <c r="J29" i="1"/>
  <c r="J23" i="1"/>
  <c r="J18" i="1"/>
  <c r="J13" i="1"/>
  <c r="N35" i="1"/>
  <c r="N30" i="1"/>
  <c r="N25" i="1"/>
  <c r="N19" i="1"/>
  <c r="N14" i="1"/>
  <c r="N9" i="1"/>
  <c r="D36" i="2"/>
  <c r="D32" i="2"/>
  <c r="D28" i="2"/>
  <c r="D24" i="2"/>
  <c r="D20" i="2"/>
  <c r="D16" i="2"/>
  <c r="D12" i="2"/>
  <c r="D8" i="2"/>
  <c r="N36" i="2"/>
  <c r="N32" i="2"/>
  <c r="N28" i="2"/>
  <c r="N24" i="2"/>
  <c r="N20" i="2"/>
  <c r="N16" i="2"/>
  <c r="N12" i="2"/>
  <c r="N8" i="2"/>
  <c r="Q22" i="1"/>
  <c r="L22" i="1"/>
  <c r="F27" i="1"/>
  <c r="F22" i="1"/>
  <c r="F11" i="1"/>
  <c r="D36" i="1"/>
  <c r="D32" i="1"/>
  <c r="D28" i="1"/>
  <c r="D24" i="1"/>
  <c r="D20" i="1"/>
  <c r="D16" i="1"/>
  <c r="D12" i="1"/>
  <c r="D8" i="1"/>
  <c r="J27" i="1"/>
  <c r="J22" i="1"/>
  <c r="J11" i="1"/>
  <c r="N34" i="1"/>
  <c r="N29" i="1"/>
  <c r="N23" i="1"/>
  <c r="N18" i="1"/>
  <c r="N13" i="1"/>
  <c r="Q29" i="1"/>
  <c r="Q13" i="1"/>
  <c r="Q26" i="1"/>
  <c r="L26" i="1"/>
  <c r="Q10" i="1"/>
  <c r="L10" i="1"/>
  <c r="F31" i="1"/>
  <c r="F26" i="1"/>
  <c r="F15" i="1"/>
  <c r="F10" i="1"/>
  <c r="J31" i="1"/>
  <c r="J26" i="1"/>
  <c r="J15" i="1"/>
  <c r="J10" i="1"/>
  <c r="L35" i="1"/>
  <c r="L19" i="1"/>
  <c r="N27" i="1"/>
  <c r="N22" i="1"/>
  <c r="N11" i="1"/>
  <c r="A7" i="2"/>
  <c r="Q37" i="1" l="1"/>
  <c r="F37" i="1"/>
  <c r="J37" i="1"/>
  <c r="N28" i="1"/>
  <c r="J28" i="1"/>
  <c r="F28" i="1"/>
  <c r="Q28" i="1"/>
  <c r="L28" i="1"/>
  <c r="N16" i="1"/>
  <c r="J16" i="1"/>
  <c r="F16" i="1"/>
  <c r="Q16" i="1"/>
  <c r="L16" i="1"/>
  <c r="N20" i="1"/>
  <c r="J20" i="1"/>
  <c r="F20" i="1"/>
  <c r="Q20" i="1"/>
  <c r="L20" i="1"/>
  <c r="N36" i="1"/>
  <c r="J36" i="1"/>
  <c r="F36" i="1"/>
  <c r="Q36" i="1"/>
  <c r="L36" i="1"/>
  <c r="N8" i="1"/>
  <c r="J8" i="1"/>
  <c r="F8" i="1"/>
  <c r="L8" i="1"/>
  <c r="Q8" i="1"/>
  <c r="N24" i="1"/>
  <c r="J24" i="1"/>
  <c r="F24" i="1"/>
  <c r="L24" i="1"/>
  <c r="Q24" i="1"/>
  <c r="N12" i="1"/>
  <c r="J12" i="1"/>
  <c r="F12" i="1"/>
  <c r="Q12" i="1"/>
  <c r="L12" i="1"/>
  <c r="N32" i="1"/>
  <c r="J32" i="1"/>
  <c r="F32" i="1"/>
  <c r="Q32" i="1"/>
  <c r="L32" i="1"/>
  <c r="AA2" i="4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<sst xmlns="http://schemas.openxmlformats.org/spreadsheetml/2006/main" count="754" uniqueCount="316">
  <si>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</si>
  <si>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</si>
  <si>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</si>
  <si>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</si>
  <si>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</si>
  <si>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</si>
  <si>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</si>
  <si>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</si>
  <si>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</si>
  <si>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</si>
  <si>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</si>
  <si>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</si>
  <si>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</si>
  <si>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</si>
  <si>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</si>
  <si>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</si>
  <si>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</si>
  <si>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</si>
  <si>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</si>
  <si>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</si>
  <si>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</si>
  <si>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</si>
  <si>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</si>
  <si>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</si>
  <si>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</si>
  <si>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</si>
  <si>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</si>
  <si>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</si>
  <si>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</si>
  <si>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</si>
  <si>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</si>
  <si>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</si>
  <si>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</si>
  <si>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</si>
  <si>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</si>
  <si>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</si>
  <si>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</si>
  <si>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</si>
  <si>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</si>
  <si>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</si>
  <si>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</si>
  <si>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</si>
  <si>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</si>
  <si>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</si>
  <si>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</si>
  <si>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</si>
  <si>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</si>
  <si>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</si>
  <si>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</si>
  <si>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</si>
  <si>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</si>
  <si>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</si>
  <si>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</si>
  <si>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</si>
  <si>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</si>
  <si>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</si>
  <si>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</si>
  <si>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</si>
  <si>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</si>
  <si>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</si>
  <si>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</si>
  <si>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</si>
  <si>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</si>
  <si>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</si>
  <si>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</si>
  <si>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</si>
  <si>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</si>
  <si>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</si>
  <si>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</si>
  <si>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</si>
  <si>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</si>
  <si>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</si>
  <si>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</si>
  <si>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</si>
  <si>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</si>
  <si>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</si>
  <si>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</si>
  <si>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</si>
  <si>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</si>
  <si>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</si>
  <si>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</si>
  <si>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</si>
  <si>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</si>
  <si>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</si>
  <si>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</si>
  <si>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</si>
  <si>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</si>
  <si>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</si>
  <si>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</si>
  <si>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</si>
  <si>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</si>
  <si>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</si>
  <si>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</si>
  <si>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</si>
  <si>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</si>
  <si>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</si>
  <si>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</si>
  <si>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</si>
  <si>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</si>
  <si>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</si>
  <si>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</si>
  <si>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</si>
  <si>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</si>
  <si>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</si>
  <si>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</si>
  <si>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</si>
  <si>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</si>
  <si>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</si>
  <si>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</si>
  <si>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</si>
  <si>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</si>
  <si>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</si>
  <si>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</si>
  <si>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</si>
  <si>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</si>
  <si>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</si>
  <si>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</si>
  <si>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</si>
  <si>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</si>
  <si>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</si>
  <si>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</si>
  <si>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</si>
  <si>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</si>
  <si>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</si>
  <si>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</si>
  <si>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</si>
  <si>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</si>
  <si>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</si>
  <si>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</si>
  <si>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</si>
  <si>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</si>
  <si>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</si>
  <si>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</si>
  <si>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</si>
  <si>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</si>
  <si>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</si>
  <si>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</si>
  <si>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</si>
  <si>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</si>
  <si>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</si>
  <si>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</si>
  <si>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</si>
  <si>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</si>
  <si>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</si>
  <si>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</si>
  <si>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</si>
  <si>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</si>
  <si>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</si>
  <si>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</si>
  <si>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</si>
  <si>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</si>
  <si>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</si>
  <si>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</si>
  <si>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</si>
  <si>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</si>
  <si>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</si>
  <si>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</si>
  <si>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</si>
  <si>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</si>
  <si>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</si>
  <si>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</si>
  <si>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</si>
  <si>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</si>
  <si>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</si>
  <si>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</si>
  <si>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</si>
  <si>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</si>
  <si>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</si>
  <si>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</si>
  <si>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</si>
  <si>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</si>
  <si>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</si>
  <si>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</si>
  <si>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</si>
  <si>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</si>
  <si>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</si>
  <si>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</si>
  <si>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</si>
  <si>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</si>
  <si>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</si>
  <si>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</si>
  <si>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</si>
  <si>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</si>
  <si>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</si>
  <si>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</si>
  <si>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</si>
  <si>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</si>
  <si>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</si>
  <si>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</si>
  <si>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</si>
  <si>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</si>
  <si>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</si>
  <si>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</si>
  <si>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</si>
  <si>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</si>
  <si>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</si>
  <si>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</si>
  <si>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</si>
  <si>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</si>
  <si>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</si>
  <si>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</si>
  <si>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</si>
  <si>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</si>
  <si>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</si>
  <si>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</si>
  <si>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</si>
  <si>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</si>
  <si>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</si>
  <si>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</si>
  <si>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</si>
  <si>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</si>
  <si>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</si>
  <si>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</si>
  <si>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</si>
  <si>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</si>
  <si>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</si>
  <si>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</si>
  <si>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</si>
  <si>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</si>
  <si>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</si>
  <si>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</si>
  <si>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</si>
  <si>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</si>
  <si>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</si>
  <si>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</si>
  <si>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</si>
  <si>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</si>
  <si>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</si>
  <si>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</si>
  <si>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</si>
  <si>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</si>
  <si>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</si>
  <si>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</si>
  <si>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</si>
  <si>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</si>
  <si>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</si>
  <si>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</si>
  <si>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</si>
  <si>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</si>
  <si>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</si>
  <si>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</si>
  <si>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</si>
  <si>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</si>
  <si>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</si>
  <si>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</si>
  <si>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</si>
  <si>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</si>
  <si>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</si>
  <si>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</si>
  <si>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</si>
  <si>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</si>
  <si>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30000</t>
  </si>
  <si>
    <t>水洗化人口等（平成30年度実績）</t>
    <phoneticPr fontId="3"/>
  </si>
  <si>
    <t>し尿処理の状況（平成30年度実績）</t>
    <phoneticPr fontId="3"/>
  </si>
  <si>
    <t>30201</t>
  </si>
  <si>
    <t>和歌山市</t>
  </si>
  <si>
    <t/>
  </si>
  <si>
    <t>○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</si>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</sst>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.0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</cellXfs>
  <cellStyles count="9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_0625し尿市1" xfId="4" xr:uid="{00000000-0005-0000-0000-000004000000}"/>
    <cellStyle name="標準_0625し尿市2" xfId="5" xr:uid="{00000000-0005-0000-0000-000005000000}"/>
    <cellStyle name="標準_H12集計結果（ごみ処理状況）" xfId="6" xr:uid="{00000000-0005-0000-0000-000006000000}"/>
    <cellStyle name="標準_H12集計結果（し尿処理）" xfId="7" xr:uid="{00000000-0005-0000-0000-000007000000}"/>
    <cellStyle name="標準_H12集計結果（経費）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23"/>
    <col min="29" max="16384" width="9" style="81"/>
  </cols>
  <sheetData>
    <row r="1" spans="1:28" s="78" customFormat="1" ht="17.25" x14ac:dyDescent="0.1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17"/>
      <c r="AB1" s="117"/>
    </row>
    <row r="2" spans="1:28" s="76" customFormat="1" ht="13.5" customHeight="1" x14ac:dyDescent="0.15">
      <c r="A2" s="126" t="s">
        <v>193</v>
      </c>
      <c r="B2" s="128" t="s">
        <v>194</v>
      </c>
      <c r="C2" s="129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32" t="s">
        <v>198</v>
      </c>
      <c r="T2" s="133"/>
      <c r="U2" s="133"/>
      <c r="V2" s="134"/>
      <c r="W2" s="138" t="s">
        <v>199</v>
      </c>
      <c r="X2" s="133"/>
      <c r="Y2" s="133"/>
      <c r="Z2" s="134"/>
      <c r="AA2" s="118"/>
      <c r="AB2" s="118"/>
    </row>
    <row r="3" spans="1:28" s="76" customFormat="1" ht="13.5" customHeight="1" x14ac:dyDescent="0.15">
      <c r="A3" s="127"/>
      <c r="B3" s="127"/>
      <c r="C3" s="130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35"/>
      <c r="T3" s="136"/>
      <c r="U3" s="136"/>
      <c r="V3" s="137"/>
      <c r="W3" s="135"/>
      <c r="X3" s="136"/>
      <c r="Y3" s="136"/>
      <c r="Z3" s="137"/>
      <c r="AA3" s="118"/>
      <c r="AB3" s="118"/>
    </row>
    <row r="4" spans="1:28" s="76" customFormat="1" ht="18.75" customHeight="1" x14ac:dyDescent="0.15">
      <c r="A4" s="127"/>
      <c r="B4" s="127"/>
      <c r="C4" s="130"/>
      <c r="D4" s="64"/>
      <c r="E4" s="131" t="s">
        <v>200</v>
      </c>
      <c r="F4" s="124" t="s">
        <v>203</v>
      </c>
      <c r="G4" s="124" t="s">
        <v>246</v>
      </c>
      <c r="H4" s="124" t="s">
        <v>204</v>
      </c>
      <c r="I4" s="131" t="s">
        <v>200</v>
      </c>
      <c r="J4" s="124" t="s">
        <v>205</v>
      </c>
      <c r="K4" s="124" t="s">
        <v>206</v>
      </c>
      <c r="L4" s="124" t="s">
        <v>207</v>
      </c>
      <c r="M4" s="124" t="s">
        <v>247</v>
      </c>
      <c r="N4" s="124" t="s">
        <v>208</v>
      </c>
      <c r="O4" s="140" t="s">
        <v>209</v>
      </c>
      <c r="P4" s="67"/>
      <c r="Q4" s="124" t="s">
        <v>210</v>
      </c>
      <c r="R4" s="68"/>
      <c r="S4" s="124" t="s">
        <v>211</v>
      </c>
      <c r="T4" s="124" t="s">
        <v>249</v>
      </c>
      <c r="U4" s="126" t="s">
        <v>212</v>
      </c>
      <c r="V4" s="126" t="s">
        <v>213</v>
      </c>
      <c r="W4" s="124" t="s">
        <v>211</v>
      </c>
      <c r="X4" s="124" t="s">
        <v>248</v>
      </c>
      <c r="Y4" s="126" t="s">
        <v>212</v>
      </c>
      <c r="Z4" s="126" t="s">
        <v>213</v>
      </c>
      <c r="AA4" s="118"/>
      <c r="AB4" s="118"/>
    </row>
    <row r="5" spans="1:28" s="76" customFormat="1" ht="22.5" customHeight="1" x14ac:dyDescent="0.15">
      <c r="A5" s="127"/>
      <c r="B5" s="127"/>
      <c r="C5" s="130"/>
      <c r="D5" s="64"/>
      <c r="E5" s="131"/>
      <c r="F5" s="125"/>
      <c r="G5" s="125"/>
      <c r="H5" s="125"/>
      <c r="I5" s="131"/>
      <c r="J5" s="125"/>
      <c r="K5" s="125"/>
      <c r="L5" s="125"/>
      <c r="M5" s="125"/>
      <c r="N5" s="125"/>
      <c r="O5" s="125"/>
      <c r="P5" s="69" t="s">
        <v>214</v>
      </c>
      <c r="Q5" s="125"/>
      <c r="R5" s="70"/>
      <c r="S5" s="125"/>
      <c r="T5" s="125"/>
      <c r="U5" s="139"/>
      <c r="V5" s="139"/>
      <c r="W5" s="125"/>
      <c r="X5" s="125"/>
      <c r="Y5" s="139"/>
      <c r="Z5" s="139"/>
      <c r="AA5" s="118"/>
      <c r="AB5" s="118"/>
    </row>
    <row r="6" spans="1:28" s="77" customFormat="1" ht="13.5" customHeight="1" x14ac:dyDescent="0.15">
      <c r="A6" s="127"/>
      <c r="B6" s="127"/>
      <c r="C6" s="130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19"/>
      <c r="AB6" s="119"/>
    </row>
    <row r="7" spans="1:28" s="75" customFormat="1" ht="13.5" customHeight="1" x14ac:dyDescent="0.15">
      <c r="A7" s="109" t="s">
        <v>24</v>
      </c>
      <c r="B7" s="116" t="s">
        <v>251</v>
      </c>
      <c r="C7" s="109" t="s">
        <v>200</v>
      </c>
      <c r="D7" s="110">
        <f t="shared" ref="D7:D37" si="0">+SUM(E7,+I7)</f>
        <v>965353</v>
      </c>
      <c r="E7" s="110">
        <f t="shared" ref="E7:E37" si="1">+SUM(G7,+H7)</f>
        <v>152103</v>
      </c>
      <c r="F7" s="111">
        <f t="shared" ref="F7:F37" si="2">IF(D7&gt;0,E7/D7*100,"-")</f>
        <v>15.756205243056169</v>
      </c>
      <c r="G7" s="108">
        <f>SUM(G$8:G$207)</f>
        <v>151644</v>
      </c>
      <c r="H7" s="108">
        <f>SUM(H$8:H$207)</f>
        <v>459</v>
      </c>
      <c r="I7" s="110">
        <f t="shared" ref="I7:I37" si="3">+SUM(K7,+M7,+O7)</f>
        <v>813250</v>
      </c>
      <c r="J7" s="111">
        <f t="shared" ref="J7:J37" si="4">IF(D7&gt;0,I7/D7*100,"-")</f>
        <v>84.243794756943828</v>
      </c>
      <c r="K7" s="108">
        <f>SUM(K$8:K$207)</f>
        <v>225115</v>
      </c>
      <c r="L7" s="111">
        <f t="shared" ref="L7:L37" si="5">IF(D7&gt;0,K7/D7*100,"-")</f>
        <v>23.319448947690638</v>
      </c>
      <c r="M7" s="108">
        <f>SUM(M$8:M$207)</f>
        <v>2169</v>
      </c>
      <c r="N7" s="111">
        <f t="shared" ref="N7:N37" si="6">IF(D7&gt;0,M7/D7*100,"-")</f>
        <v>0.22468464903511978</v>
      </c>
      <c r="O7" s="108">
        <f>SUM(O$8:O$207)</f>
        <v>585966</v>
      </c>
      <c r="P7" s="108">
        <f>SUM(P$8:P$207)</f>
        <v>342678</v>
      </c>
      <c r="Q7" s="111">
        <f t="shared" ref="Q7:Q37" si="7">IF(D7&gt;0,O7/D7*100,"-")</f>
        <v>60.699661160218078</v>
      </c>
      <c r="R7" s="108">
        <f>SUM(R$8:R$207)</f>
        <v>6438</v>
      </c>
      <c r="S7" s="112">
        <f t="shared" ref="S7:Z7" si="8">COUNTIF(S$8:S$207,"○")</f>
        <v>23</v>
      </c>
      <c r="T7" s="112">
        <f t="shared" si="8"/>
        <v>1</v>
      </c>
      <c r="U7" s="112">
        <f t="shared" si="8"/>
        <v>0</v>
      </c>
      <c r="V7" s="112">
        <f t="shared" si="8"/>
        <v>6</v>
      </c>
      <c r="W7" s="112">
        <f t="shared" si="8"/>
        <v>17</v>
      </c>
      <c r="X7" s="112">
        <f t="shared" si="8"/>
        <v>5</v>
      </c>
      <c r="Y7" s="112">
        <f t="shared" si="8"/>
        <v>0</v>
      </c>
      <c r="Z7" s="112">
        <f t="shared" si="8"/>
        <v>8</v>
      </c>
      <c r="AA7" s="120"/>
      <c r="AB7" s="120"/>
    </row>
    <row r="8" spans="1:28" s="105" customFormat="1" ht="13.5" customHeight="1" x14ac:dyDescent="0.15">
      <c r="A8" s="101" t="s">
        <v>24</v>
      </c>
      <c r="B8" s="102" t="s">
        <v>254</v>
      </c>
      <c r="C8" s="101" t="s">
        <v>255</v>
      </c>
      <c r="D8" s="103">
        <f t="shared" si="0"/>
        <v>369291</v>
      </c>
      <c r="E8" s="103">
        <f t="shared" si="1"/>
        <v>42985</v>
      </c>
      <c r="F8" s="104">
        <f t="shared" si="2"/>
        <v>11.639872079200414</v>
      </c>
      <c r="G8" s="103">
        <v>42770</v>
      </c>
      <c r="H8" s="103">
        <v>215</v>
      </c>
      <c r="I8" s="103">
        <f t="shared" si="3"/>
        <v>326306</v>
      </c>
      <c r="J8" s="104">
        <f t="shared" si="4"/>
        <v>88.360127920799584</v>
      </c>
      <c r="K8" s="103">
        <v>124153</v>
      </c>
      <c r="L8" s="104">
        <f t="shared" si="5"/>
        <v>33.619286687192485</v>
      </c>
      <c r="M8" s="103">
        <v>882</v>
      </c>
      <c r="N8" s="104">
        <f t="shared" si="6"/>
        <v>0.23883603987099605</v>
      </c>
      <c r="O8" s="103">
        <v>201271</v>
      </c>
      <c r="P8" s="103">
        <v>104219</v>
      </c>
      <c r="Q8" s="104">
        <f t="shared" si="7"/>
        <v>54.502005193736103</v>
      </c>
      <c r="R8" s="103">
        <v>3373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21" t="s">
        <v>256</v>
      </c>
      <c r="AB8" s="122"/>
    </row>
    <row r="9" spans="1:28" s="105" customFormat="1" ht="13.5" customHeight="1" x14ac:dyDescent="0.15">
      <c r="A9" s="101" t="s">
        <v>24</v>
      </c>
      <c r="B9" s="102" t="s">
        <v>258</v>
      </c>
      <c r="C9" s="101" t="s">
        <v>259</v>
      </c>
      <c r="D9" s="103">
        <f t="shared" si="0"/>
        <v>51290</v>
      </c>
      <c r="E9" s="103">
        <f t="shared" si="1"/>
        <v>16798</v>
      </c>
      <c r="F9" s="104">
        <f t="shared" si="2"/>
        <v>32.751023591343341</v>
      </c>
      <c r="G9" s="103">
        <v>16798</v>
      </c>
      <c r="H9" s="103">
        <v>0</v>
      </c>
      <c r="I9" s="103">
        <f t="shared" si="3"/>
        <v>34492</v>
      </c>
      <c r="J9" s="104">
        <f t="shared" si="4"/>
        <v>67.248976408656659</v>
      </c>
      <c r="K9" s="103">
        <v>0</v>
      </c>
      <c r="L9" s="104">
        <f t="shared" si="5"/>
        <v>0</v>
      </c>
      <c r="M9" s="103">
        <v>0</v>
      </c>
      <c r="N9" s="104">
        <f t="shared" si="6"/>
        <v>0</v>
      </c>
      <c r="O9" s="103">
        <v>34492</v>
      </c>
      <c r="P9" s="103">
        <v>18851</v>
      </c>
      <c r="Q9" s="104">
        <f t="shared" si="7"/>
        <v>67.248976408656659</v>
      </c>
      <c r="R9" s="103">
        <v>211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21" t="s">
        <v>256</v>
      </c>
      <c r="AB9" s="122"/>
    </row>
    <row r="10" spans="1:28" s="105" customFormat="1" ht="13.5" customHeight="1" x14ac:dyDescent="0.15">
      <c r="A10" s="101" t="s">
        <v>24</v>
      </c>
      <c r="B10" s="102" t="s">
        <v>260</v>
      </c>
      <c r="C10" s="101" t="s">
        <v>261</v>
      </c>
      <c r="D10" s="103">
        <f t="shared" si="0"/>
        <v>62788</v>
      </c>
      <c r="E10" s="103">
        <f t="shared" si="1"/>
        <v>5215</v>
      </c>
      <c r="F10" s="104">
        <f t="shared" si="2"/>
        <v>8.3057272090208318</v>
      </c>
      <c r="G10" s="103">
        <v>5215</v>
      </c>
      <c r="H10" s="103">
        <v>0</v>
      </c>
      <c r="I10" s="103">
        <f t="shared" si="3"/>
        <v>57573</v>
      </c>
      <c r="J10" s="104">
        <f t="shared" si="4"/>
        <v>91.69427279097917</v>
      </c>
      <c r="K10" s="103">
        <v>33255</v>
      </c>
      <c r="L10" s="104">
        <f t="shared" si="5"/>
        <v>52.963942154551823</v>
      </c>
      <c r="M10" s="103">
        <v>0</v>
      </c>
      <c r="N10" s="104">
        <f t="shared" si="6"/>
        <v>0</v>
      </c>
      <c r="O10" s="103">
        <v>24318</v>
      </c>
      <c r="P10" s="103">
        <v>18087</v>
      </c>
      <c r="Q10" s="104">
        <f t="shared" si="7"/>
        <v>38.73033063642734</v>
      </c>
      <c r="R10" s="103">
        <v>324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21" t="s">
        <v>256</v>
      </c>
      <c r="AB10" s="122"/>
    </row>
    <row r="11" spans="1:28" s="105" customFormat="1" ht="13.5" customHeight="1" x14ac:dyDescent="0.15">
      <c r="A11" s="101" t="s">
        <v>24</v>
      </c>
      <c r="B11" s="102" t="s">
        <v>262</v>
      </c>
      <c r="C11" s="101" t="s">
        <v>263</v>
      </c>
      <c r="D11" s="103">
        <f t="shared" si="0"/>
        <v>28317</v>
      </c>
      <c r="E11" s="103">
        <f t="shared" si="1"/>
        <v>1725</v>
      </c>
      <c r="F11" s="104">
        <f t="shared" si="2"/>
        <v>6.0917470070982098</v>
      </c>
      <c r="G11" s="103">
        <v>1725</v>
      </c>
      <c r="H11" s="103">
        <v>0</v>
      </c>
      <c r="I11" s="103">
        <f t="shared" si="3"/>
        <v>26592</v>
      </c>
      <c r="J11" s="104">
        <f t="shared" si="4"/>
        <v>93.90825299290178</v>
      </c>
      <c r="K11" s="103">
        <v>0</v>
      </c>
      <c r="L11" s="104">
        <f t="shared" si="5"/>
        <v>0</v>
      </c>
      <c r="M11" s="103">
        <v>0</v>
      </c>
      <c r="N11" s="104">
        <f t="shared" si="6"/>
        <v>0</v>
      </c>
      <c r="O11" s="103">
        <v>26592</v>
      </c>
      <c r="P11" s="103">
        <v>8726</v>
      </c>
      <c r="Q11" s="104">
        <f t="shared" si="7"/>
        <v>93.90825299290178</v>
      </c>
      <c r="R11" s="103">
        <v>160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21" t="s">
        <v>256</v>
      </c>
      <c r="AB11" s="122"/>
    </row>
    <row r="12" spans="1:28" s="105" customFormat="1" ht="13.5" customHeight="1" x14ac:dyDescent="0.15">
      <c r="A12" s="101" t="s">
        <v>24</v>
      </c>
      <c r="B12" s="102" t="s">
        <v>264</v>
      </c>
      <c r="C12" s="101" t="s">
        <v>265</v>
      </c>
      <c r="D12" s="103">
        <f t="shared" si="0"/>
        <v>23640</v>
      </c>
      <c r="E12" s="103">
        <f t="shared" si="1"/>
        <v>4995</v>
      </c>
      <c r="F12" s="104">
        <f t="shared" si="2"/>
        <v>21.129441624365484</v>
      </c>
      <c r="G12" s="103">
        <v>4995</v>
      </c>
      <c r="H12" s="103">
        <v>0</v>
      </c>
      <c r="I12" s="103">
        <f t="shared" si="3"/>
        <v>18645</v>
      </c>
      <c r="J12" s="104">
        <f t="shared" si="4"/>
        <v>78.870558375634516</v>
      </c>
      <c r="K12" s="103">
        <v>373</v>
      </c>
      <c r="L12" s="104">
        <f t="shared" si="5"/>
        <v>1.5778341793570221</v>
      </c>
      <c r="M12" s="103">
        <v>0</v>
      </c>
      <c r="N12" s="104">
        <f t="shared" si="6"/>
        <v>0</v>
      </c>
      <c r="O12" s="103">
        <v>18272</v>
      </c>
      <c r="P12" s="103">
        <v>8838</v>
      </c>
      <c r="Q12" s="104">
        <f t="shared" si="7"/>
        <v>77.29272419627749</v>
      </c>
      <c r="R12" s="103">
        <v>186</v>
      </c>
      <c r="S12" s="101" t="s">
        <v>257</v>
      </c>
      <c r="T12" s="101"/>
      <c r="U12" s="101"/>
      <c r="V12" s="101"/>
      <c r="W12" s="101"/>
      <c r="X12" s="101" t="s">
        <v>257</v>
      </c>
      <c r="Y12" s="101"/>
      <c r="Z12" s="101"/>
      <c r="AA12" s="121" t="s">
        <v>256</v>
      </c>
      <c r="AB12" s="122"/>
    </row>
    <row r="13" spans="1:28" s="105" customFormat="1" ht="13.5" customHeight="1" x14ac:dyDescent="0.15">
      <c r="A13" s="101" t="s">
        <v>24</v>
      </c>
      <c r="B13" s="102" t="s">
        <v>266</v>
      </c>
      <c r="C13" s="101" t="s">
        <v>267</v>
      </c>
      <c r="D13" s="103">
        <f t="shared" si="0"/>
        <v>74469</v>
      </c>
      <c r="E13" s="103">
        <f t="shared" si="1"/>
        <v>10246</v>
      </c>
      <c r="F13" s="104">
        <f t="shared" si="2"/>
        <v>13.758745249701217</v>
      </c>
      <c r="G13" s="103">
        <v>10246</v>
      </c>
      <c r="H13" s="103">
        <v>0</v>
      </c>
      <c r="I13" s="103">
        <f t="shared" si="3"/>
        <v>64223</v>
      </c>
      <c r="J13" s="104">
        <f t="shared" si="4"/>
        <v>86.241254750298779</v>
      </c>
      <c r="K13" s="103">
        <v>84</v>
      </c>
      <c r="L13" s="104">
        <f t="shared" si="5"/>
        <v>0.11279861418845426</v>
      </c>
      <c r="M13" s="103">
        <v>0</v>
      </c>
      <c r="N13" s="104">
        <f t="shared" si="6"/>
        <v>0</v>
      </c>
      <c r="O13" s="103">
        <v>64139</v>
      </c>
      <c r="P13" s="103">
        <v>33652</v>
      </c>
      <c r="Q13" s="104">
        <f t="shared" si="7"/>
        <v>86.12845613611033</v>
      </c>
      <c r="R13" s="103">
        <v>260</v>
      </c>
      <c r="S13" s="101" t="s">
        <v>257</v>
      </c>
      <c r="T13" s="101"/>
      <c r="U13" s="101"/>
      <c r="V13" s="101"/>
      <c r="W13" s="101"/>
      <c r="X13" s="101" t="s">
        <v>257</v>
      </c>
      <c r="Y13" s="101"/>
      <c r="Z13" s="101"/>
      <c r="AA13" s="121" t="s">
        <v>256</v>
      </c>
      <c r="AB13" s="122"/>
    </row>
    <row r="14" spans="1:28" s="105" customFormat="1" ht="13.5" customHeight="1" x14ac:dyDescent="0.15">
      <c r="A14" s="101" t="s">
        <v>24</v>
      </c>
      <c r="B14" s="102" t="s">
        <v>268</v>
      </c>
      <c r="C14" s="101" t="s">
        <v>269</v>
      </c>
      <c r="D14" s="103">
        <f t="shared" si="0"/>
        <v>28391</v>
      </c>
      <c r="E14" s="103">
        <f t="shared" si="1"/>
        <v>3325</v>
      </c>
      <c r="F14" s="104">
        <f t="shared" si="2"/>
        <v>11.711457856362932</v>
      </c>
      <c r="G14" s="103">
        <v>3325</v>
      </c>
      <c r="H14" s="103">
        <v>0</v>
      </c>
      <c r="I14" s="103">
        <f t="shared" si="3"/>
        <v>25066</v>
      </c>
      <c r="J14" s="104">
        <f t="shared" si="4"/>
        <v>88.288542143637073</v>
      </c>
      <c r="K14" s="103">
        <v>0</v>
      </c>
      <c r="L14" s="104">
        <f t="shared" si="5"/>
        <v>0</v>
      </c>
      <c r="M14" s="103">
        <v>843</v>
      </c>
      <c r="N14" s="104">
        <f t="shared" si="6"/>
        <v>2.9692508189214895</v>
      </c>
      <c r="O14" s="103">
        <v>24223</v>
      </c>
      <c r="P14" s="103">
        <v>15880</v>
      </c>
      <c r="Q14" s="104">
        <f t="shared" si="7"/>
        <v>85.319291324715579</v>
      </c>
      <c r="R14" s="103">
        <v>211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21" t="s">
        <v>256</v>
      </c>
      <c r="AB14" s="122"/>
    </row>
    <row r="15" spans="1:28" s="105" customFormat="1" ht="13.5" customHeight="1" x14ac:dyDescent="0.15">
      <c r="A15" s="101" t="s">
        <v>24</v>
      </c>
      <c r="B15" s="102" t="s">
        <v>270</v>
      </c>
      <c r="C15" s="101" t="s">
        <v>271</v>
      </c>
      <c r="D15" s="103">
        <f t="shared" si="0"/>
        <v>62822</v>
      </c>
      <c r="E15" s="103">
        <f t="shared" si="1"/>
        <v>17653</v>
      </c>
      <c r="F15" s="104">
        <f t="shared" si="2"/>
        <v>28.100028652382925</v>
      </c>
      <c r="G15" s="103">
        <v>17653</v>
      </c>
      <c r="H15" s="103">
        <v>0</v>
      </c>
      <c r="I15" s="103">
        <f t="shared" si="3"/>
        <v>45169</v>
      </c>
      <c r="J15" s="104">
        <f t="shared" si="4"/>
        <v>71.899971347617083</v>
      </c>
      <c r="K15" s="103">
        <v>7702</v>
      </c>
      <c r="L15" s="104">
        <f t="shared" si="5"/>
        <v>12.26003629301837</v>
      </c>
      <c r="M15" s="103">
        <v>444</v>
      </c>
      <c r="N15" s="104">
        <f t="shared" si="6"/>
        <v>0.70675877877176785</v>
      </c>
      <c r="O15" s="103">
        <v>37023</v>
      </c>
      <c r="P15" s="103">
        <v>27244</v>
      </c>
      <c r="Q15" s="104">
        <f t="shared" si="7"/>
        <v>58.933176275826938</v>
      </c>
      <c r="R15" s="103">
        <v>337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21" t="s">
        <v>256</v>
      </c>
      <c r="AB15" s="122"/>
    </row>
    <row r="16" spans="1:28" s="105" customFormat="1" ht="13.5" customHeight="1" x14ac:dyDescent="0.15">
      <c r="A16" s="101" t="s">
        <v>24</v>
      </c>
      <c r="B16" s="102" t="s">
        <v>272</v>
      </c>
      <c r="C16" s="101" t="s">
        <v>273</v>
      </c>
      <c r="D16" s="103">
        <f t="shared" si="0"/>
        <v>53796</v>
      </c>
      <c r="E16" s="103">
        <f t="shared" si="1"/>
        <v>7004</v>
      </c>
      <c r="F16" s="104">
        <f t="shared" si="2"/>
        <v>13.019555357275634</v>
      </c>
      <c r="G16" s="103">
        <v>7004</v>
      </c>
      <c r="H16" s="103">
        <v>0</v>
      </c>
      <c r="I16" s="103">
        <f t="shared" si="3"/>
        <v>46792</v>
      </c>
      <c r="J16" s="104">
        <f t="shared" si="4"/>
        <v>86.980444642724365</v>
      </c>
      <c r="K16" s="103">
        <v>21053</v>
      </c>
      <c r="L16" s="104">
        <f t="shared" si="5"/>
        <v>39.134879916722433</v>
      </c>
      <c r="M16" s="103">
        <v>0</v>
      </c>
      <c r="N16" s="104">
        <f t="shared" si="6"/>
        <v>0</v>
      </c>
      <c r="O16" s="103">
        <v>25739</v>
      </c>
      <c r="P16" s="103">
        <v>20753</v>
      </c>
      <c r="Q16" s="104">
        <f t="shared" si="7"/>
        <v>47.845564726001932</v>
      </c>
      <c r="R16" s="103">
        <v>352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21" t="s">
        <v>256</v>
      </c>
      <c r="AB16" s="122"/>
    </row>
    <row r="17" spans="1:28" s="105" customFormat="1" ht="13.5" customHeight="1" x14ac:dyDescent="0.15">
      <c r="A17" s="101" t="s">
        <v>24</v>
      </c>
      <c r="B17" s="102" t="s">
        <v>274</v>
      </c>
      <c r="C17" s="101" t="s">
        <v>275</v>
      </c>
      <c r="D17" s="103">
        <f t="shared" si="0"/>
        <v>8967</v>
      </c>
      <c r="E17" s="103">
        <f t="shared" si="1"/>
        <v>3020</v>
      </c>
      <c r="F17" s="104">
        <f t="shared" si="2"/>
        <v>33.67904538864726</v>
      </c>
      <c r="G17" s="103">
        <v>3020</v>
      </c>
      <c r="H17" s="103">
        <v>0</v>
      </c>
      <c r="I17" s="103">
        <f t="shared" si="3"/>
        <v>5947</v>
      </c>
      <c r="J17" s="104">
        <f t="shared" si="4"/>
        <v>66.320954611352732</v>
      </c>
      <c r="K17" s="103">
        <v>0</v>
      </c>
      <c r="L17" s="104">
        <f t="shared" si="5"/>
        <v>0</v>
      </c>
      <c r="M17" s="103">
        <v>0</v>
      </c>
      <c r="N17" s="104">
        <f t="shared" si="6"/>
        <v>0</v>
      </c>
      <c r="O17" s="103">
        <v>5947</v>
      </c>
      <c r="P17" s="103">
        <v>4604</v>
      </c>
      <c r="Q17" s="104">
        <f t="shared" si="7"/>
        <v>66.320954611352732</v>
      </c>
      <c r="R17" s="103">
        <v>16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21" t="s">
        <v>256</v>
      </c>
      <c r="AB17" s="122"/>
    </row>
    <row r="18" spans="1:28" s="105" customFormat="1" ht="13.5" customHeight="1" x14ac:dyDescent="0.15">
      <c r="A18" s="101" t="s">
        <v>24</v>
      </c>
      <c r="B18" s="102" t="s">
        <v>276</v>
      </c>
      <c r="C18" s="101" t="s">
        <v>277</v>
      </c>
      <c r="D18" s="103">
        <f t="shared" si="0"/>
        <v>17046</v>
      </c>
      <c r="E18" s="103">
        <f t="shared" si="1"/>
        <v>4553</v>
      </c>
      <c r="F18" s="104">
        <f t="shared" si="2"/>
        <v>26.710078610817789</v>
      </c>
      <c r="G18" s="103">
        <v>4553</v>
      </c>
      <c r="H18" s="103">
        <v>0</v>
      </c>
      <c r="I18" s="103">
        <f t="shared" si="3"/>
        <v>12493</v>
      </c>
      <c r="J18" s="104">
        <f t="shared" si="4"/>
        <v>73.289921389182211</v>
      </c>
      <c r="K18" s="103">
        <v>5325</v>
      </c>
      <c r="L18" s="104">
        <f t="shared" si="5"/>
        <v>31.239000351988739</v>
      </c>
      <c r="M18" s="103">
        <v>0</v>
      </c>
      <c r="N18" s="104">
        <f t="shared" si="6"/>
        <v>0</v>
      </c>
      <c r="O18" s="103">
        <v>7168</v>
      </c>
      <c r="P18" s="103">
        <v>3194</v>
      </c>
      <c r="Q18" s="104">
        <f t="shared" si="7"/>
        <v>42.050921037193476</v>
      </c>
      <c r="R18" s="103">
        <v>78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21" t="s">
        <v>256</v>
      </c>
      <c r="AB18" s="122"/>
    </row>
    <row r="19" spans="1:28" s="105" customFormat="1" ht="13.5" customHeight="1" x14ac:dyDescent="0.15">
      <c r="A19" s="101" t="s">
        <v>24</v>
      </c>
      <c r="B19" s="102" t="s">
        <v>278</v>
      </c>
      <c r="C19" s="101" t="s">
        <v>279</v>
      </c>
      <c r="D19" s="103">
        <f t="shared" si="0"/>
        <v>4287</v>
      </c>
      <c r="E19" s="103">
        <f t="shared" si="1"/>
        <v>808</v>
      </c>
      <c r="F19" s="104">
        <f t="shared" si="2"/>
        <v>18.847679029624445</v>
      </c>
      <c r="G19" s="103">
        <v>737</v>
      </c>
      <c r="H19" s="103">
        <v>71</v>
      </c>
      <c r="I19" s="103">
        <f t="shared" si="3"/>
        <v>3479</v>
      </c>
      <c r="J19" s="104">
        <f t="shared" si="4"/>
        <v>81.152320970375555</v>
      </c>
      <c r="K19" s="103">
        <v>2242</v>
      </c>
      <c r="L19" s="104">
        <f t="shared" si="5"/>
        <v>52.297644040121291</v>
      </c>
      <c r="M19" s="103">
        <v>0</v>
      </c>
      <c r="N19" s="104">
        <f t="shared" si="6"/>
        <v>0</v>
      </c>
      <c r="O19" s="103">
        <v>1237</v>
      </c>
      <c r="P19" s="103">
        <v>482</v>
      </c>
      <c r="Q19" s="104">
        <f t="shared" si="7"/>
        <v>28.854676930254257</v>
      </c>
      <c r="R19" s="103">
        <v>6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21" t="s">
        <v>256</v>
      </c>
      <c r="AB19" s="122"/>
    </row>
    <row r="20" spans="1:28" s="105" customFormat="1" ht="13.5" customHeight="1" x14ac:dyDescent="0.15">
      <c r="A20" s="101" t="s">
        <v>24</v>
      </c>
      <c r="B20" s="102" t="s">
        <v>280</v>
      </c>
      <c r="C20" s="101" t="s">
        <v>281</v>
      </c>
      <c r="D20" s="103">
        <f t="shared" si="0"/>
        <v>3095</v>
      </c>
      <c r="E20" s="103">
        <f t="shared" si="1"/>
        <v>298</v>
      </c>
      <c r="F20" s="104">
        <f t="shared" si="2"/>
        <v>9.6284329563812587</v>
      </c>
      <c r="G20" s="103">
        <v>274</v>
      </c>
      <c r="H20" s="103">
        <v>24</v>
      </c>
      <c r="I20" s="103">
        <f t="shared" si="3"/>
        <v>2797</v>
      </c>
      <c r="J20" s="104">
        <f t="shared" si="4"/>
        <v>90.371567043618739</v>
      </c>
      <c r="K20" s="103">
        <v>2350</v>
      </c>
      <c r="L20" s="104">
        <f t="shared" si="5"/>
        <v>75.928917609046849</v>
      </c>
      <c r="M20" s="103">
        <v>0</v>
      </c>
      <c r="N20" s="104">
        <f t="shared" si="6"/>
        <v>0</v>
      </c>
      <c r="O20" s="103">
        <v>447</v>
      </c>
      <c r="P20" s="103">
        <v>270</v>
      </c>
      <c r="Q20" s="104">
        <f t="shared" si="7"/>
        <v>14.442649434571891</v>
      </c>
      <c r="R20" s="103">
        <v>45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21" t="s">
        <v>256</v>
      </c>
      <c r="AB20" s="122"/>
    </row>
    <row r="21" spans="1:28" s="105" customFormat="1" ht="12" customHeight="1" x14ac:dyDescent="0.15">
      <c r="A21" s="101" t="s">
        <v>24</v>
      </c>
      <c r="B21" s="102" t="s">
        <v>282</v>
      </c>
      <c r="C21" s="101" t="s">
        <v>283</v>
      </c>
      <c r="D21" s="103">
        <f t="shared" si="0"/>
        <v>12131</v>
      </c>
      <c r="E21" s="103">
        <f t="shared" si="1"/>
        <v>1885</v>
      </c>
      <c r="F21" s="104">
        <f t="shared" si="2"/>
        <v>15.53870249773308</v>
      </c>
      <c r="G21" s="103">
        <v>1885</v>
      </c>
      <c r="H21" s="103">
        <v>0</v>
      </c>
      <c r="I21" s="103">
        <f t="shared" si="3"/>
        <v>10246</v>
      </c>
      <c r="J21" s="104">
        <f t="shared" si="4"/>
        <v>84.461297502266916</v>
      </c>
      <c r="K21" s="103">
        <v>0</v>
      </c>
      <c r="L21" s="104">
        <f t="shared" si="5"/>
        <v>0</v>
      </c>
      <c r="M21" s="103">
        <v>0</v>
      </c>
      <c r="N21" s="104">
        <f t="shared" si="6"/>
        <v>0</v>
      </c>
      <c r="O21" s="103">
        <v>10246</v>
      </c>
      <c r="P21" s="103">
        <v>2738</v>
      </c>
      <c r="Q21" s="104">
        <f t="shared" si="7"/>
        <v>84.461297502266916</v>
      </c>
      <c r="R21" s="103">
        <v>34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21" t="s">
        <v>256</v>
      </c>
      <c r="AB21" s="122"/>
    </row>
    <row r="22" spans="1:28" s="105" customFormat="1" ht="13.5" customHeight="1" x14ac:dyDescent="0.15">
      <c r="A22" s="101" t="s">
        <v>24</v>
      </c>
      <c r="B22" s="102" t="s">
        <v>284</v>
      </c>
      <c r="C22" s="101" t="s">
        <v>285</v>
      </c>
      <c r="D22" s="103">
        <f t="shared" si="0"/>
        <v>7100</v>
      </c>
      <c r="E22" s="103">
        <f t="shared" si="1"/>
        <v>1650</v>
      </c>
      <c r="F22" s="104">
        <f t="shared" si="2"/>
        <v>23.239436619718308</v>
      </c>
      <c r="G22" s="103">
        <v>1650</v>
      </c>
      <c r="H22" s="103">
        <v>0</v>
      </c>
      <c r="I22" s="103">
        <f t="shared" si="3"/>
        <v>5450</v>
      </c>
      <c r="J22" s="104">
        <f t="shared" si="4"/>
        <v>76.760563380281681</v>
      </c>
      <c r="K22" s="103">
        <v>145</v>
      </c>
      <c r="L22" s="104">
        <f t="shared" si="5"/>
        <v>2.0422535211267605</v>
      </c>
      <c r="M22" s="103">
        <v>0</v>
      </c>
      <c r="N22" s="104">
        <f t="shared" si="6"/>
        <v>0</v>
      </c>
      <c r="O22" s="103">
        <v>5305</v>
      </c>
      <c r="P22" s="103">
        <v>2987</v>
      </c>
      <c r="Q22" s="104">
        <f t="shared" si="7"/>
        <v>74.718309859154928</v>
      </c>
      <c r="R22" s="103">
        <v>31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21" t="s">
        <v>256</v>
      </c>
      <c r="AB22" s="122"/>
    </row>
    <row r="23" spans="1:28" s="105" customFormat="1" ht="13.5" customHeight="1" x14ac:dyDescent="0.15">
      <c r="A23" s="101" t="s">
        <v>24</v>
      </c>
      <c r="B23" s="102" t="s">
        <v>286</v>
      </c>
      <c r="C23" s="101" t="s">
        <v>287</v>
      </c>
      <c r="D23" s="103">
        <f t="shared" si="0"/>
        <v>26688</v>
      </c>
      <c r="E23" s="103">
        <f t="shared" si="1"/>
        <v>10583</v>
      </c>
      <c r="F23" s="104">
        <f t="shared" si="2"/>
        <v>39.654526378896882</v>
      </c>
      <c r="G23" s="103">
        <v>10583</v>
      </c>
      <c r="H23" s="103">
        <v>0</v>
      </c>
      <c r="I23" s="103">
        <f t="shared" si="3"/>
        <v>16105</v>
      </c>
      <c r="J23" s="104">
        <f t="shared" si="4"/>
        <v>60.345473621103118</v>
      </c>
      <c r="K23" s="103">
        <v>6435</v>
      </c>
      <c r="L23" s="104">
        <f t="shared" si="5"/>
        <v>24.111960431654676</v>
      </c>
      <c r="M23" s="103">
        <v>0</v>
      </c>
      <c r="N23" s="104">
        <f t="shared" si="6"/>
        <v>0</v>
      </c>
      <c r="O23" s="103">
        <v>9670</v>
      </c>
      <c r="P23" s="103">
        <v>9670</v>
      </c>
      <c r="Q23" s="104">
        <f t="shared" si="7"/>
        <v>36.233513189448438</v>
      </c>
      <c r="R23" s="103">
        <v>92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21" t="s">
        <v>256</v>
      </c>
      <c r="AB23" s="122"/>
    </row>
    <row r="24" spans="1:28" s="105" customFormat="1" ht="13.5" customHeight="1" x14ac:dyDescent="0.15">
      <c r="A24" s="101" t="s">
        <v>24</v>
      </c>
      <c r="B24" s="102" t="s">
        <v>288</v>
      </c>
      <c r="C24" s="101" t="s">
        <v>289</v>
      </c>
      <c r="D24" s="103">
        <f t="shared" si="0"/>
        <v>7306</v>
      </c>
      <c r="E24" s="103">
        <f t="shared" si="1"/>
        <v>676</v>
      </c>
      <c r="F24" s="104">
        <f t="shared" si="2"/>
        <v>9.252669039145907</v>
      </c>
      <c r="G24" s="103">
        <v>676</v>
      </c>
      <c r="H24" s="103">
        <v>0</v>
      </c>
      <c r="I24" s="103">
        <f t="shared" si="3"/>
        <v>6630</v>
      </c>
      <c r="J24" s="104">
        <f t="shared" si="4"/>
        <v>90.747330960854086</v>
      </c>
      <c r="K24" s="103">
        <v>2765</v>
      </c>
      <c r="L24" s="104">
        <f t="shared" si="5"/>
        <v>37.845606350944429</v>
      </c>
      <c r="M24" s="103">
        <v>0</v>
      </c>
      <c r="N24" s="104">
        <f t="shared" si="6"/>
        <v>0</v>
      </c>
      <c r="O24" s="103">
        <v>3865</v>
      </c>
      <c r="P24" s="103">
        <v>3677</v>
      </c>
      <c r="Q24" s="104">
        <f t="shared" si="7"/>
        <v>52.901724609909664</v>
      </c>
      <c r="R24" s="103">
        <v>32</v>
      </c>
      <c r="S24" s="101" t="s">
        <v>257</v>
      </c>
      <c r="T24" s="101"/>
      <c r="U24" s="101"/>
      <c r="V24" s="101"/>
      <c r="W24" s="101"/>
      <c r="X24" s="101" t="s">
        <v>257</v>
      </c>
      <c r="Y24" s="101"/>
      <c r="Z24" s="101"/>
      <c r="AA24" s="121" t="s">
        <v>256</v>
      </c>
      <c r="AB24" s="122"/>
    </row>
    <row r="25" spans="1:28" s="105" customFormat="1" ht="13.5" customHeight="1" x14ac:dyDescent="0.15">
      <c r="A25" s="101" t="s">
        <v>24</v>
      </c>
      <c r="B25" s="102" t="s">
        <v>290</v>
      </c>
      <c r="C25" s="101" t="s">
        <v>291</v>
      </c>
      <c r="D25" s="103">
        <f t="shared" si="0"/>
        <v>7917</v>
      </c>
      <c r="E25" s="103">
        <f t="shared" si="1"/>
        <v>1127</v>
      </c>
      <c r="F25" s="104">
        <f t="shared" si="2"/>
        <v>14.235190097259062</v>
      </c>
      <c r="G25" s="103">
        <v>1127</v>
      </c>
      <c r="H25" s="103">
        <v>0</v>
      </c>
      <c r="I25" s="103">
        <f t="shared" si="3"/>
        <v>6790</v>
      </c>
      <c r="J25" s="104">
        <f t="shared" si="4"/>
        <v>85.764809902740936</v>
      </c>
      <c r="K25" s="103">
        <v>0</v>
      </c>
      <c r="L25" s="104">
        <f t="shared" si="5"/>
        <v>0</v>
      </c>
      <c r="M25" s="103">
        <v>0</v>
      </c>
      <c r="N25" s="104">
        <f t="shared" si="6"/>
        <v>0</v>
      </c>
      <c r="O25" s="103">
        <v>6790</v>
      </c>
      <c r="P25" s="103">
        <v>6773</v>
      </c>
      <c r="Q25" s="104">
        <f t="shared" si="7"/>
        <v>85.764809902740936</v>
      </c>
      <c r="R25" s="103">
        <v>17</v>
      </c>
      <c r="S25" s="101" t="s">
        <v>257</v>
      </c>
      <c r="T25" s="101"/>
      <c r="U25" s="101"/>
      <c r="V25" s="101"/>
      <c r="W25" s="101"/>
      <c r="X25" s="101" t="s">
        <v>257</v>
      </c>
      <c r="Y25" s="101"/>
      <c r="Z25" s="101"/>
      <c r="AA25" s="121" t="s">
        <v>256</v>
      </c>
      <c r="AB25" s="122"/>
    </row>
    <row r="26" spans="1:28" s="105" customFormat="1" ht="13.5" customHeight="1" x14ac:dyDescent="0.15">
      <c r="A26" s="101" t="s">
        <v>24</v>
      </c>
      <c r="B26" s="102" t="s">
        <v>292</v>
      </c>
      <c r="C26" s="101" t="s">
        <v>293</v>
      </c>
      <c r="D26" s="103">
        <f t="shared" si="0"/>
        <v>5925</v>
      </c>
      <c r="E26" s="103">
        <f t="shared" si="1"/>
        <v>628</v>
      </c>
      <c r="F26" s="104">
        <f t="shared" si="2"/>
        <v>10.59915611814346</v>
      </c>
      <c r="G26" s="103">
        <v>628</v>
      </c>
      <c r="H26" s="103">
        <v>0</v>
      </c>
      <c r="I26" s="103">
        <f t="shared" si="3"/>
        <v>5297</v>
      </c>
      <c r="J26" s="104">
        <f t="shared" si="4"/>
        <v>89.400843881856545</v>
      </c>
      <c r="K26" s="103">
        <v>2278</v>
      </c>
      <c r="L26" s="104">
        <f t="shared" si="5"/>
        <v>38.447257383966246</v>
      </c>
      <c r="M26" s="103">
        <v>0</v>
      </c>
      <c r="N26" s="104">
        <f t="shared" si="6"/>
        <v>0</v>
      </c>
      <c r="O26" s="103">
        <v>3019</v>
      </c>
      <c r="P26" s="103">
        <v>1768</v>
      </c>
      <c r="Q26" s="104">
        <f t="shared" si="7"/>
        <v>50.953586497890292</v>
      </c>
      <c r="R26" s="103">
        <v>37</v>
      </c>
      <c r="S26" s="101"/>
      <c r="T26" s="101" t="s">
        <v>257</v>
      </c>
      <c r="U26" s="101"/>
      <c r="V26" s="101"/>
      <c r="W26" s="101" t="s">
        <v>257</v>
      </c>
      <c r="X26" s="101"/>
      <c r="Y26" s="101"/>
      <c r="Z26" s="101"/>
      <c r="AA26" s="121" t="s">
        <v>256</v>
      </c>
      <c r="AB26" s="122"/>
    </row>
    <row r="27" spans="1:28" s="105" customFormat="1" ht="13.5" customHeight="1" x14ac:dyDescent="0.15">
      <c r="A27" s="101" t="s">
        <v>24</v>
      </c>
      <c r="B27" s="102" t="s">
        <v>294</v>
      </c>
      <c r="C27" s="101" t="s">
        <v>295</v>
      </c>
      <c r="D27" s="103">
        <f t="shared" si="0"/>
        <v>8332</v>
      </c>
      <c r="E27" s="103">
        <f t="shared" si="1"/>
        <v>2191</v>
      </c>
      <c r="F27" s="104">
        <f t="shared" si="2"/>
        <v>26.296207393182907</v>
      </c>
      <c r="G27" s="103">
        <v>2191</v>
      </c>
      <c r="H27" s="103">
        <v>0</v>
      </c>
      <c r="I27" s="103">
        <f t="shared" si="3"/>
        <v>6141</v>
      </c>
      <c r="J27" s="104">
        <f t="shared" si="4"/>
        <v>73.703792606817089</v>
      </c>
      <c r="K27" s="103">
        <v>0</v>
      </c>
      <c r="L27" s="104">
        <f t="shared" si="5"/>
        <v>0</v>
      </c>
      <c r="M27" s="103">
        <v>0</v>
      </c>
      <c r="N27" s="104">
        <f t="shared" si="6"/>
        <v>0</v>
      </c>
      <c r="O27" s="103">
        <v>6141</v>
      </c>
      <c r="P27" s="103">
        <v>4106</v>
      </c>
      <c r="Q27" s="104">
        <f t="shared" si="7"/>
        <v>73.703792606817089</v>
      </c>
      <c r="R27" s="103">
        <v>26</v>
      </c>
      <c r="S27" s="101" t="s">
        <v>257</v>
      </c>
      <c r="T27" s="101"/>
      <c r="U27" s="101"/>
      <c r="V27" s="101"/>
      <c r="W27" s="101"/>
      <c r="X27" s="101" t="s">
        <v>257</v>
      </c>
      <c r="Y27" s="101"/>
      <c r="Z27" s="101"/>
      <c r="AA27" s="121" t="s">
        <v>256</v>
      </c>
      <c r="AB27" s="122"/>
    </row>
    <row r="28" spans="1:28" s="105" customFormat="1" ht="13.5" customHeight="1" x14ac:dyDescent="0.15">
      <c r="A28" s="101" t="s">
        <v>24</v>
      </c>
      <c r="B28" s="102" t="s">
        <v>296</v>
      </c>
      <c r="C28" s="101" t="s">
        <v>297</v>
      </c>
      <c r="D28" s="103">
        <f t="shared" si="0"/>
        <v>12850</v>
      </c>
      <c r="E28" s="103">
        <f t="shared" si="1"/>
        <v>670</v>
      </c>
      <c r="F28" s="104">
        <f t="shared" si="2"/>
        <v>5.2140077821011674</v>
      </c>
      <c r="G28" s="103">
        <v>670</v>
      </c>
      <c r="H28" s="103">
        <v>0</v>
      </c>
      <c r="I28" s="103">
        <f t="shared" si="3"/>
        <v>12180</v>
      </c>
      <c r="J28" s="104">
        <f t="shared" si="4"/>
        <v>94.785992217898823</v>
      </c>
      <c r="K28" s="103">
        <v>9574</v>
      </c>
      <c r="L28" s="104">
        <f t="shared" si="5"/>
        <v>74.505836575875477</v>
      </c>
      <c r="M28" s="103">
        <v>0</v>
      </c>
      <c r="N28" s="104">
        <f t="shared" si="6"/>
        <v>0</v>
      </c>
      <c r="O28" s="103">
        <v>2606</v>
      </c>
      <c r="P28" s="103">
        <v>1051</v>
      </c>
      <c r="Q28" s="104">
        <f t="shared" si="7"/>
        <v>20.280155642023345</v>
      </c>
      <c r="R28" s="103">
        <v>93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21" t="s">
        <v>256</v>
      </c>
      <c r="AB28" s="122"/>
    </row>
    <row r="29" spans="1:28" s="105" customFormat="1" ht="13.5" customHeight="1" x14ac:dyDescent="0.15">
      <c r="A29" s="101" t="s">
        <v>24</v>
      </c>
      <c r="B29" s="102" t="s">
        <v>298</v>
      </c>
      <c r="C29" s="101" t="s">
        <v>299</v>
      </c>
      <c r="D29" s="103">
        <f t="shared" si="0"/>
        <v>9970</v>
      </c>
      <c r="E29" s="103">
        <f t="shared" si="1"/>
        <v>849</v>
      </c>
      <c r="F29" s="104">
        <f t="shared" si="2"/>
        <v>8.5155466399197586</v>
      </c>
      <c r="G29" s="103">
        <v>849</v>
      </c>
      <c r="H29" s="103">
        <v>0</v>
      </c>
      <c r="I29" s="103">
        <f t="shared" si="3"/>
        <v>9121</v>
      </c>
      <c r="J29" s="104">
        <f t="shared" si="4"/>
        <v>91.484453360080238</v>
      </c>
      <c r="K29" s="103">
        <v>0</v>
      </c>
      <c r="L29" s="104">
        <f t="shared" si="5"/>
        <v>0</v>
      </c>
      <c r="M29" s="103">
        <v>0</v>
      </c>
      <c r="N29" s="104">
        <f t="shared" si="6"/>
        <v>0</v>
      </c>
      <c r="O29" s="103">
        <v>9121</v>
      </c>
      <c r="P29" s="103">
        <v>8664</v>
      </c>
      <c r="Q29" s="104">
        <f t="shared" si="7"/>
        <v>91.484453360080238</v>
      </c>
      <c r="R29" s="103">
        <v>32</v>
      </c>
      <c r="S29" s="101"/>
      <c r="T29" s="101"/>
      <c r="U29" s="101"/>
      <c r="V29" s="101" t="s">
        <v>257</v>
      </c>
      <c r="W29" s="101"/>
      <c r="X29" s="101"/>
      <c r="Y29" s="101"/>
      <c r="Z29" s="101" t="s">
        <v>257</v>
      </c>
      <c r="AA29" s="121" t="s">
        <v>256</v>
      </c>
      <c r="AB29" s="122"/>
    </row>
    <row r="30" spans="1:28" s="105" customFormat="1" ht="13.5" customHeight="1" x14ac:dyDescent="0.15">
      <c r="A30" s="101" t="s">
        <v>24</v>
      </c>
      <c r="B30" s="102" t="s">
        <v>300</v>
      </c>
      <c r="C30" s="101" t="s">
        <v>301</v>
      </c>
      <c r="D30" s="103">
        <f t="shared" si="0"/>
        <v>21448</v>
      </c>
      <c r="E30" s="103">
        <f t="shared" si="1"/>
        <v>1015</v>
      </c>
      <c r="F30" s="104">
        <f t="shared" si="2"/>
        <v>4.7323759791122715</v>
      </c>
      <c r="G30" s="103">
        <v>1015</v>
      </c>
      <c r="H30" s="103">
        <v>0</v>
      </c>
      <c r="I30" s="103">
        <f t="shared" si="3"/>
        <v>20433</v>
      </c>
      <c r="J30" s="104">
        <f t="shared" si="4"/>
        <v>95.267624020887737</v>
      </c>
      <c r="K30" s="103">
        <v>2721</v>
      </c>
      <c r="L30" s="104">
        <f t="shared" si="5"/>
        <v>12.686497575531519</v>
      </c>
      <c r="M30" s="103">
        <v>0</v>
      </c>
      <c r="N30" s="104">
        <f t="shared" si="6"/>
        <v>0</v>
      </c>
      <c r="O30" s="103">
        <v>17712</v>
      </c>
      <c r="P30" s="103">
        <v>11757</v>
      </c>
      <c r="Q30" s="104">
        <f t="shared" si="7"/>
        <v>82.581126445356219</v>
      </c>
      <c r="R30" s="103">
        <v>216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21" t="s">
        <v>256</v>
      </c>
      <c r="AB30" s="122"/>
    </row>
    <row r="31" spans="1:28" s="105" customFormat="1" ht="13.5" customHeight="1" x14ac:dyDescent="0.15">
      <c r="A31" s="101" t="s">
        <v>24</v>
      </c>
      <c r="B31" s="102" t="s">
        <v>302</v>
      </c>
      <c r="C31" s="101" t="s">
        <v>303</v>
      </c>
      <c r="D31" s="103">
        <f t="shared" si="0"/>
        <v>15586</v>
      </c>
      <c r="E31" s="103">
        <f t="shared" si="1"/>
        <v>1566</v>
      </c>
      <c r="F31" s="104">
        <f t="shared" si="2"/>
        <v>10.047478506351855</v>
      </c>
      <c r="G31" s="103">
        <v>1566</v>
      </c>
      <c r="H31" s="103">
        <v>0</v>
      </c>
      <c r="I31" s="103">
        <f t="shared" si="3"/>
        <v>14020</v>
      </c>
      <c r="J31" s="104">
        <f t="shared" si="4"/>
        <v>89.952521493648135</v>
      </c>
      <c r="K31" s="103">
        <v>2416</v>
      </c>
      <c r="L31" s="104">
        <f t="shared" si="5"/>
        <v>15.501090722443218</v>
      </c>
      <c r="M31" s="103">
        <v>0</v>
      </c>
      <c r="N31" s="104">
        <f t="shared" si="6"/>
        <v>0</v>
      </c>
      <c r="O31" s="103">
        <v>11604</v>
      </c>
      <c r="P31" s="103">
        <v>9401</v>
      </c>
      <c r="Q31" s="104">
        <f t="shared" si="7"/>
        <v>74.451430771204926</v>
      </c>
      <c r="R31" s="103">
        <v>44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21" t="s">
        <v>256</v>
      </c>
      <c r="AB31" s="122"/>
    </row>
    <row r="32" spans="1:28" s="105" customFormat="1" ht="13.5" customHeight="1" x14ac:dyDescent="0.15">
      <c r="A32" s="101" t="s">
        <v>24</v>
      </c>
      <c r="B32" s="102" t="s">
        <v>304</v>
      </c>
      <c r="C32" s="101" t="s">
        <v>305</v>
      </c>
      <c r="D32" s="103">
        <f t="shared" si="0"/>
        <v>3949</v>
      </c>
      <c r="E32" s="103">
        <f t="shared" si="1"/>
        <v>1066</v>
      </c>
      <c r="F32" s="104">
        <f t="shared" si="2"/>
        <v>26.994175740693848</v>
      </c>
      <c r="G32" s="103">
        <v>1066</v>
      </c>
      <c r="H32" s="103">
        <v>0</v>
      </c>
      <c r="I32" s="103">
        <f t="shared" si="3"/>
        <v>2883</v>
      </c>
      <c r="J32" s="104">
        <f t="shared" si="4"/>
        <v>73.005824259306152</v>
      </c>
      <c r="K32" s="103">
        <v>0</v>
      </c>
      <c r="L32" s="104">
        <f t="shared" si="5"/>
        <v>0</v>
      </c>
      <c r="M32" s="103">
        <v>0</v>
      </c>
      <c r="N32" s="104">
        <f t="shared" si="6"/>
        <v>0</v>
      </c>
      <c r="O32" s="103">
        <v>2883</v>
      </c>
      <c r="P32" s="103">
        <v>2353</v>
      </c>
      <c r="Q32" s="104">
        <f t="shared" si="7"/>
        <v>73.005824259306152</v>
      </c>
      <c r="R32" s="103">
        <v>16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21" t="s">
        <v>256</v>
      </c>
      <c r="AB32" s="122"/>
    </row>
    <row r="33" spans="1:28" s="105" customFormat="1" ht="13.5" customHeight="1" x14ac:dyDescent="0.15">
      <c r="A33" s="101" t="s">
        <v>24</v>
      </c>
      <c r="B33" s="102" t="s">
        <v>306</v>
      </c>
      <c r="C33" s="101" t="s">
        <v>307</v>
      </c>
      <c r="D33" s="103">
        <f t="shared" si="0"/>
        <v>15285</v>
      </c>
      <c r="E33" s="103">
        <f t="shared" si="1"/>
        <v>4104</v>
      </c>
      <c r="F33" s="104">
        <f t="shared" si="2"/>
        <v>26.849852796859668</v>
      </c>
      <c r="G33" s="103">
        <v>3971</v>
      </c>
      <c r="H33" s="103">
        <v>133</v>
      </c>
      <c r="I33" s="103">
        <f t="shared" si="3"/>
        <v>11181</v>
      </c>
      <c r="J33" s="104">
        <f t="shared" si="4"/>
        <v>73.150147203140335</v>
      </c>
      <c r="K33" s="103">
        <v>104</v>
      </c>
      <c r="L33" s="104">
        <f t="shared" si="5"/>
        <v>0.68040562643114166</v>
      </c>
      <c r="M33" s="103">
        <v>0</v>
      </c>
      <c r="N33" s="104">
        <f t="shared" si="6"/>
        <v>0</v>
      </c>
      <c r="O33" s="103">
        <v>11077</v>
      </c>
      <c r="P33" s="103">
        <v>4687</v>
      </c>
      <c r="Q33" s="104">
        <f t="shared" si="7"/>
        <v>72.469741576709197</v>
      </c>
      <c r="R33" s="103">
        <v>124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21" t="s">
        <v>256</v>
      </c>
      <c r="AB33" s="122"/>
    </row>
    <row r="34" spans="1:28" s="105" customFormat="1" ht="13.5" customHeight="1" x14ac:dyDescent="0.15">
      <c r="A34" s="101" t="s">
        <v>24</v>
      </c>
      <c r="B34" s="102" t="s">
        <v>308</v>
      </c>
      <c r="C34" s="101" t="s">
        <v>309</v>
      </c>
      <c r="D34" s="103">
        <f t="shared" si="0"/>
        <v>3134</v>
      </c>
      <c r="E34" s="103">
        <f t="shared" si="1"/>
        <v>644</v>
      </c>
      <c r="F34" s="104">
        <f t="shared" si="2"/>
        <v>20.548819400127634</v>
      </c>
      <c r="G34" s="103">
        <v>644</v>
      </c>
      <c r="H34" s="103">
        <v>0</v>
      </c>
      <c r="I34" s="103">
        <f t="shared" si="3"/>
        <v>2490</v>
      </c>
      <c r="J34" s="104">
        <f t="shared" si="4"/>
        <v>79.451180599872373</v>
      </c>
      <c r="K34" s="103">
        <v>1540</v>
      </c>
      <c r="L34" s="104">
        <f t="shared" si="5"/>
        <v>49.138481174218249</v>
      </c>
      <c r="M34" s="103">
        <v>0</v>
      </c>
      <c r="N34" s="104">
        <f t="shared" si="6"/>
        <v>0</v>
      </c>
      <c r="O34" s="103">
        <v>950</v>
      </c>
      <c r="P34" s="103">
        <v>720</v>
      </c>
      <c r="Q34" s="104">
        <f t="shared" si="7"/>
        <v>30.312699425654117</v>
      </c>
      <c r="R34" s="103">
        <v>13</v>
      </c>
      <c r="S34" s="101" t="s">
        <v>257</v>
      </c>
      <c r="T34" s="101"/>
      <c r="U34" s="101"/>
      <c r="V34" s="101"/>
      <c r="W34" s="101" t="s">
        <v>257</v>
      </c>
      <c r="X34" s="101"/>
      <c r="Y34" s="101"/>
      <c r="Z34" s="101"/>
      <c r="AA34" s="121" t="s">
        <v>256</v>
      </c>
      <c r="AB34" s="122"/>
    </row>
    <row r="35" spans="1:28" s="105" customFormat="1" ht="13.5" customHeight="1" x14ac:dyDescent="0.15">
      <c r="A35" s="101" t="s">
        <v>24</v>
      </c>
      <c r="B35" s="102" t="s">
        <v>310</v>
      </c>
      <c r="C35" s="101" t="s">
        <v>311</v>
      </c>
      <c r="D35" s="103">
        <f t="shared" si="0"/>
        <v>2759</v>
      </c>
      <c r="E35" s="103">
        <f t="shared" si="1"/>
        <v>1126</v>
      </c>
      <c r="F35" s="104">
        <f t="shared" si="2"/>
        <v>40.811888365349766</v>
      </c>
      <c r="G35" s="103">
        <v>1110</v>
      </c>
      <c r="H35" s="103">
        <v>16</v>
      </c>
      <c r="I35" s="103">
        <f t="shared" si="3"/>
        <v>1633</v>
      </c>
      <c r="J35" s="104">
        <f t="shared" si="4"/>
        <v>59.188111634650234</v>
      </c>
      <c r="K35" s="103">
        <v>0</v>
      </c>
      <c r="L35" s="104">
        <f t="shared" si="5"/>
        <v>0</v>
      </c>
      <c r="M35" s="103">
        <v>0</v>
      </c>
      <c r="N35" s="104">
        <f t="shared" si="6"/>
        <v>0</v>
      </c>
      <c r="O35" s="103">
        <v>1633</v>
      </c>
      <c r="P35" s="103">
        <v>1363</v>
      </c>
      <c r="Q35" s="104">
        <f t="shared" si="7"/>
        <v>59.188111634650234</v>
      </c>
      <c r="R35" s="103">
        <v>15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21" t="s">
        <v>256</v>
      </c>
      <c r="AB35" s="122"/>
    </row>
    <row r="36" spans="1:28" s="105" customFormat="1" ht="13.5" customHeight="1" x14ac:dyDescent="0.15">
      <c r="A36" s="101" t="s">
        <v>24</v>
      </c>
      <c r="B36" s="102" t="s">
        <v>312</v>
      </c>
      <c r="C36" s="101" t="s">
        <v>313</v>
      </c>
      <c r="D36" s="103">
        <f t="shared" si="0"/>
        <v>444</v>
      </c>
      <c r="E36" s="103">
        <f t="shared" si="1"/>
        <v>67</v>
      </c>
      <c r="F36" s="104">
        <f t="shared" si="2"/>
        <v>15.090090090090092</v>
      </c>
      <c r="G36" s="103">
        <v>67</v>
      </c>
      <c r="H36" s="103">
        <v>0</v>
      </c>
      <c r="I36" s="103">
        <f t="shared" si="3"/>
        <v>377</v>
      </c>
      <c r="J36" s="104">
        <f t="shared" si="4"/>
        <v>84.909909909909913</v>
      </c>
      <c r="K36" s="103">
        <v>0</v>
      </c>
      <c r="L36" s="104">
        <f t="shared" si="5"/>
        <v>0</v>
      </c>
      <c r="M36" s="103">
        <v>0</v>
      </c>
      <c r="N36" s="104">
        <f t="shared" si="6"/>
        <v>0</v>
      </c>
      <c r="O36" s="103">
        <v>377</v>
      </c>
      <c r="P36" s="103">
        <v>0</v>
      </c>
      <c r="Q36" s="104">
        <f t="shared" si="7"/>
        <v>84.909909909909913</v>
      </c>
      <c r="R36" s="103">
        <v>0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21" t="s">
        <v>256</v>
      </c>
      <c r="AB36" s="122"/>
    </row>
    <row r="37" spans="1:28" s="105" customFormat="1" ht="13.5" customHeight="1" x14ac:dyDescent="0.15">
      <c r="A37" s="101" t="s">
        <v>24</v>
      </c>
      <c r="B37" s="102" t="s">
        <v>314</v>
      </c>
      <c r="C37" s="101" t="s">
        <v>315</v>
      </c>
      <c r="D37" s="103">
        <f t="shared" si="0"/>
        <v>16330</v>
      </c>
      <c r="E37" s="103">
        <f t="shared" si="1"/>
        <v>3631</v>
      </c>
      <c r="F37" s="104">
        <f t="shared" si="2"/>
        <v>22.235150030618495</v>
      </c>
      <c r="G37" s="103">
        <v>3631</v>
      </c>
      <c r="H37" s="103">
        <v>0</v>
      </c>
      <c r="I37" s="103">
        <f t="shared" si="3"/>
        <v>12699</v>
      </c>
      <c r="J37" s="104">
        <f t="shared" si="4"/>
        <v>77.764849969381515</v>
      </c>
      <c r="K37" s="103">
        <v>600</v>
      </c>
      <c r="L37" s="104">
        <f t="shared" si="5"/>
        <v>3.6742192284139623</v>
      </c>
      <c r="M37" s="103">
        <v>0</v>
      </c>
      <c r="N37" s="104">
        <f t="shared" si="6"/>
        <v>0</v>
      </c>
      <c r="O37" s="103">
        <v>12099</v>
      </c>
      <c r="P37" s="103">
        <v>6163</v>
      </c>
      <c r="Q37" s="104">
        <f t="shared" si="7"/>
        <v>74.090630740967541</v>
      </c>
      <c r="R37" s="103">
        <v>57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21" t="s">
        <v>256</v>
      </c>
      <c r="AB37" s="122"/>
    </row>
    <row r="38" spans="1:28" s="105" customFormat="1" ht="13.5" customHeight="1" x14ac:dyDescent="0.15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22"/>
      <c r="AB38" s="122"/>
    </row>
    <row r="39" spans="1:28" s="105" customFormat="1" ht="13.5" customHeight="1" x14ac:dyDescent="0.15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22"/>
      <c r="AB39" s="122"/>
    </row>
    <row r="40" spans="1:28" s="105" customFormat="1" ht="13.5" customHeight="1" x14ac:dyDescent="0.15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22"/>
      <c r="AB40" s="122"/>
    </row>
    <row r="41" spans="1:28" s="105" customFormat="1" ht="13.5" customHeight="1" x14ac:dyDescent="0.15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22"/>
      <c r="AB41" s="122"/>
    </row>
    <row r="42" spans="1:28" s="105" customFormat="1" ht="13.5" customHeight="1" x14ac:dyDescent="0.15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22"/>
      <c r="AB42" s="122"/>
    </row>
    <row r="43" spans="1:28" s="105" customFormat="1" ht="13.5" customHeight="1" x14ac:dyDescent="0.15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22"/>
      <c r="AB43" s="122"/>
    </row>
    <row r="44" spans="1:28" s="105" customFormat="1" ht="13.5" customHeight="1" x14ac:dyDescent="0.15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22"/>
      <c r="AB44" s="122"/>
    </row>
    <row r="45" spans="1:28" s="105" customFormat="1" ht="13.5" customHeight="1" x14ac:dyDescent="0.15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22"/>
      <c r="AB45" s="122"/>
    </row>
    <row r="46" spans="1:28" s="105" customFormat="1" ht="13.5" customHeight="1" x14ac:dyDescent="0.15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22"/>
      <c r="AB46" s="122"/>
    </row>
    <row r="47" spans="1:28" s="105" customFormat="1" ht="13.5" customHeight="1" x14ac:dyDescent="0.15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22"/>
      <c r="AB47" s="122"/>
    </row>
    <row r="48" spans="1:28" s="105" customFormat="1" ht="13.5" customHeight="1" x14ac:dyDescent="0.15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22"/>
      <c r="AB48" s="122"/>
    </row>
    <row r="49" spans="1:28" s="105" customFormat="1" ht="13.5" customHeight="1" x14ac:dyDescent="0.15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22"/>
      <c r="AB49" s="122"/>
    </row>
    <row r="50" spans="1:28" s="105" customFormat="1" ht="13.5" customHeight="1" x14ac:dyDescent="0.15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22"/>
      <c r="AB50" s="122"/>
    </row>
    <row r="51" spans="1:28" s="105" customFormat="1" ht="13.5" customHeight="1" x14ac:dyDescent="0.15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22"/>
      <c r="AB51" s="122"/>
    </row>
    <row r="52" spans="1:28" s="105" customFormat="1" ht="13.5" customHeight="1" x14ac:dyDescent="0.15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22"/>
      <c r="AB52" s="122"/>
    </row>
    <row r="53" spans="1:28" s="105" customFormat="1" ht="13.5" customHeight="1" x14ac:dyDescent="0.15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22"/>
      <c r="AB53" s="122"/>
    </row>
    <row r="54" spans="1:28" s="105" customFormat="1" ht="13.5" customHeight="1" x14ac:dyDescent="0.15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22"/>
      <c r="AB54" s="122"/>
    </row>
    <row r="55" spans="1:28" s="105" customFormat="1" ht="13.5" customHeight="1" x14ac:dyDescent="0.15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22"/>
      <c r="AB55" s="122"/>
    </row>
    <row r="56" spans="1:28" s="105" customFormat="1" ht="13.5" customHeight="1" x14ac:dyDescent="0.15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22"/>
      <c r="AB56" s="122"/>
    </row>
    <row r="57" spans="1:28" s="105" customFormat="1" ht="13.5" customHeight="1" x14ac:dyDescent="0.15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22"/>
      <c r="AB57" s="122"/>
    </row>
    <row r="58" spans="1:28" s="105" customFormat="1" ht="13.5" customHeight="1" x14ac:dyDescent="0.15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22"/>
      <c r="AB58" s="122"/>
    </row>
    <row r="59" spans="1:28" s="105" customFormat="1" ht="13.5" customHeight="1" x14ac:dyDescent="0.15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22"/>
      <c r="AB59" s="122"/>
    </row>
    <row r="60" spans="1:28" s="105" customFormat="1" ht="13.5" customHeight="1" x14ac:dyDescent="0.15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22"/>
      <c r="AB60" s="122"/>
    </row>
    <row r="61" spans="1:28" s="105" customFormat="1" ht="13.5" customHeight="1" x14ac:dyDescent="0.15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22"/>
      <c r="AB61" s="122"/>
    </row>
    <row r="62" spans="1:28" s="105" customFormat="1" ht="13.5" customHeight="1" x14ac:dyDescent="0.15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22"/>
      <c r="AB62" s="122"/>
    </row>
    <row r="63" spans="1:28" s="105" customFormat="1" ht="13.5" customHeight="1" x14ac:dyDescent="0.15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22"/>
      <c r="AB63" s="122"/>
    </row>
    <row r="64" spans="1:28" s="105" customFormat="1" ht="13.5" customHeight="1" x14ac:dyDescent="0.15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22"/>
      <c r="AB64" s="122"/>
    </row>
    <row r="65" spans="1:28" s="105" customFormat="1" ht="13.5" customHeight="1" x14ac:dyDescent="0.15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22"/>
      <c r="AB65" s="122"/>
    </row>
    <row r="66" spans="1:28" s="105" customFormat="1" ht="13.5" customHeight="1" x14ac:dyDescent="0.15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22"/>
      <c r="AB66" s="122"/>
    </row>
    <row r="67" spans="1:28" s="105" customFormat="1" ht="13.5" customHeight="1" x14ac:dyDescent="0.15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22"/>
      <c r="AB67" s="122"/>
    </row>
    <row r="68" spans="1:28" s="105" customFormat="1" ht="13.5" customHeight="1" x14ac:dyDescent="0.15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22"/>
      <c r="AB68" s="122"/>
    </row>
    <row r="69" spans="1:28" s="105" customFormat="1" ht="13.5" customHeight="1" x14ac:dyDescent="0.15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22"/>
      <c r="AB69" s="122"/>
    </row>
    <row r="70" spans="1:28" s="105" customFormat="1" ht="13.5" customHeight="1" x14ac:dyDescent="0.15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22"/>
      <c r="AB70" s="122"/>
    </row>
    <row r="71" spans="1:28" s="105" customFormat="1" ht="13.5" customHeight="1" x14ac:dyDescent="0.15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22"/>
      <c r="AB71" s="122"/>
    </row>
    <row r="72" spans="1:28" s="105" customFormat="1" ht="13.5" customHeight="1" x14ac:dyDescent="0.15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22"/>
      <c r="AB72" s="122"/>
    </row>
    <row r="73" spans="1:28" s="105" customFormat="1" ht="13.5" customHeight="1" x14ac:dyDescent="0.15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22"/>
      <c r="AB73" s="122"/>
    </row>
    <row r="74" spans="1:28" s="105" customFormat="1" ht="13.5" customHeight="1" x14ac:dyDescent="0.15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22"/>
      <c r="AB74" s="122"/>
    </row>
    <row r="75" spans="1:28" s="105" customFormat="1" ht="13.5" customHeight="1" x14ac:dyDescent="0.15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22"/>
      <c r="AB75" s="122"/>
    </row>
    <row r="76" spans="1:28" s="105" customFormat="1" ht="13.5" customHeight="1" x14ac:dyDescent="0.15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22"/>
      <c r="AB76" s="122"/>
    </row>
    <row r="77" spans="1:28" s="105" customFormat="1" ht="13.5" customHeight="1" x14ac:dyDescent="0.15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22"/>
      <c r="AB77" s="122"/>
    </row>
    <row r="78" spans="1:28" s="105" customFormat="1" ht="13.5" customHeight="1" x14ac:dyDescent="0.15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22"/>
      <c r="AB78" s="122"/>
    </row>
    <row r="79" spans="1:28" s="105" customFormat="1" ht="13.5" customHeight="1" x14ac:dyDescent="0.15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22"/>
      <c r="AB79" s="122"/>
    </row>
    <row r="80" spans="1:28" s="105" customFormat="1" ht="13.5" customHeight="1" x14ac:dyDescent="0.15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22"/>
      <c r="AB80" s="122"/>
    </row>
    <row r="81" spans="1:28" s="105" customFormat="1" ht="13.5" customHeight="1" x14ac:dyDescent="0.15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22"/>
      <c r="AB81" s="122"/>
    </row>
    <row r="82" spans="1:28" s="105" customFormat="1" ht="13.5" customHeight="1" x14ac:dyDescent="0.15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22"/>
      <c r="AB82" s="122"/>
    </row>
    <row r="83" spans="1:28" s="105" customFormat="1" ht="13.5" customHeight="1" x14ac:dyDescent="0.15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22"/>
      <c r="AB83" s="122"/>
    </row>
    <row r="84" spans="1:28" s="105" customFormat="1" ht="13.5" customHeight="1" x14ac:dyDescent="0.15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22"/>
      <c r="AB84" s="122"/>
    </row>
    <row r="85" spans="1:28" s="105" customFormat="1" ht="13.5" customHeight="1" x14ac:dyDescent="0.15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22"/>
      <c r="AB85" s="122"/>
    </row>
    <row r="86" spans="1:28" s="105" customFormat="1" ht="13.5" customHeight="1" x14ac:dyDescent="0.15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22"/>
      <c r="AB86" s="122"/>
    </row>
    <row r="87" spans="1:28" s="105" customFormat="1" ht="13.5" customHeight="1" x14ac:dyDescent="0.15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22"/>
      <c r="AB87" s="122"/>
    </row>
    <row r="88" spans="1:28" s="105" customFormat="1" ht="13.5" customHeight="1" x14ac:dyDescent="0.15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22"/>
      <c r="AB88" s="122"/>
    </row>
    <row r="89" spans="1:28" s="105" customFormat="1" ht="13.5" customHeight="1" x14ac:dyDescent="0.15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22"/>
      <c r="AB89" s="122"/>
    </row>
    <row r="90" spans="1:28" s="105" customFormat="1" ht="13.5" customHeight="1" x14ac:dyDescent="0.15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22"/>
      <c r="AB90" s="122"/>
    </row>
    <row r="91" spans="1:28" s="105" customFormat="1" ht="13.5" customHeight="1" x14ac:dyDescent="0.15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22"/>
      <c r="AB91" s="122"/>
    </row>
    <row r="92" spans="1:28" s="105" customFormat="1" ht="13.5" customHeight="1" x14ac:dyDescent="0.15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22"/>
      <c r="AB92" s="122"/>
    </row>
    <row r="93" spans="1:28" s="105" customFormat="1" ht="13.5" customHeight="1" x14ac:dyDescent="0.15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22"/>
      <c r="AB93" s="122"/>
    </row>
    <row r="94" spans="1:28" s="105" customFormat="1" ht="13.5" customHeight="1" x14ac:dyDescent="0.15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22"/>
      <c r="AB94" s="122"/>
    </row>
    <row r="95" spans="1:28" s="105" customFormat="1" ht="13.5" customHeight="1" x14ac:dyDescent="0.15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22"/>
      <c r="AB95" s="122"/>
    </row>
    <row r="96" spans="1:28" s="105" customFormat="1" ht="13.5" customHeight="1" x14ac:dyDescent="0.15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22"/>
      <c r="AB96" s="122"/>
    </row>
    <row r="97" spans="1:28" s="105" customFormat="1" ht="13.5" customHeight="1" x14ac:dyDescent="0.15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22"/>
      <c r="AB97" s="122"/>
    </row>
    <row r="98" spans="1:28" s="105" customFormat="1" ht="13.5" customHeight="1" x14ac:dyDescent="0.15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22"/>
      <c r="AB98" s="122"/>
    </row>
    <row r="99" spans="1:28" s="105" customFormat="1" ht="13.5" customHeight="1" x14ac:dyDescent="0.15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22"/>
      <c r="AB99" s="122"/>
    </row>
    <row r="100" spans="1:28" s="105" customFormat="1" ht="13.5" customHeight="1" x14ac:dyDescent="0.15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22"/>
      <c r="AB100" s="122"/>
    </row>
    <row r="101" spans="1:28" s="105" customFormat="1" ht="13.5" customHeight="1" x14ac:dyDescent="0.15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22"/>
      <c r="AB101" s="122"/>
    </row>
    <row r="102" spans="1:28" s="105" customFormat="1" ht="13.5" customHeight="1" x14ac:dyDescent="0.15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22"/>
      <c r="AB102" s="122"/>
    </row>
    <row r="103" spans="1:28" s="105" customFormat="1" ht="13.5" customHeight="1" x14ac:dyDescent="0.15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22"/>
      <c r="AB103" s="122"/>
    </row>
    <row r="104" spans="1:28" s="105" customFormat="1" ht="13.5" customHeight="1" x14ac:dyDescent="0.15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22"/>
      <c r="AB104" s="122"/>
    </row>
    <row r="105" spans="1:28" s="105" customFormat="1" ht="13.5" customHeight="1" x14ac:dyDescent="0.15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22"/>
      <c r="AB105" s="122"/>
    </row>
    <row r="106" spans="1:28" s="105" customFormat="1" ht="13.5" customHeight="1" x14ac:dyDescent="0.15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22"/>
      <c r="AB106" s="122"/>
    </row>
    <row r="107" spans="1:28" s="105" customFormat="1" ht="13.5" customHeight="1" x14ac:dyDescent="0.15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22"/>
      <c r="AB107" s="122"/>
    </row>
    <row r="108" spans="1:28" s="105" customFormat="1" ht="13.5" customHeight="1" x14ac:dyDescent="0.15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22"/>
      <c r="AB108" s="122"/>
    </row>
    <row r="109" spans="1:28" s="105" customFormat="1" ht="13.5" customHeight="1" x14ac:dyDescent="0.15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22"/>
      <c r="AB109" s="122"/>
    </row>
    <row r="110" spans="1:28" s="105" customFormat="1" ht="13.5" customHeight="1" x14ac:dyDescent="0.15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22"/>
      <c r="AB110" s="122"/>
    </row>
    <row r="111" spans="1:28" s="105" customFormat="1" ht="13.5" customHeight="1" x14ac:dyDescent="0.15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22"/>
      <c r="AB111" s="122"/>
    </row>
    <row r="112" spans="1:28" s="105" customFormat="1" ht="13.5" customHeight="1" x14ac:dyDescent="0.15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22"/>
      <c r="AB112" s="122"/>
    </row>
    <row r="113" spans="1:28" s="105" customFormat="1" ht="13.5" customHeight="1" x14ac:dyDescent="0.15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22"/>
      <c r="AB113" s="122"/>
    </row>
    <row r="114" spans="1:28" s="105" customFormat="1" ht="13.5" customHeight="1" x14ac:dyDescent="0.15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22"/>
      <c r="AB114" s="122"/>
    </row>
    <row r="115" spans="1:28" s="105" customFormat="1" ht="13.5" customHeight="1" x14ac:dyDescent="0.15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22"/>
      <c r="AB115" s="122"/>
    </row>
    <row r="116" spans="1:28" s="105" customFormat="1" ht="13.5" customHeight="1" x14ac:dyDescent="0.15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22"/>
      <c r="AB116" s="122"/>
    </row>
    <row r="117" spans="1:28" s="105" customFormat="1" ht="13.5" customHeight="1" x14ac:dyDescent="0.15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22"/>
      <c r="AB117" s="122"/>
    </row>
    <row r="118" spans="1:28" s="105" customFormat="1" ht="13.5" customHeight="1" x14ac:dyDescent="0.15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22"/>
      <c r="AB118" s="122"/>
    </row>
    <row r="119" spans="1:28" s="105" customFormat="1" ht="13.5" customHeight="1" x14ac:dyDescent="0.15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22"/>
      <c r="AB119" s="122"/>
    </row>
    <row r="120" spans="1:28" s="105" customFormat="1" ht="13.5" customHeight="1" x14ac:dyDescent="0.15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22"/>
      <c r="AB120" s="122"/>
    </row>
    <row r="121" spans="1:28" s="105" customFormat="1" ht="13.5" customHeight="1" x14ac:dyDescent="0.15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22"/>
      <c r="AB121" s="122"/>
    </row>
    <row r="122" spans="1:28" s="105" customFormat="1" ht="13.5" customHeight="1" x14ac:dyDescent="0.15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22"/>
      <c r="AB122" s="122"/>
    </row>
    <row r="123" spans="1:28" s="105" customFormat="1" ht="13.5" customHeight="1" x14ac:dyDescent="0.15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22"/>
      <c r="AB123" s="122"/>
    </row>
    <row r="124" spans="1:28" s="105" customFormat="1" ht="13.5" customHeight="1" x14ac:dyDescent="0.15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22"/>
      <c r="AB124" s="122"/>
    </row>
    <row r="125" spans="1:28" s="105" customFormat="1" ht="13.5" customHeight="1" x14ac:dyDescent="0.15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22"/>
      <c r="AB125" s="122"/>
    </row>
    <row r="126" spans="1:28" s="105" customFormat="1" ht="13.5" customHeight="1" x14ac:dyDescent="0.15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22"/>
      <c r="AB126" s="122"/>
    </row>
    <row r="127" spans="1:28" s="105" customFormat="1" ht="13.5" customHeight="1" x14ac:dyDescent="0.15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22"/>
      <c r="AB127" s="122"/>
    </row>
    <row r="128" spans="1:28" s="105" customFormat="1" ht="13.5" customHeight="1" x14ac:dyDescent="0.15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22"/>
      <c r="AB128" s="122"/>
    </row>
    <row r="129" spans="1:28" s="105" customFormat="1" ht="13.5" customHeight="1" x14ac:dyDescent="0.15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22"/>
      <c r="AB129" s="122"/>
    </row>
    <row r="130" spans="1:28" s="105" customFormat="1" ht="13.5" customHeight="1" x14ac:dyDescent="0.15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22"/>
      <c r="AB130" s="122"/>
    </row>
    <row r="131" spans="1:28" s="105" customFormat="1" ht="13.5" customHeight="1" x14ac:dyDescent="0.15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22"/>
      <c r="AB131" s="122"/>
    </row>
    <row r="132" spans="1:28" s="105" customFormat="1" ht="13.5" customHeight="1" x14ac:dyDescent="0.15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22"/>
      <c r="AB132" s="122"/>
    </row>
    <row r="133" spans="1:28" s="105" customFormat="1" ht="13.5" customHeight="1" x14ac:dyDescent="0.15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22"/>
      <c r="AB133" s="122"/>
    </row>
    <row r="134" spans="1:28" s="105" customFormat="1" ht="13.5" customHeight="1" x14ac:dyDescent="0.15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22"/>
      <c r="AB134" s="122"/>
    </row>
    <row r="135" spans="1:28" s="105" customFormat="1" ht="13.5" customHeight="1" x14ac:dyDescent="0.15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22"/>
      <c r="AB135" s="122"/>
    </row>
    <row r="136" spans="1:28" s="105" customFormat="1" ht="13.5" customHeight="1" x14ac:dyDescent="0.15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22"/>
      <c r="AB136" s="122"/>
    </row>
    <row r="137" spans="1:28" s="105" customFormat="1" ht="13.5" customHeight="1" x14ac:dyDescent="0.15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22"/>
      <c r="AB137" s="122"/>
    </row>
    <row r="138" spans="1:28" s="105" customFormat="1" ht="13.5" customHeight="1" x14ac:dyDescent="0.15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22"/>
      <c r="AB138" s="122"/>
    </row>
    <row r="139" spans="1:28" s="105" customFormat="1" ht="13.5" customHeight="1" x14ac:dyDescent="0.15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22"/>
      <c r="AB139" s="122"/>
    </row>
    <row r="140" spans="1:28" s="105" customFormat="1" ht="13.5" customHeight="1" x14ac:dyDescent="0.15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22"/>
      <c r="AB140" s="122"/>
    </row>
    <row r="141" spans="1:28" s="105" customFormat="1" ht="13.5" customHeight="1" x14ac:dyDescent="0.15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22"/>
      <c r="AB141" s="122"/>
    </row>
    <row r="142" spans="1:28" s="105" customFormat="1" ht="13.5" customHeight="1" x14ac:dyDescent="0.15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22"/>
      <c r="AB142" s="122"/>
    </row>
    <row r="143" spans="1:28" s="105" customFormat="1" ht="13.5" customHeight="1" x14ac:dyDescent="0.15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22"/>
      <c r="AB143" s="122"/>
    </row>
    <row r="144" spans="1:28" s="105" customFormat="1" ht="13.5" customHeight="1" x14ac:dyDescent="0.15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22"/>
      <c r="AB144" s="122"/>
    </row>
    <row r="145" spans="1:28" s="105" customFormat="1" ht="13.5" customHeight="1" x14ac:dyDescent="0.15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22"/>
      <c r="AB145" s="122"/>
    </row>
    <row r="146" spans="1:28" s="105" customFormat="1" ht="13.5" customHeight="1" x14ac:dyDescent="0.15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22"/>
      <c r="AB146" s="122"/>
    </row>
    <row r="147" spans="1:28" s="105" customFormat="1" ht="13.5" customHeight="1" x14ac:dyDescent="0.15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22"/>
      <c r="AB147" s="122"/>
    </row>
    <row r="148" spans="1:28" s="105" customFormat="1" ht="13.5" customHeight="1" x14ac:dyDescent="0.15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22"/>
      <c r="AB148" s="122"/>
    </row>
    <row r="149" spans="1:28" s="105" customFormat="1" ht="13.5" customHeight="1" x14ac:dyDescent="0.15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22"/>
      <c r="AB149" s="122"/>
    </row>
    <row r="150" spans="1:28" s="105" customFormat="1" ht="13.5" customHeight="1" x14ac:dyDescent="0.15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22"/>
      <c r="AB150" s="122"/>
    </row>
    <row r="151" spans="1:28" s="105" customFormat="1" ht="13.5" customHeight="1" x14ac:dyDescent="0.15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22"/>
      <c r="AB151" s="122"/>
    </row>
    <row r="152" spans="1:28" s="105" customFormat="1" ht="13.5" customHeight="1" x14ac:dyDescent="0.15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22"/>
      <c r="AB152" s="122"/>
    </row>
    <row r="153" spans="1:28" s="105" customFormat="1" ht="13.5" customHeight="1" x14ac:dyDescent="0.15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22"/>
      <c r="AB153" s="122"/>
    </row>
    <row r="154" spans="1:28" s="105" customFormat="1" ht="13.5" customHeight="1" x14ac:dyDescent="0.15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22"/>
      <c r="AB154" s="122"/>
    </row>
    <row r="155" spans="1:28" s="105" customFormat="1" ht="13.5" customHeight="1" x14ac:dyDescent="0.15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22"/>
      <c r="AB155" s="122"/>
    </row>
    <row r="156" spans="1:28" s="105" customFormat="1" ht="13.5" customHeight="1" x14ac:dyDescent="0.15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22"/>
      <c r="AB156" s="122"/>
    </row>
    <row r="157" spans="1:28" s="105" customFormat="1" ht="13.5" customHeight="1" x14ac:dyDescent="0.15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22"/>
      <c r="AB157" s="122"/>
    </row>
    <row r="158" spans="1:28" s="105" customFormat="1" ht="13.5" customHeight="1" x14ac:dyDescent="0.15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22"/>
      <c r="AB158" s="122"/>
    </row>
    <row r="159" spans="1:28" s="105" customFormat="1" ht="13.5" customHeight="1" x14ac:dyDescent="0.15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22"/>
      <c r="AB159" s="122"/>
    </row>
    <row r="160" spans="1:28" s="105" customFormat="1" ht="13.5" customHeight="1" x14ac:dyDescent="0.15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22"/>
      <c r="AB160" s="122"/>
    </row>
    <row r="161" spans="1:28" s="105" customFormat="1" ht="13.5" customHeight="1" x14ac:dyDescent="0.15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22"/>
      <c r="AB161" s="122"/>
    </row>
    <row r="162" spans="1:28" s="105" customFormat="1" ht="13.5" customHeight="1" x14ac:dyDescent="0.15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22"/>
      <c r="AB162" s="122"/>
    </row>
    <row r="163" spans="1:28" s="105" customFormat="1" ht="13.5" customHeight="1" x14ac:dyDescent="0.15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22"/>
      <c r="AB163" s="122"/>
    </row>
    <row r="164" spans="1:28" s="105" customFormat="1" ht="13.5" customHeight="1" x14ac:dyDescent="0.15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22"/>
      <c r="AB164" s="122"/>
    </row>
    <row r="165" spans="1:28" s="105" customFormat="1" ht="13.5" customHeight="1" x14ac:dyDescent="0.15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22"/>
      <c r="AB165" s="122"/>
    </row>
    <row r="166" spans="1:28" s="105" customFormat="1" ht="13.5" customHeight="1" x14ac:dyDescent="0.15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22"/>
      <c r="AB166" s="122"/>
    </row>
    <row r="167" spans="1:28" s="105" customFormat="1" ht="13.5" customHeight="1" x14ac:dyDescent="0.15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22"/>
      <c r="AB167" s="122"/>
    </row>
    <row r="168" spans="1:28" s="105" customFormat="1" ht="13.5" customHeight="1" x14ac:dyDescent="0.15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22"/>
      <c r="AB168" s="122"/>
    </row>
    <row r="169" spans="1:28" s="105" customFormat="1" ht="13.5" customHeight="1" x14ac:dyDescent="0.15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22"/>
      <c r="AB169" s="122"/>
    </row>
    <row r="170" spans="1:28" s="105" customFormat="1" ht="13.5" customHeight="1" x14ac:dyDescent="0.15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22"/>
      <c r="AB170" s="122"/>
    </row>
    <row r="171" spans="1:28" s="105" customFormat="1" ht="13.5" customHeight="1" x14ac:dyDescent="0.15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22"/>
      <c r="AB171" s="122"/>
    </row>
    <row r="172" spans="1:28" s="105" customFormat="1" ht="13.5" customHeight="1" x14ac:dyDescent="0.15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22"/>
      <c r="AB172" s="122"/>
    </row>
    <row r="173" spans="1:28" s="105" customFormat="1" ht="13.5" customHeight="1" x14ac:dyDescent="0.15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22"/>
      <c r="AB173" s="122"/>
    </row>
    <row r="174" spans="1:28" s="105" customFormat="1" ht="13.5" customHeight="1" x14ac:dyDescent="0.15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22"/>
      <c r="AB174" s="122"/>
    </row>
    <row r="175" spans="1:28" s="105" customFormat="1" ht="13.5" customHeight="1" x14ac:dyDescent="0.15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22"/>
      <c r="AB175" s="122"/>
    </row>
    <row r="176" spans="1:28" s="105" customFormat="1" ht="13.5" customHeight="1" x14ac:dyDescent="0.15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22"/>
      <c r="AB176" s="122"/>
    </row>
    <row r="177" spans="1:28" s="105" customFormat="1" ht="13.5" customHeight="1" x14ac:dyDescent="0.15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22"/>
      <c r="AB177" s="122"/>
    </row>
    <row r="178" spans="1:28" s="105" customFormat="1" ht="13.5" customHeight="1" x14ac:dyDescent="0.15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22"/>
      <c r="AB178" s="122"/>
    </row>
    <row r="179" spans="1:28" s="105" customFormat="1" ht="13.5" customHeight="1" x14ac:dyDescent="0.15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22"/>
      <c r="AB179" s="122"/>
    </row>
    <row r="180" spans="1:28" s="105" customFormat="1" ht="13.5" customHeight="1" x14ac:dyDescent="0.15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22"/>
      <c r="AB180" s="122"/>
    </row>
    <row r="181" spans="1:28" s="105" customFormat="1" ht="13.5" customHeight="1" x14ac:dyDescent="0.15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22"/>
      <c r="AB181" s="122"/>
    </row>
    <row r="182" spans="1:28" s="105" customFormat="1" ht="13.5" customHeight="1" x14ac:dyDescent="0.15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22"/>
      <c r="AB182" s="122"/>
    </row>
    <row r="183" spans="1:28" s="105" customFormat="1" ht="13.5" customHeight="1" x14ac:dyDescent="0.15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22"/>
      <c r="AB183" s="122"/>
    </row>
    <row r="184" spans="1:28" s="105" customFormat="1" ht="13.5" customHeight="1" x14ac:dyDescent="0.15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22"/>
      <c r="AB184" s="122"/>
    </row>
    <row r="185" spans="1:28" s="105" customFormat="1" ht="13.5" customHeight="1" x14ac:dyDescent="0.15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22"/>
      <c r="AB185" s="122"/>
    </row>
    <row r="186" spans="1:28" s="105" customFormat="1" ht="13.5" customHeight="1" x14ac:dyDescent="0.15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22"/>
      <c r="AB186" s="122"/>
    </row>
    <row r="187" spans="1:28" s="105" customFormat="1" ht="13.5" customHeight="1" x14ac:dyDescent="0.15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22"/>
      <c r="AB187" s="122"/>
    </row>
    <row r="188" spans="1:28" s="105" customFormat="1" ht="13.5" customHeight="1" x14ac:dyDescent="0.15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22"/>
      <c r="AB188" s="122"/>
    </row>
    <row r="189" spans="1:28" s="105" customFormat="1" ht="13.5" customHeight="1" x14ac:dyDescent="0.15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22"/>
      <c r="AB189" s="122"/>
    </row>
    <row r="190" spans="1:28" s="105" customFormat="1" ht="13.5" customHeight="1" x14ac:dyDescent="0.15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22"/>
      <c r="AB190" s="122"/>
    </row>
    <row r="191" spans="1:28" s="105" customFormat="1" ht="13.5" customHeight="1" x14ac:dyDescent="0.15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22"/>
      <c r="AB191" s="122"/>
    </row>
    <row r="192" spans="1:28" s="105" customFormat="1" ht="13.5" customHeight="1" x14ac:dyDescent="0.15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22"/>
      <c r="AB192" s="122"/>
    </row>
    <row r="193" spans="1:28" s="105" customFormat="1" ht="13.5" customHeight="1" x14ac:dyDescent="0.15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22"/>
      <c r="AB193" s="122"/>
    </row>
    <row r="194" spans="1:28" s="105" customFormat="1" ht="13.5" customHeight="1" x14ac:dyDescent="0.15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22"/>
      <c r="AB194" s="122"/>
    </row>
    <row r="195" spans="1:28" s="105" customFormat="1" ht="13.5" customHeight="1" x14ac:dyDescent="0.15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22"/>
      <c r="AB195" s="122"/>
    </row>
    <row r="196" spans="1:28" s="105" customFormat="1" ht="13.5" customHeight="1" x14ac:dyDescent="0.15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22"/>
      <c r="AB196" s="122"/>
    </row>
    <row r="197" spans="1:28" s="105" customFormat="1" ht="13.5" customHeight="1" x14ac:dyDescent="0.15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22"/>
      <c r="AB197" s="122"/>
    </row>
    <row r="198" spans="1:28" s="105" customFormat="1" ht="13.5" customHeight="1" x14ac:dyDescent="0.15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22"/>
      <c r="AB198" s="122"/>
    </row>
    <row r="199" spans="1:28" s="105" customFormat="1" ht="13.5" customHeight="1" x14ac:dyDescent="0.15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22"/>
      <c r="AB199" s="122"/>
    </row>
    <row r="200" spans="1:28" s="105" customFormat="1" ht="13.5" customHeight="1" x14ac:dyDescent="0.15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22"/>
      <c r="AB200" s="122"/>
    </row>
    <row r="201" spans="1:28" s="105" customFormat="1" ht="13.5" customHeight="1" x14ac:dyDescent="0.15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22"/>
      <c r="AB201" s="122"/>
    </row>
    <row r="202" spans="1:28" s="105" customFormat="1" ht="13.5" customHeight="1" x14ac:dyDescent="0.15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22"/>
      <c r="AB202" s="122"/>
    </row>
    <row r="203" spans="1:28" s="105" customFormat="1" ht="13.5" customHeight="1" x14ac:dyDescent="0.15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22"/>
      <c r="AB203" s="122"/>
    </row>
    <row r="204" spans="1:28" s="105" customFormat="1" ht="13.5" customHeight="1" x14ac:dyDescent="0.15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22"/>
      <c r="AB204" s="122"/>
    </row>
    <row r="205" spans="1:28" s="105" customFormat="1" ht="13.5" customHeight="1" x14ac:dyDescent="0.15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22"/>
      <c r="AB205" s="122"/>
    </row>
    <row r="206" spans="1:28" s="105" customFormat="1" ht="13.5" customHeight="1" x14ac:dyDescent="0.15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22"/>
      <c r="AB206" s="122"/>
    </row>
    <row r="207" spans="1:28" s="105" customFormat="1" ht="13.5" customHeight="1" x14ac:dyDescent="0.15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22"/>
      <c r="AB207" s="122"/>
    </row>
  </sheetData>
  <sortState xmlns:xlrd2="http://schemas.microsoft.com/office/spreadsheetml/2017/richdata2" ref="A8:AA37">
    <sortCondition ref="A8:A37"/>
    <sortCondition ref="B8:B37"/>
    <sortCondition ref="C8:C37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 x14ac:dyDescent="0.1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 x14ac:dyDescent="0.15">
      <c r="A2" s="152" t="s">
        <v>193</v>
      </c>
      <c r="B2" s="149" t="s">
        <v>194</v>
      </c>
      <c r="C2" s="153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1" t="s">
        <v>219</v>
      </c>
      <c r="AG2" s="142"/>
      <c r="AH2" s="142"/>
      <c r="AI2" s="143"/>
      <c r="AJ2" s="141" t="s">
        <v>220</v>
      </c>
      <c r="AK2" s="142"/>
      <c r="AL2" s="142"/>
      <c r="AM2" s="142"/>
      <c r="AN2" s="142"/>
      <c r="AO2" s="142"/>
      <c r="AP2" s="142"/>
      <c r="AQ2" s="142"/>
      <c r="AR2" s="142"/>
      <c r="AS2" s="143"/>
      <c r="AT2" s="151" t="s">
        <v>221</v>
      </c>
      <c r="AU2" s="149"/>
      <c r="AV2" s="149"/>
      <c r="AW2" s="149"/>
      <c r="AX2" s="149"/>
      <c r="AY2" s="149"/>
      <c r="AZ2" s="141" t="s">
        <v>222</v>
      </c>
      <c r="BA2" s="142"/>
      <c r="BB2" s="142"/>
      <c r="BC2" s="143"/>
    </row>
    <row r="3" spans="1:55" s="100" customFormat="1" ht="13.5" customHeight="1" x14ac:dyDescent="0.15">
      <c r="A3" s="150"/>
      <c r="B3" s="150"/>
      <c r="C3" s="150"/>
      <c r="D3" s="91" t="s">
        <v>200</v>
      </c>
      <c r="E3" s="144" t="s">
        <v>223</v>
      </c>
      <c r="F3" s="142"/>
      <c r="G3" s="143"/>
      <c r="H3" s="145" t="s">
        <v>224</v>
      </c>
      <c r="I3" s="146"/>
      <c r="J3" s="147"/>
      <c r="K3" s="144" t="s">
        <v>225</v>
      </c>
      <c r="L3" s="146"/>
      <c r="M3" s="147"/>
      <c r="N3" s="91" t="s">
        <v>200</v>
      </c>
      <c r="O3" s="144" t="s">
        <v>226</v>
      </c>
      <c r="P3" s="154"/>
      <c r="Q3" s="154"/>
      <c r="R3" s="154"/>
      <c r="S3" s="154"/>
      <c r="T3" s="154"/>
      <c r="U3" s="155"/>
      <c r="V3" s="144" t="s">
        <v>227</v>
      </c>
      <c r="W3" s="154"/>
      <c r="X3" s="154"/>
      <c r="Y3" s="154"/>
      <c r="Z3" s="154"/>
      <c r="AA3" s="154"/>
      <c r="AB3" s="155"/>
      <c r="AC3" s="92" t="s">
        <v>228</v>
      </c>
      <c r="AD3" s="88"/>
      <c r="AE3" s="89"/>
      <c r="AF3" s="148" t="s">
        <v>200</v>
      </c>
      <c r="AG3" s="149" t="s">
        <v>229</v>
      </c>
      <c r="AH3" s="149" t="s">
        <v>230</v>
      </c>
      <c r="AI3" s="149" t="s">
        <v>231</v>
      </c>
      <c r="AJ3" s="150" t="s">
        <v>200</v>
      </c>
      <c r="AK3" s="149" t="s">
        <v>232</v>
      </c>
      <c r="AL3" s="149" t="s">
        <v>233</v>
      </c>
      <c r="AM3" s="149" t="s">
        <v>234</v>
      </c>
      <c r="AN3" s="149" t="s">
        <v>230</v>
      </c>
      <c r="AO3" s="149" t="s">
        <v>231</v>
      </c>
      <c r="AP3" s="149" t="s">
        <v>235</v>
      </c>
      <c r="AQ3" s="149" t="s">
        <v>236</v>
      </c>
      <c r="AR3" s="149" t="s">
        <v>237</v>
      </c>
      <c r="AS3" s="149" t="s">
        <v>238</v>
      </c>
      <c r="AT3" s="148" t="s">
        <v>200</v>
      </c>
      <c r="AU3" s="149" t="s">
        <v>232</v>
      </c>
      <c r="AV3" s="149" t="s">
        <v>233</v>
      </c>
      <c r="AW3" s="149" t="s">
        <v>234</v>
      </c>
      <c r="AX3" s="149" t="s">
        <v>230</v>
      </c>
      <c r="AY3" s="149" t="s">
        <v>231</v>
      </c>
      <c r="AZ3" s="148" t="s">
        <v>200</v>
      </c>
      <c r="BA3" s="149" t="s">
        <v>229</v>
      </c>
      <c r="BB3" s="149" t="s">
        <v>230</v>
      </c>
      <c r="BC3" s="149" t="s">
        <v>231</v>
      </c>
    </row>
    <row r="4" spans="1:55" s="100" customFormat="1" ht="18.75" customHeight="1" x14ac:dyDescent="0.15">
      <c r="A4" s="150"/>
      <c r="B4" s="150"/>
      <c r="C4" s="150"/>
      <c r="D4" s="91"/>
      <c r="E4" s="91" t="s">
        <v>200</v>
      </c>
      <c r="F4" s="158" t="s">
        <v>239</v>
      </c>
      <c r="G4" s="158" t="s">
        <v>240</v>
      </c>
      <c r="H4" s="91" t="s">
        <v>200</v>
      </c>
      <c r="I4" s="158" t="s">
        <v>239</v>
      </c>
      <c r="J4" s="158" t="s">
        <v>240</v>
      </c>
      <c r="K4" s="91" t="s">
        <v>200</v>
      </c>
      <c r="L4" s="158" t="s">
        <v>239</v>
      </c>
      <c r="M4" s="158" t="s">
        <v>240</v>
      </c>
      <c r="N4" s="91"/>
      <c r="O4" s="91" t="s">
        <v>200</v>
      </c>
      <c r="P4" s="158" t="s">
        <v>229</v>
      </c>
      <c r="Q4" s="156" t="s">
        <v>230</v>
      </c>
      <c r="R4" s="156" t="s">
        <v>231</v>
      </c>
      <c r="S4" s="158" t="s">
        <v>241</v>
      </c>
      <c r="T4" s="158" t="s">
        <v>242</v>
      </c>
      <c r="U4" s="158" t="s">
        <v>243</v>
      </c>
      <c r="V4" s="91" t="s">
        <v>200</v>
      </c>
      <c r="W4" s="158" t="s">
        <v>229</v>
      </c>
      <c r="X4" s="156" t="s">
        <v>230</v>
      </c>
      <c r="Y4" s="156" t="s">
        <v>231</v>
      </c>
      <c r="Z4" s="158" t="s">
        <v>241</v>
      </c>
      <c r="AA4" s="158" t="s">
        <v>242</v>
      </c>
      <c r="AB4" s="158" t="s">
        <v>243</v>
      </c>
      <c r="AC4" s="91" t="s">
        <v>200</v>
      </c>
      <c r="AD4" s="158" t="s">
        <v>239</v>
      </c>
      <c r="AE4" s="158" t="s">
        <v>240</v>
      </c>
      <c r="AF4" s="148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48"/>
      <c r="AU4" s="150"/>
      <c r="AV4" s="150"/>
      <c r="AW4" s="150"/>
      <c r="AX4" s="150"/>
      <c r="AY4" s="150"/>
      <c r="AZ4" s="148"/>
      <c r="BA4" s="150"/>
      <c r="BB4" s="150"/>
      <c r="BC4" s="150"/>
    </row>
    <row r="5" spans="1:55" s="52" customFormat="1" ht="22.5" customHeight="1" x14ac:dyDescent="0.15">
      <c r="A5" s="150"/>
      <c r="B5" s="150"/>
      <c r="C5" s="150"/>
      <c r="D5" s="93"/>
      <c r="E5" s="93"/>
      <c r="F5" s="159"/>
      <c r="G5" s="159"/>
      <c r="H5" s="93"/>
      <c r="I5" s="159"/>
      <c r="J5" s="159"/>
      <c r="K5" s="93"/>
      <c r="L5" s="159"/>
      <c r="M5" s="159"/>
      <c r="N5" s="93"/>
      <c r="O5" s="93"/>
      <c r="P5" s="159"/>
      <c r="Q5" s="157"/>
      <c r="R5" s="157"/>
      <c r="S5" s="159"/>
      <c r="T5" s="159"/>
      <c r="U5" s="159"/>
      <c r="V5" s="93"/>
      <c r="W5" s="159"/>
      <c r="X5" s="157"/>
      <c r="Y5" s="157"/>
      <c r="Z5" s="159"/>
      <c r="AA5" s="159"/>
      <c r="AB5" s="159"/>
      <c r="AC5" s="93"/>
      <c r="AD5" s="159"/>
      <c r="AE5" s="159"/>
      <c r="AF5" s="90"/>
      <c r="AG5" s="90"/>
      <c r="AH5" s="90"/>
      <c r="AI5" s="90"/>
      <c r="AJ5" s="90"/>
      <c r="AK5" s="90"/>
      <c r="AL5" s="150"/>
      <c r="AM5" s="90"/>
      <c r="AN5" s="90"/>
      <c r="AO5" s="90"/>
      <c r="AP5" s="90"/>
      <c r="AQ5" s="90"/>
      <c r="AR5" s="90"/>
      <c r="AS5" s="90"/>
      <c r="AT5" s="90"/>
      <c r="AU5" s="90"/>
      <c r="AV5" s="150"/>
      <c r="AW5" s="90"/>
      <c r="AX5" s="90"/>
      <c r="AY5" s="90"/>
      <c r="AZ5" s="90"/>
      <c r="BA5" s="90"/>
      <c r="BB5" s="90"/>
      <c r="BC5" s="90"/>
    </row>
    <row r="6" spans="1:55" s="76" customFormat="1" ht="13.5" customHeight="1" x14ac:dyDescent="0.15">
      <c r="A6" s="150"/>
      <c r="B6" s="150"/>
      <c r="C6" s="150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 x14ac:dyDescent="0.15">
      <c r="A7" s="114" t="str">
        <f>水洗化人口等!A7</f>
        <v>和歌山県</v>
      </c>
      <c r="B7" s="107" t="str">
        <f>水洗化人口等!B7</f>
        <v>30000</v>
      </c>
      <c r="C7" s="106" t="s">
        <v>200</v>
      </c>
      <c r="D7" s="108">
        <f t="shared" ref="D7:D37" si="0">SUM(E7,+H7,+K7)</f>
        <v>505533</v>
      </c>
      <c r="E7" s="108">
        <f t="shared" ref="E7:E37" si="1">SUM(F7:G7)</f>
        <v>3768</v>
      </c>
      <c r="F7" s="108">
        <f>SUM(F$8:F$207)</f>
        <v>2307</v>
      </c>
      <c r="G7" s="108">
        <f>SUM(G$8:G$207)</f>
        <v>1461</v>
      </c>
      <c r="H7" s="108">
        <f t="shared" ref="H7:H37" si="2">SUM(I7:J7)</f>
        <v>10517</v>
      </c>
      <c r="I7" s="108">
        <f>SUM(I$8:I$207)</f>
        <v>2611</v>
      </c>
      <c r="J7" s="108">
        <f>SUM(J$8:J$207)</f>
        <v>7906</v>
      </c>
      <c r="K7" s="108">
        <f t="shared" ref="K7:K37" si="3">SUM(L7:M7)</f>
        <v>491248</v>
      </c>
      <c r="L7" s="108">
        <f>SUM(L$8:L$207)</f>
        <v>124798</v>
      </c>
      <c r="M7" s="108">
        <f>SUM(M$8:M$207)</f>
        <v>366450</v>
      </c>
      <c r="N7" s="108">
        <f t="shared" ref="N7:N37" si="4">SUM(O7,+V7,+AC7)</f>
        <v>506096</v>
      </c>
      <c r="O7" s="108">
        <f t="shared" ref="O7:O37" si="5">SUM(P7:U7)</f>
        <v>129716</v>
      </c>
      <c r="P7" s="108">
        <f t="shared" ref="P7:U7" si="6">SUM(P$8:P$207)</f>
        <v>129716</v>
      </c>
      <c r="Q7" s="108">
        <f t="shared" si="6"/>
        <v>0</v>
      </c>
      <c r="R7" s="108">
        <f t="shared" si="6"/>
        <v>0</v>
      </c>
      <c r="S7" s="108">
        <f t="shared" si="6"/>
        <v>0</v>
      </c>
      <c r="T7" s="108">
        <f t="shared" si="6"/>
        <v>0</v>
      </c>
      <c r="U7" s="108">
        <f t="shared" si="6"/>
        <v>0</v>
      </c>
      <c r="V7" s="108">
        <f t="shared" ref="V7:V37" si="7">SUM(W7:AB7)</f>
        <v>375817</v>
      </c>
      <c r="W7" s="108">
        <f t="shared" ref="W7:AB7" si="8">SUM(W$8:W$207)</f>
        <v>375817</v>
      </c>
      <c r="X7" s="108">
        <f t="shared" si="8"/>
        <v>0</v>
      </c>
      <c r="Y7" s="108">
        <f t="shared" si="8"/>
        <v>0</v>
      </c>
      <c r="Z7" s="108">
        <f t="shared" si="8"/>
        <v>0</v>
      </c>
      <c r="AA7" s="108">
        <f t="shared" si="8"/>
        <v>0</v>
      </c>
      <c r="AB7" s="108">
        <f t="shared" si="8"/>
        <v>0</v>
      </c>
      <c r="AC7" s="108">
        <f t="shared" ref="AC7:AC37" si="9">SUM(AD7:AE7)</f>
        <v>563</v>
      </c>
      <c r="AD7" s="108">
        <f>SUM(AD$8:AD$207)</f>
        <v>563</v>
      </c>
      <c r="AE7" s="108">
        <f>SUM(AE$8:AE$207)</f>
        <v>0</v>
      </c>
      <c r="AF7" s="108">
        <f t="shared" ref="AF7:AF37" si="10">SUM(AG7:AI7)</f>
        <v>3390</v>
      </c>
      <c r="AG7" s="108">
        <f>SUM(AG$8:AG$207)</f>
        <v>3390</v>
      </c>
      <c r="AH7" s="108">
        <f>SUM(AH$8:AH$207)</f>
        <v>0</v>
      </c>
      <c r="AI7" s="108">
        <f>SUM(AI$8:AI$207)</f>
        <v>0</v>
      </c>
      <c r="AJ7" s="108">
        <f t="shared" ref="AJ7:AJ37" si="11">SUM(AK7:AS7)</f>
        <v>4523</v>
      </c>
      <c r="AK7" s="108">
        <f t="shared" ref="AK7:AS7" si="12">SUM(AK$8:AK$207)</f>
        <v>2065</v>
      </c>
      <c r="AL7" s="108">
        <f t="shared" si="12"/>
        <v>115</v>
      </c>
      <c r="AM7" s="108">
        <f t="shared" si="12"/>
        <v>2099</v>
      </c>
      <c r="AN7" s="108">
        <f t="shared" si="12"/>
        <v>0</v>
      </c>
      <c r="AO7" s="108">
        <f t="shared" si="12"/>
        <v>0</v>
      </c>
      <c r="AP7" s="108">
        <f t="shared" si="12"/>
        <v>0</v>
      </c>
      <c r="AQ7" s="108">
        <f t="shared" si="12"/>
        <v>0</v>
      </c>
      <c r="AR7" s="108">
        <f t="shared" si="12"/>
        <v>1</v>
      </c>
      <c r="AS7" s="108">
        <f t="shared" si="12"/>
        <v>243</v>
      </c>
      <c r="AT7" s="108">
        <f t="shared" ref="AT7:AT37" si="13">SUM(AU7:AY7)</f>
        <v>1487</v>
      </c>
      <c r="AU7" s="108">
        <f>SUM(AU$8:AU$207)</f>
        <v>1047</v>
      </c>
      <c r="AV7" s="108">
        <f>SUM(AV$8:AV$207)</f>
        <v>0</v>
      </c>
      <c r="AW7" s="108">
        <f>SUM(AW$8:AW$207)</f>
        <v>440</v>
      </c>
      <c r="AX7" s="108">
        <f>SUM(AX$8:AX$207)</f>
        <v>0</v>
      </c>
      <c r="AY7" s="108">
        <f>SUM(AY$8:AY$207)</f>
        <v>0</v>
      </c>
      <c r="AZ7" s="108">
        <f t="shared" ref="AZ7:AZ37" si="14">SUM(BA7:BC7)</f>
        <v>5391</v>
      </c>
      <c r="BA7" s="108">
        <f>SUM(BA$8:BA$207)</f>
        <v>5391</v>
      </c>
      <c r="BB7" s="108">
        <f>SUM(BB$8:BB$207)</f>
        <v>0</v>
      </c>
      <c r="BC7" s="108">
        <f>SUM(BC$8:BC$207)</f>
        <v>0</v>
      </c>
    </row>
    <row r="8" spans="1:55" s="105" customFormat="1" ht="13.5" customHeight="1" x14ac:dyDescent="0.15">
      <c r="A8" s="115" t="s">
        <v>24</v>
      </c>
      <c r="B8" s="113" t="s">
        <v>254</v>
      </c>
      <c r="C8" s="101" t="s">
        <v>255</v>
      </c>
      <c r="D8" s="103">
        <f t="shared" si="0"/>
        <v>168192</v>
      </c>
      <c r="E8" s="103">
        <f t="shared" si="1"/>
        <v>0</v>
      </c>
      <c r="F8" s="103">
        <v>0</v>
      </c>
      <c r="G8" s="103">
        <v>0</v>
      </c>
      <c r="H8" s="103">
        <f t="shared" si="2"/>
        <v>0</v>
      </c>
      <c r="I8" s="103">
        <v>0</v>
      </c>
      <c r="J8" s="103">
        <v>0</v>
      </c>
      <c r="K8" s="103">
        <f t="shared" si="3"/>
        <v>168192</v>
      </c>
      <c r="L8" s="103">
        <v>29477</v>
      </c>
      <c r="M8" s="103">
        <v>138715</v>
      </c>
      <c r="N8" s="103">
        <f t="shared" si="4"/>
        <v>168340</v>
      </c>
      <c r="O8" s="103">
        <f t="shared" si="5"/>
        <v>29477</v>
      </c>
      <c r="P8" s="103">
        <v>29477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 t="shared" si="7"/>
        <v>138715</v>
      </c>
      <c r="W8" s="103">
        <v>138715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 t="shared" si="9"/>
        <v>148</v>
      </c>
      <c r="AD8" s="103">
        <v>148</v>
      </c>
      <c r="AE8" s="103">
        <v>0</v>
      </c>
      <c r="AF8" s="103">
        <f t="shared" si="10"/>
        <v>0</v>
      </c>
      <c r="AG8" s="103">
        <v>0</v>
      </c>
      <c r="AH8" s="103">
        <v>0</v>
      </c>
      <c r="AI8" s="103">
        <v>0</v>
      </c>
      <c r="AJ8" s="103">
        <f t="shared" si="11"/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 t="shared" si="13"/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 t="shared" si="14"/>
        <v>5308</v>
      </c>
      <c r="BA8" s="103">
        <v>5308</v>
      </c>
      <c r="BB8" s="103">
        <v>0</v>
      </c>
      <c r="BC8" s="103">
        <v>0</v>
      </c>
    </row>
    <row r="9" spans="1:55" s="105" customFormat="1" ht="13.5" customHeight="1" x14ac:dyDescent="0.15">
      <c r="A9" s="115" t="s">
        <v>24</v>
      </c>
      <c r="B9" s="113" t="s">
        <v>258</v>
      </c>
      <c r="C9" s="101" t="s">
        <v>259</v>
      </c>
      <c r="D9" s="103">
        <f t="shared" si="0"/>
        <v>35540</v>
      </c>
      <c r="E9" s="103">
        <f t="shared" si="1"/>
        <v>0</v>
      </c>
      <c r="F9" s="103">
        <v>0</v>
      </c>
      <c r="G9" s="103">
        <v>0</v>
      </c>
      <c r="H9" s="103">
        <f t="shared" si="2"/>
        <v>0</v>
      </c>
      <c r="I9" s="103">
        <v>0</v>
      </c>
      <c r="J9" s="103">
        <v>0</v>
      </c>
      <c r="K9" s="103">
        <f t="shared" si="3"/>
        <v>35540</v>
      </c>
      <c r="L9" s="103">
        <v>12045</v>
      </c>
      <c r="M9" s="103">
        <v>23495</v>
      </c>
      <c r="N9" s="103">
        <f t="shared" si="4"/>
        <v>35540</v>
      </c>
      <c r="O9" s="103">
        <f t="shared" si="5"/>
        <v>12045</v>
      </c>
      <c r="P9" s="103">
        <v>12045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 t="shared" si="7"/>
        <v>23495</v>
      </c>
      <c r="W9" s="103">
        <v>23495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 t="shared" si="9"/>
        <v>0</v>
      </c>
      <c r="AD9" s="103">
        <v>0</v>
      </c>
      <c r="AE9" s="103">
        <v>0</v>
      </c>
      <c r="AF9" s="103">
        <f t="shared" si="10"/>
        <v>0</v>
      </c>
      <c r="AG9" s="103">
        <v>0</v>
      </c>
      <c r="AH9" s="103">
        <v>0</v>
      </c>
      <c r="AI9" s="103">
        <v>0</v>
      </c>
      <c r="AJ9" s="103">
        <f t="shared" si="11"/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 t="shared" si="13"/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 t="shared" si="14"/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 x14ac:dyDescent="0.15">
      <c r="A10" s="115" t="s">
        <v>24</v>
      </c>
      <c r="B10" s="113" t="s">
        <v>260</v>
      </c>
      <c r="C10" s="101" t="s">
        <v>261</v>
      </c>
      <c r="D10" s="103">
        <f t="shared" si="0"/>
        <v>19136</v>
      </c>
      <c r="E10" s="103">
        <f t="shared" si="1"/>
        <v>42</v>
      </c>
      <c r="F10" s="103">
        <v>42</v>
      </c>
      <c r="G10" s="103">
        <v>0</v>
      </c>
      <c r="H10" s="103">
        <f t="shared" si="2"/>
        <v>0</v>
      </c>
      <c r="I10" s="103">
        <v>0</v>
      </c>
      <c r="J10" s="103">
        <v>0</v>
      </c>
      <c r="K10" s="103">
        <f t="shared" si="3"/>
        <v>19094</v>
      </c>
      <c r="L10" s="103">
        <v>6302</v>
      </c>
      <c r="M10" s="103">
        <v>12792</v>
      </c>
      <c r="N10" s="103">
        <f t="shared" si="4"/>
        <v>19136</v>
      </c>
      <c r="O10" s="103">
        <f t="shared" si="5"/>
        <v>6344</v>
      </c>
      <c r="P10" s="103">
        <v>6344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 t="shared" si="7"/>
        <v>12792</v>
      </c>
      <c r="W10" s="103">
        <v>12792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 t="shared" si="9"/>
        <v>0</v>
      </c>
      <c r="AD10" s="103">
        <v>0</v>
      </c>
      <c r="AE10" s="103">
        <v>0</v>
      </c>
      <c r="AF10" s="103">
        <f t="shared" si="10"/>
        <v>640</v>
      </c>
      <c r="AG10" s="103">
        <v>640</v>
      </c>
      <c r="AH10" s="103">
        <v>0</v>
      </c>
      <c r="AI10" s="103">
        <v>0</v>
      </c>
      <c r="AJ10" s="103">
        <f t="shared" si="11"/>
        <v>640</v>
      </c>
      <c r="AK10" s="103">
        <v>0</v>
      </c>
      <c r="AL10" s="103">
        <v>0</v>
      </c>
      <c r="AM10" s="103">
        <v>640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3"/>
        <v>53</v>
      </c>
      <c r="AU10" s="103">
        <v>0</v>
      </c>
      <c r="AV10" s="103">
        <v>0</v>
      </c>
      <c r="AW10" s="103">
        <v>53</v>
      </c>
      <c r="AX10" s="103">
        <v>0</v>
      </c>
      <c r="AY10" s="103">
        <v>0</v>
      </c>
      <c r="AZ10" s="103">
        <f t="shared" si="14"/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 x14ac:dyDescent="0.15">
      <c r="A11" s="115" t="s">
        <v>24</v>
      </c>
      <c r="B11" s="113" t="s">
        <v>262</v>
      </c>
      <c r="C11" s="101" t="s">
        <v>263</v>
      </c>
      <c r="D11" s="103">
        <f t="shared" si="0"/>
        <v>22151</v>
      </c>
      <c r="E11" s="103">
        <f t="shared" si="1"/>
        <v>0</v>
      </c>
      <c r="F11" s="103">
        <v>0</v>
      </c>
      <c r="G11" s="103">
        <v>0</v>
      </c>
      <c r="H11" s="103">
        <f t="shared" si="2"/>
        <v>0</v>
      </c>
      <c r="I11" s="103">
        <v>0</v>
      </c>
      <c r="J11" s="103">
        <v>0</v>
      </c>
      <c r="K11" s="103">
        <f t="shared" si="3"/>
        <v>22151</v>
      </c>
      <c r="L11" s="103">
        <v>3208</v>
      </c>
      <c r="M11" s="103">
        <v>18943</v>
      </c>
      <c r="N11" s="103">
        <f t="shared" si="4"/>
        <v>22151</v>
      </c>
      <c r="O11" s="103">
        <f t="shared" si="5"/>
        <v>3208</v>
      </c>
      <c r="P11" s="103">
        <v>3208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 t="shared" si="7"/>
        <v>18943</v>
      </c>
      <c r="W11" s="103">
        <v>18943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 t="shared" si="9"/>
        <v>0</v>
      </c>
      <c r="AD11" s="103">
        <v>0</v>
      </c>
      <c r="AE11" s="103">
        <v>0</v>
      </c>
      <c r="AF11" s="103">
        <f t="shared" si="10"/>
        <v>0</v>
      </c>
      <c r="AG11" s="103">
        <v>0</v>
      </c>
      <c r="AH11" s="103">
        <v>0</v>
      </c>
      <c r="AI11" s="103">
        <v>0</v>
      </c>
      <c r="AJ11" s="103">
        <f t="shared" si="11"/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3"/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 x14ac:dyDescent="0.15">
      <c r="A12" s="115" t="s">
        <v>24</v>
      </c>
      <c r="B12" s="113" t="s">
        <v>264</v>
      </c>
      <c r="C12" s="101" t="s">
        <v>265</v>
      </c>
      <c r="D12" s="103">
        <f t="shared" si="0"/>
        <v>19022</v>
      </c>
      <c r="E12" s="103">
        <f t="shared" si="1"/>
        <v>0</v>
      </c>
      <c r="F12" s="103">
        <v>0</v>
      </c>
      <c r="G12" s="103">
        <v>0</v>
      </c>
      <c r="H12" s="103">
        <f t="shared" si="2"/>
        <v>0</v>
      </c>
      <c r="I12" s="103">
        <v>0</v>
      </c>
      <c r="J12" s="103">
        <v>0</v>
      </c>
      <c r="K12" s="103">
        <f t="shared" si="3"/>
        <v>19022</v>
      </c>
      <c r="L12" s="103">
        <v>4839</v>
      </c>
      <c r="M12" s="103">
        <v>14183</v>
      </c>
      <c r="N12" s="103">
        <f t="shared" si="4"/>
        <v>19022</v>
      </c>
      <c r="O12" s="103">
        <f t="shared" si="5"/>
        <v>4839</v>
      </c>
      <c r="P12" s="103">
        <v>4839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 t="shared" si="7"/>
        <v>14183</v>
      </c>
      <c r="W12" s="103">
        <v>14183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 t="shared" si="9"/>
        <v>0</v>
      </c>
      <c r="AD12" s="103">
        <v>0</v>
      </c>
      <c r="AE12" s="103">
        <v>0</v>
      </c>
      <c r="AF12" s="103">
        <f t="shared" si="10"/>
        <v>639</v>
      </c>
      <c r="AG12" s="103">
        <v>639</v>
      </c>
      <c r="AH12" s="103">
        <v>0</v>
      </c>
      <c r="AI12" s="103">
        <v>0</v>
      </c>
      <c r="AJ12" s="103">
        <f t="shared" si="11"/>
        <v>639</v>
      </c>
      <c r="AK12" s="103">
        <v>0</v>
      </c>
      <c r="AL12" s="103">
        <v>0</v>
      </c>
      <c r="AM12" s="103">
        <v>602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37</v>
      </c>
      <c r="AT12" s="103">
        <f t="shared" si="13"/>
        <v>53</v>
      </c>
      <c r="AU12" s="103">
        <v>0</v>
      </c>
      <c r="AV12" s="103">
        <v>0</v>
      </c>
      <c r="AW12" s="103">
        <v>53</v>
      </c>
      <c r="AX12" s="103">
        <v>0</v>
      </c>
      <c r="AY12" s="103">
        <v>0</v>
      </c>
      <c r="AZ12" s="103">
        <f t="shared" si="14"/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 x14ac:dyDescent="0.15">
      <c r="A13" s="115" t="s">
        <v>24</v>
      </c>
      <c r="B13" s="113" t="s">
        <v>266</v>
      </c>
      <c r="C13" s="101" t="s">
        <v>267</v>
      </c>
      <c r="D13" s="103">
        <f t="shared" si="0"/>
        <v>36999</v>
      </c>
      <c r="E13" s="103">
        <f t="shared" si="1"/>
        <v>0</v>
      </c>
      <c r="F13" s="103">
        <v>0</v>
      </c>
      <c r="G13" s="103">
        <v>0</v>
      </c>
      <c r="H13" s="103">
        <f t="shared" si="2"/>
        <v>0</v>
      </c>
      <c r="I13" s="103">
        <v>0</v>
      </c>
      <c r="J13" s="103">
        <v>0</v>
      </c>
      <c r="K13" s="103">
        <f t="shared" si="3"/>
        <v>36999</v>
      </c>
      <c r="L13" s="103">
        <v>8712</v>
      </c>
      <c r="M13" s="103">
        <v>28287</v>
      </c>
      <c r="N13" s="103">
        <f t="shared" si="4"/>
        <v>36999</v>
      </c>
      <c r="O13" s="103">
        <f t="shared" si="5"/>
        <v>8712</v>
      </c>
      <c r="P13" s="103">
        <v>8712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 t="shared" si="7"/>
        <v>28287</v>
      </c>
      <c r="W13" s="103">
        <v>28287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 t="shared" si="9"/>
        <v>0</v>
      </c>
      <c r="AD13" s="103">
        <v>0</v>
      </c>
      <c r="AE13" s="103">
        <v>0</v>
      </c>
      <c r="AF13" s="103">
        <f t="shared" si="10"/>
        <v>177</v>
      </c>
      <c r="AG13" s="103">
        <v>177</v>
      </c>
      <c r="AH13" s="103">
        <v>0</v>
      </c>
      <c r="AI13" s="103">
        <v>0</v>
      </c>
      <c r="AJ13" s="103">
        <f t="shared" si="11"/>
        <v>106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106</v>
      </c>
      <c r="AT13" s="103">
        <f t="shared" si="13"/>
        <v>71</v>
      </c>
      <c r="AU13" s="103">
        <v>71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 x14ac:dyDescent="0.15">
      <c r="A14" s="115" t="s">
        <v>24</v>
      </c>
      <c r="B14" s="113" t="s">
        <v>268</v>
      </c>
      <c r="C14" s="101" t="s">
        <v>269</v>
      </c>
      <c r="D14" s="103">
        <f t="shared" si="0"/>
        <v>18906</v>
      </c>
      <c r="E14" s="103">
        <f t="shared" si="1"/>
        <v>0</v>
      </c>
      <c r="F14" s="103">
        <v>0</v>
      </c>
      <c r="G14" s="103">
        <v>0</v>
      </c>
      <c r="H14" s="103">
        <f t="shared" si="2"/>
        <v>0</v>
      </c>
      <c r="I14" s="103">
        <v>0</v>
      </c>
      <c r="J14" s="103">
        <v>0</v>
      </c>
      <c r="K14" s="103">
        <f t="shared" si="3"/>
        <v>18906</v>
      </c>
      <c r="L14" s="103">
        <v>3052</v>
      </c>
      <c r="M14" s="103">
        <v>15854</v>
      </c>
      <c r="N14" s="103">
        <f t="shared" si="4"/>
        <v>18906</v>
      </c>
      <c r="O14" s="103">
        <f t="shared" si="5"/>
        <v>3052</v>
      </c>
      <c r="P14" s="103">
        <v>3052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15854</v>
      </c>
      <c r="W14" s="103">
        <v>15854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0</v>
      </c>
      <c r="AD14" s="103">
        <v>0</v>
      </c>
      <c r="AE14" s="103">
        <v>0</v>
      </c>
      <c r="AF14" s="103">
        <f t="shared" si="10"/>
        <v>72</v>
      </c>
      <c r="AG14" s="103">
        <v>72</v>
      </c>
      <c r="AH14" s="103">
        <v>0</v>
      </c>
      <c r="AI14" s="103">
        <v>0</v>
      </c>
      <c r="AJ14" s="103">
        <f t="shared" si="11"/>
        <v>811</v>
      </c>
      <c r="AK14" s="103">
        <v>778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33</v>
      </c>
      <c r="AT14" s="103">
        <f t="shared" si="13"/>
        <v>39</v>
      </c>
      <c r="AU14" s="103">
        <v>39</v>
      </c>
      <c r="AV14" s="103">
        <v>0</v>
      </c>
      <c r="AW14" s="103">
        <v>0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 x14ac:dyDescent="0.15">
      <c r="A15" s="115" t="s">
        <v>24</v>
      </c>
      <c r="B15" s="113" t="s">
        <v>270</v>
      </c>
      <c r="C15" s="101" t="s">
        <v>271</v>
      </c>
      <c r="D15" s="103">
        <f t="shared" si="0"/>
        <v>38293</v>
      </c>
      <c r="E15" s="103">
        <f t="shared" si="1"/>
        <v>3155</v>
      </c>
      <c r="F15" s="103">
        <v>1694</v>
      </c>
      <c r="G15" s="103">
        <v>1461</v>
      </c>
      <c r="H15" s="103">
        <f t="shared" si="2"/>
        <v>0</v>
      </c>
      <c r="I15" s="103">
        <v>0</v>
      </c>
      <c r="J15" s="103">
        <v>0</v>
      </c>
      <c r="K15" s="103">
        <f t="shared" si="3"/>
        <v>35138</v>
      </c>
      <c r="L15" s="103">
        <v>16287</v>
      </c>
      <c r="M15" s="103">
        <v>18851</v>
      </c>
      <c r="N15" s="103">
        <f t="shared" si="4"/>
        <v>38293</v>
      </c>
      <c r="O15" s="103">
        <f t="shared" si="5"/>
        <v>17981</v>
      </c>
      <c r="P15" s="103">
        <v>17981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 t="shared" si="7"/>
        <v>20312</v>
      </c>
      <c r="W15" s="103">
        <v>20312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 t="shared" si="9"/>
        <v>0</v>
      </c>
      <c r="AD15" s="103">
        <v>0</v>
      </c>
      <c r="AE15" s="103">
        <v>0</v>
      </c>
      <c r="AF15" s="103">
        <f t="shared" si="10"/>
        <v>93</v>
      </c>
      <c r="AG15" s="103">
        <v>93</v>
      </c>
      <c r="AH15" s="103">
        <v>0</v>
      </c>
      <c r="AI15" s="103">
        <v>0</v>
      </c>
      <c r="AJ15" s="103">
        <f t="shared" si="11"/>
        <v>93</v>
      </c>
      <c r="AK15" s="103">
        <v>93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 t="shared" si="13"/>
        <v>93</v>
      </c>
      <c r="AU15" s="103">
        <v>93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4"/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 x14ac:dyDescent="0.15">
      <c r="A16" s="115" t="s">
        <v>24</v>
      </c>
      <c r="B16" s="113" t="s">
        <v>272</v>
      </c>
      <c r="C16" s="101" t="s">
        <v>273</v>
      </c>
      <c r="D16" s="103">
        <f t="shared" si="0"/>
        <v>28180</v>
      </c>
      <c r="E16" s="103">
        <f t="shared" si="1"/>
        <v>0</v>
      </c>
      <c r="F16" s="103">
        <v>0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28180</v>
      </c>
      <c r="L16" s="103">
        <v>9977</v>
      </c>
      <c r="M16" s="103">
        <v>18203</v>
      </c>
      <c r="N16" s="103">
        <f t="shared" si="4"/>
        <v>28180</v>
      </c>
      <c r="O16" s="103">
        <f t="shared" si="5"/>
        <v>9977</v>
      </c>
      <c r="P16" s="103">
        <v>9977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7"/>
        <v>18203</v>
      </c>
      <c r="W16" s="103">
        <v>18203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9"/>
        <v>0</v>
      </c>
      <c r="AD16" s="103">
        <v>0</v>
      </c>
      <c r="AE16" s="103">
        <v>0</v>
      </c>
      <c r="AF16" s="103">
        <f t="shared" si="10"/>
        <v>68</v>
      </c>
      <c r="AG16" s="103">
        <v>68</v>
      </c>
      <c r="AH16" s="103">
        <v>0</v>
      </c>
      <c r="AI16" s="103">
        <v>0</v>
      </c>
      <c r="AJ16" s="103">
        <f t="shared" si="11"/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 t="shared" si="13"/>
        <v>68</v>
      </c>
      <c r="AU16" s="103">
        <v>68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 x14ac:dyDescent="0.15">
      <c r="A17" s="115" t="s">
        <v>24</v>
      </c>
      <c r="B17" s="113" t="s">
        <v>274</v>
      </c>
      <c r="C17" s="101" t="s">
        <v>275</v>
      </c>
      <c r="D17" s="103">
        <f t="shared" si="0"/>
        <v>7625</v>
      </c>
      <c r="E17" s="103">
        <f t="shared" si="1"/>
        <v>0</v>
      </c>
      <c r="F17" s="103">
        <v>0</v>
      </c>
      <c r="G17" s="103">
        <v>0</v>
      </c>
      <c r="H17" s="103">
        <f t="shared" si="2"/>
        <v>0</v>
      </c>
      <c r="I17" s="103">
        <v>0</v>
      </c>
      <c r="J17" s="103">
        <v>0</v>
      </c>
      <c r="K17" s="103">
        <f t="shared" si="3"/>
        <v>7625</v>
      </c>
      <c r="L17" s="103">
        <v>2625</v>
      </c>
      <c r="M17" s="103">
        <v>5000</v>
      </c>
      <c r="N17" s="103">
        <f t="shared" si="4"/>
        <v>7625</v>
      </c>
      <c r="O17" s="103">
        <f t="shared" si="5"/>
        <v>2625</v>
      </c>
      <c r="P17" s="103">
        <v>2625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 t="shared" si="7"/>
        <v>5000</v>
      </c>
      <c r="W17" s="103">
        <v>5000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 t="shared" si="9"/>
        <v>0</v>
      </c>
      <c r="AD17" s="103">
        <v>0</v>
      </c>
      <c r="AE17" s="103">
        <v>0</v>
      </c>
      <c r="AF17" s="103">
        <f t="shared" si="10"/>
        <v>0</v>
      </c>
      <c r="AG17" s="103">
        <v>0</v>
      </c>
      <c r="AH17" s="103">
        <v>0</v>
      </c>
      <c r="AI17" s="103">
        <v>0</v>
      </c>
      <c r="AJ17" s="103">
        <f t="shared" si="11"/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 t="shared" si="13"/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4"/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 x14ac:dyDescent="0.15">
      <c r="A18" s="115" t="s">
        <v>24</v>
      </c>
      <c r="B18" s="113" t="s">
        <v>276</v>
      </c>
      <c r="C18" s="101" t="s">
        <v>277</v>
      </c>
      <c r="D18" s="103">
        <f t="shared" si="0"/>
        <v>8066</v>
      </c>
      <c r="E18" s="103">
        <f t="shared" si="1"/>
        <v>0</v>
      </c>
      <c r="F18" s="103">
        <v>0</v>
      </c>
      <c r="G18" s="103">
        <v>0</v>
      </c>
      <c r="H18" s="103">
        <f t="shared" si="2"/>
        <v>0</v>
      </c>
      <c r="I18" s="103">
        <v>0</v>
      </c>
      <c r="J18" s="103">
        <v>0</v>
      </c>
      <c r="K18" s="103">
        <f t="shared" si="3"/>
        <v>8066</v>
      </c>
      <c r="L18" s="103">
        <v>4019</v>
      </c>
      <c r="M18" s="103">
        <v>4047</v>
      </c>
      <c r="N18" s="103">
        <f t="shared" si="4"/>
        <v>8066</v>
      </c>
      <c r="O18" s="103">
        <f t="shared" si="5"/>
        <v>4019</v>
      </c>
      <c r="P18" s="103">
        <v>4019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 t="shared" si="7"/>
        <v>4047</v>
      </c>
      <c r="W18" s="103">
        <v>4047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 t="shared" si="9"/>
        <v>0</v>
      </c>
      <c r="AD18" s="103">
        <v>0</v>
      </c>
      <c r="AE18" s="103">
        <v>0</v>
      </c>
      <c r="AF18" s="103">
        <f t="shared" si="10"/>
        <v>0</v>
      </c>
      <c r="AG18" s="103">
        <v>0</v>
      </c>
      <c r="AH18" s="103">
        <v>0</v>
      </c>
      <c r="AI18" s="103">
        <v>0</v>
      </c>
      <c r="AJ18" s="103">
        <f t="shared" si="11"/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 t="shared" si="13"/>
        <v>271</v>
      </c>
      <c r="AU18" s="103">
        <v>0</v>
      </c>
      <c r="AV18" s="103">
        <v>0</v>
      </c>
      <c r="AW18" s="103">
        <v>271</v>
      </c>
      <c r="AX18" s="103">
        <v>0</v>
      </c>
      <c r="AY18" s="103">
        <v>0</v>
      </c>
      <c r="AZ18" s="103">
        <f t="shared" si="14"/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 x14ac:dyDescent="0.15">
      <c r="A19" s="115" t="s">
        <v>24</v>
      </c>
      <c r="B19" s="113" t="s">
        <v>278</v>
      </c>
      <c r="C19" s="101" t="s">
        <v>279</v>
      </c>
      <c r="D19" s="103">
        <f t="shared" si="0"/>
        <v>1661</v>
      </c>
      <c r="E19" s="103">
        <f t="shared" si="1"/>
        <v>571</v>
      </c>
      <c r="F19" s="103">
        <v>571</v>
      </c>
      <c r="G19" s="103">
        <v>0</v>
      </c>
      <c r="H19" s="103">
        <f t="shared" si="2"/>
        <v>0</v>
      </c>
      <c r="I19" s="103">
        <v>0</v>
      </c>
      <c r="J19" s="103">
        <v>0</v>
      </c>
      <c r="K19" s="103">
        <f t="shared" si="3"/>
        <v>1090</v>
      </c>
      <c r="L19" s="103">
        <v>97</v>
      </c>
      <c r="M19" s="103">
        <v>993</v>
      </c>
      <c r="N19" s="103">
        <f t="shared" si="4"/>
        <v>1689</v>
      </c>
      <c r="O19" s="103">
        <f t="shared" si="5"/>
        <v>668</v>
      </c>
      <c r="P19" s="103">
        <v>668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 t="shared" si="7"/>
        <v>993</v>
      </c>
      <c r="W19" s="103">
        <v>993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 t="shared" si="9"/>
        <v>28</v>
      </c>
      <c r="AD19" s="103">
        <v>28</v>
      </c>
      <c r="AE19" s="103">
        <v>0</v>
      </c>
      <c r="AF19" s="103">
        <f t="shared" si="10"/>
        <v>58</v>
      </c>
      <c r="AG19" s="103">
        <v>58</v>
      </c>
      <c r="AH19" s="103">
        <v>0</v>
      </c>
      <c r="AI19" s="103">
        <v>0</v>
      </c>
      <c r="AJ19" s="103">
        <f t="shared" si="11"/>
        <v>58</v>
      </c>
      <c r="AK19" s="103">
        <v>0</v>
      </c>
      <c r="AL19" s="103">
        <v>0</v>
      </c>
      <c r="AM19" s="103">
        <v>58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 t="shared" si="13"/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 x14ac:dyDescent="0.15">
      <c r="A20" s="115" t="s">
        <v>24</v>
      </c>
      <c r="B20" s="113" t="s">
        <v>280</v>
      </c>
      <c r="C20" s="101" t="s">
        <v>281</v>
      </c>
      <c r="D20" s="103">
        <f t="shared" si="0"/>
        <v>550</v>
      </c>
      <c r="E20" s="103">
        <f t="shared" si="1"/>
        <v>0</v>
      </c>
      <c r="F20" s="103">
        <v>0</v>
      </c>
      <c r="G20" s="103">
        <v>0</v>
      </c>
      <c r="H20" s="103">
        <f t="shared" si="2"/>
        <v>0</v>
      </c>
      <c r="I20" s="103">
        <v>0</v>
      </c>
      <c r="J20" s="103">
        <v>0</v>
      </c>
      <c r="K20" s="103">
        <f t="shared" si="3"/>
        <v>550</v>
      </c>
      <c r="L20" s="103">
        <v>63</v>
      </c>
      <c r="M20" s="103">
        <v>487</v>
      </c>
      <c r="N20" s="103">
        <f t="shared" si="4"/>
        <v>576</v>
      </c>
      <c r="O20" s="103">
        <f t="shared" si="5"/>
        <v>63</v>
      </c>
      <c r="P20" s="103">
        <v>63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7"/>
        <v>487</v>
      </c>
      <c r="W20" s="103">
        <v>487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 t="shared" si="9"/>
        <v>26</v>
      </c>
      <c r="AD20" s="103">
        <v>26</v>
      </c>
      <c r="AE20" s="103">
        <v>0</v>
      </c>
      <c r="AF20" s="103">
        <f t="shared" si="10"/>
        <v>80</v>
      </c>
      <c r="AG20" s="103">
        <v>80</v>
      </c>
      <c r="AH20" s="103">
        <v>0</v>
      </c>
      <c r="AI20" s="103">
        <v>0</v>
      </c>
      <c r="AJ20" s="103">
        <f t="shared" si="11"/>
        <v>80</v>
      </c>
      <c r="AK20" s="103">
        <v>0</v>
      </c>
      <c r="AL20" s="103">
        <v>0</v>
      </c>
      <c r="AM20" s="103">
        <v>54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26</v>
      </c>
      <c r="AT20" s="103">
        <f t="shared" si="13"/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 t="shared" si="14"/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 x14ac:dyDescent="0.15">
      <c r="A21" s="115" t="s">
        <v>24</v>
      </c>
      <c r="B21" s="113" t="s">
        <v>282</v>
      </c>
      <c r="C21" s="101" t="s">
        <v>283</v>
      </c>
      <c r="D21" s="103">
        <f t="shared" si="0"/>
        <v>6913</v>
      </c>
      <c r="E21" s="103">
        <f t="shared" si="1"/>
        <v>0</v>
      </c>
      <c r="F21" s="103">
        <v>0</v>
      </c>
      <c r="G21" s="103">
        <v>0</v>
      </c>
      <c r="H21" s="103">
        <f t="shared" si="2"/>
        <v>0</v>
      </c>
      <c r="I21" s="103">
        <v>0</v>
      </c>
      <c r="J21" s="103">
        <v>0</v>
      </c>
      <c r="K21" s="103">
        <f t="shared" si="3"/>
        <v>6913</v>
      </c>
      <c r="L21" s="103">
        <v>1740</v>
      </c>
      <c r="M21" s="103">
        <v>5173</v>
      </c>
      <c r="N21" s="103">
        <f t="shared" si="4"/>
        <v>6913</v>
      </c>
      <c r="O21" s="103">
        <f t="shared" si="5"/>
        <v>1740</v>
      </c>
      <c r="P21" s="103">
        <v>1740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 t="shared" si="7"/>
        <v>5173</v>
      </c>
      <c r="W21" s="103">
        <v>5173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 t="shared" si="9"/>
        <v>0</v>
      </c>
      <c r="AD21" s="103">
        <v>0</v>
      </c>
      <c r="AE21" s="103">
        <v>0</v>
      </c>
      <c r="AF21" s="103">
        <f t="shared" si="10"/>
        <v>4</v>
      </c>
      <c r="AG21" s="103">
        <v>4</v>
      </c>
      <c r="AH21" s="103">
        <v>0</v>
      </c>
      <c r="AI21" s="103">
        <v>0</v>
      </c>
      <c r="AJ21" s="103">
        <f t="shared" si="11"/>
        <v>87</v>
      </c>
      <c r="AK21" s="103">
        <v>0</v>
      </c>
      <c r="AL21" s="103">
        <v>83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4</v>
      </c>
      <c r="AT21" s="103">
        <f t="shared" si="13"/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4"/>
        <v>83</v>
      </c>
      <c r="BA21" s="103">
        <v>83</v>
      </c>
      <c r="BB21" s="103">
        <v>0</v>
      </c>
      <c r="BC21" s="103">
        <v>0</v>
      </c>
    </row>
    <row r="22" spans="1:55" s="105" customFormat="1" ht="13.5" customHeight="1" x14ac:dyDescent="0.15">
      <c r="A22" s="115" t="s">
        <v>24</v>
      </c>
      <c r="B22" s="113" t="s">
        <v>284</v>
      </c>
      <c r="C22" s="101" t="s">
        <v>285</v>
      </c>
      <c r="D22" s="103">
        <f t="shared" si="0"/>
        <v>4428</v>
      </c>
      <c r="E22" s="103">
        <f t="shared" si="1"/>
        <v>0</v>
      </c>
      <c r="F22" s="103">
        <v>0</v>
      </c>
      <c r="G22" s="103">
        <v>0</v>
      </c>
      <c r="H22" s="103">
        <f t="shared" si="2"/>
        <v>0</v>
      </c>
      <c r="I22" s="103">
        <v>0</v>
      </c>
      <c r="J22" s="103">
        <v>0</v>
      </c>
      <c r="K22" s="103">
        <f t="shared" si="3"/>
        <v>4428</v>
      </c>
      <c r="L22" s="103">
        <v>1690</v>
      </c>
      <c r="M22" s="103">
        <v>2738</v>
      </c>
      <c r="N22" s="103">
        <f t="shared" si="4"/>
        <v>4428</v>
      </c>
      <c r="O22" s="103">
        <f t="shared" si="5"/>
        <v>1690</v>
      </c>
      <c r="P22" s="103">
        <v>1690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 t="shared" si="7"/>
        <v>2738</v>
      </c>
      <c r="W22" s="103">
        <v>2738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 t="shared" si="9"/>
        <v>0</v>
      </c>
      <c r="AD22" s="103">
        <v>0</v>
      </c>
      <c r="AE22" s="103">
        <v>0</v>
      </c>
      <c r="AF22" s="103">
        <f t="shared" si="10"/>
        <v>0</v>
      </c>
      <c r="AG22" s="103">
        <v>0</v>
      </c>
      <c r="AH22" s="103">
        <v>0</v>
      </c>
      <c r="AI22" s="103">
        <v>0</v>
      </c>
      <c r="AJ22" s="103">
        <f t="shared" si="11"/>
        <v>32</v>
      </c>
      <c r="AK22" s="103">
        <v>0</v>
      </c>
      <c r="AL22" s="103">
        <v>32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 t="shared" si="13"/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 t="shared" si="14"/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 x14ac:dyDescent="0.15">
      <c r="A23" s="115" t="s">
        <v>24</v>
      </c>
      <c r="B23" s="113" t="s">
        <v>286</v>
      </c>
      <c r="C23" s="101" t="s">
        <v>287</v>
      </c>
      <c r="D23" s="103">
        <f t="shared" si="0"/>
        <v>14859</v>
      </c>
      <c r="E23" s="103">
        <f t="shared" si="1"/>
        <v>0</v>
      </c>
      <c r="F23" s="103">
        <v>0</v>
      </c>
      <c r="G23" s="103">
        <v>0</v>
      </c>
      <c r="H23" s="103">
        <f t="shared" si="2"/>
        <v>0</v>
      </c>
      <c r="I23" s="103">
        <v>0</v>
      </c>
      <c r="J23" s="103">
        <v>0</v>
      </c>
      <c r="K23" s="103">
        <f t="shared" si="3"/>
        <v>14859</v>
      </c>
      <c r="L23" s="103">
        <v>6720</v>
      </c>
      <c r="M23" s="103">
        <v>8139</v>
      </c>
      <c r="N23" s="103">
        <f t="shared" si="4"/>
        <v>14859</v>
      </c>
      <c r="O23" s="103">
        <f t="shared" si="5"/>
        <v>6720</v>
      </c>
      <c r="P23" s="103">
        <v>6720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 t="shared" si="7"/>
        <v>8139</v>
      </c>
      <c r="W23" s="103">
        <v>8139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 t="shared" si="9"/>
        <v>0</v>
      </c>
      <c r="AD23" s="103">
        <v>0</v>
      </c>
      <c r="AE23" s="103">
        <v>0</v>
      </c>
      <c r="AF23" s="103">
        <f t="shared" si="10"/>
        <v>0</v>
      </c>
      <c r="AG23" s="103">
        <v>0</v>
      </c>
      <c r="AH23" s="103">
        <v>0</v>
      </c>
      <c r="AI23" s="103">
        <v>0</v>
      </c>
      <c r="AJ23" s="103">
        <f t="shared" si="11"/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 t="shared" si="13"/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 x14ac:dyDescent="0.15">
      <c r="A24" s="115" t="s">
        <v>24</v>
      </c>
      <c r="B24" s="113" t="s">
        <v>288</v>
      </c>
      <c r="C24" s="101" t="s">
        <v>289</v>
      </c>
      <c r="D24" s="103">
        <f t="shared" si="0"/>
        <v>1586</v>
      </c>
      <c r="E24" s="103">
        <f t="shared" si="1"/>
        <v>0</v>
      </c>
      <c r="F24" s="103">
        <v>0</v>
      </c>
      <c r="G24" s="103">
        <v>0</v>
      </c>
      <c r="H24" s="103">
        <f t="shared" si="2"/>
        <v>0</v>
      </c>
      <c r="I24" s="103">
        <v>0</v>
      </c>
      <c r="J24" s="103">
        <v>0</v>
      </c>
      <c r="K24" s="103">
        <f t="shared" si="3"/>
        <v>1586</v>
      </c>
      <c r="L24" s="103">
        <v>717</v>
      </c>
      <c r="M24" s="103">
        <v>869</v>
      </c>
      <c r="N24" s="103">
        <f t="shared" si="4"/>
        <v>1586</v>
      </c>
      <c r="O24" s="103">
        <f t="shared" si="5"/>
        <v>717</v>
      </c>
      <c r="P24" s="103">
        <v>717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 t="shared" si="7"/>
        <v>869</v>
      </c>
      <c r="W24" s="103">
        <v>869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 t="shared" si="9"/>
        <v>0</v>
      </c>
      <c r="AD24" s="103">
        <v>0</v>
      </c>
      <c r="AE24" s="103">
        <v>0</v>
      </c>
      <c r="AF24" s="103">
        <f t="shared" si="10"/>
        <v>53</v>
      </c>
      <c r="AG24" s="103">
        <v>53</v>
      </c>
      <c r="AH24" s="103">
        <v>0</v>
      </c>
      <c r="AI24" s="103">
        <v>0</v>
      </c>
      <c r="AJ24" s="103">
        <f t="shared" si="11"/>
        <v>53</v>
      </c>
      <c r="AK24" s="103">
        <v>0</v>
      </c>
      <c r="AL24" s="103">
        <v>0</v>
      </c>
      <c r="AM24" s="103">
        <v>50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3</v>
      </c>
      <c r="AT24" s="103">
        <f t="shared" si="13"/>
        <v>4</v>
      </c>
      <c r="AU24" s="103">
        <v>0</v>
      </c>
      <c r="AV24" s="103">
        <v>0</v>
      </c>
      <c r="AW24" s="103">
        <v>4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 x14ac:dyDescent="0.15">
      <c r="A25" s="115" t="s">
        <v>24</v>
      </c>
      <c r="B25" s="113" t="s">
        <v>290</v>
      </c>
      <c r="C25" s="101" t="s">
        <v>291</v>
      </c>
      <c r="D25" s="103">
        <f t="shared" si="0"/>
        <v>4221</v>
      </c>
      <c r="E25" s="103">
        <f t="shared" si="1"/>
        <v>0</v>
      </c>
      <c r="F25" s="103">
        <v>0</v>
      </c>
      <c r="G25" s="103">
        <v>0</v>
      </c>
      <c r="H25" s="103">
        <f t="shared" si="2"/>
        <v>0</v>
      </c>
      <c r="I25" s="103">
        <v>0</v>
      </c>
      <c r="J25" s="103">
        <v>0</v>
      </c>
      <c r="K25" s="103">
        <f t="shared" si="3"/>
        <v>4221</v>
      </c>
      <c r="L25" s="103">
        <v>407</v>
      </c>
      <c r="M25" s="103">
        <v>3814</v>
      </c>
      <c r="N25" s="103">
        <f t="shared" si="4"/>
        <v>4221</v>
      </c>
      <c r="O25" s="103">
        <f t="shared" si="5"/>
        <v>407</v>
      </c>
      <c r="P25" s="103">
        <v>407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 t="shared" si="7"/>
        <v>3814</v>
      </c>
      <c r="W25" s="103">
        <v>3814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 t="shared" si="9"/>
        <v>0</v>
      </c>
      <c r="AD25" s="103">
        <v>0</v>
      </c>
      <c r="AE25" s="103">
        <v>0</v>
      </c>
      <c r="AF25" s="103">
        <f t="shared" si="10"/>
        <v>142</v>
      </c>
      <c r="AG25" s="103">
        <v>142</v>
      </c>
      <c r="AH25" s="103">
        <v>0</v>
      </c>
      <c r="AI25" s="103">
        <v>0</v>
      </c>
      <c r="AJ25" s="103">
        <f t="shared" si="11"/>
        <v>142</v>
      </c>
      <c r="AK25" s="103">
        <v>0</v>
      </c>
      <c r="AL25" s="103">
        <v>0</v>
      </c>
      <c r="AM25" s="103">
        <v>142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 t="shared" si="13"/>
        <v>12</v>
      </c>
      <c r="AU25" s="103">
        <v>0</v>
      </c>
      <c r="AV25" s="103">
        <v>0</v>
      </c>
      <c r="AW25" s="103">
        <v>12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 x14ac:dyDescent="0.15">
      <c r="A26" s="115" t="s">
        <v>24</v>
      </c>
      <c r="B26" s="113" t="s">
        <v>292</v>
      </c>
      <c r="C26" s="101" t="s">
        <v>293</v>
      </c>
      <c r="D26" s="103">
        <f t="shared" si="0"/>
        <v>2616</v>
      </c>
      <c r="E26" s="103">
        <f t="shared" si="1"/>
        <v>0</v>
      </c>
      <c r="F26" s="103">
        <v>0</v>
      </c>
      <c r="G26" s="103">
        <v>0</v>
      </c>
      <c r="H26" s="103">
        <f t="shared" si="2"/>
        <v>0</v>
      </c>
      <c r="I26" s="103">
        <v>0</v>
      </c>
      <c r="J26" s="103">
        <v>0</v>
      </c>
      <c r="K26" s="103">
        <f t="shared" si="3"/>
        <v>2616</v>
      </c>
      <c r="L26" s="103">
        <v>642</v>
      </c>
      <c r="M26" s="103">
        <v>1974</v>
      </c>
      <c r="N26" s="103">
        <f t="shared" si="4"/>
        <v>2616</v>
      </c>
      <c r="O26" s="103">
        <f t="shared" si="5"/>
        <v>642</v>
      </c>
      <c r="P26" s="103">
        <v>642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 t="shared" si="7"/>
        <v>1974</v>
      </c>
      <c r="W26" s="103">
        <v>1974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 t="shared" si="9"/>
        <v>0</v>
      </c>
      <c r="AD26" s="103">
        <v>0</v>
      </c>
      <c r="AE26" s="103">
        <v>0</v>
      </c>
      <c r="AF26" s="103">
        <f t="shared" si="10"/>
        <v>88</v>
      </c>
      <c r="AG26" s="103">
        <v>88</v>
      </c>
      <c r="AH26" s="103">
        <v>0</v>
      </c>
      <c r="AI26" s="103">
        <v>0</v>
      </c>
      <c r="AJ26" s="103">
        <f t="shared" si="11"/>
        <v>88</v>
      </c>
      <c r="AK26" s="103">
        <v>0</v>
      </c>
      <c r="AL26" s="103">
        <v>0</v>
      </c>
      <c r="AM26" s="103">
        <v>83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5</v>
      </c>
      <c r="AT26" s="103">
        <f t="shared" si="13"/>
        <v>7</v>
      </c>
      <c r="AU26" s="103">
        <v>0</v>
      </c>
      <c r="AV26" s="103">
        <v>0</v>
      </c>
      <c r="AW26" s="103">
        <v>7</v>
      </c>
      <c r="AX26" s="103">
        <v>0</v>
      </c>
      <c r="AY26" s="103">
        <v>0</v>
      </c>
      <c r="AZ26" s="103">
        <f t="shared" si="14"/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 x14ac:dyDescent="0.15">
      <c r="A27" s="115" t="s">
        <v>24</v>
      </c>
      <c r="B27" s="113" t="s">
        <v>294</v>
      </c>
      <c r="C27" s="101" t="s">
        <v>295</v>
      </c>
      <c r="D27" s="103">
        <f t="shared" si="0"/>
        <v>6770</v>
      </c>
      <c r="E27" s="103">
        <f t="shared" si="1"/>
        <v>0</v>
      </c>
      <c r="F27" s="103">
        <v>0</v>
      </c>
      <c r="G27" s="103">
        <v>0</v>
      </c>
      <c r="H27" s="103">
        <f t="shared" si="2"/>
        <v>0</v>
      </c>
      <c r="I27" s="103">
        <v>0</v>
      </c>
      <c r="J27" s="103">
        <v>0</v>
      </c>
      <c r="K27" s="103">
        <f t="shared" si="3"/>
        <v>6770</v>
      </c>
      <c r="L27" s="103">
        <v>1660</v>
      </c>
      <c r="M27" s="103">
        <v>5110</v>
      </c>
      <c r="N27" s="103">
        <f t="shared" si="4"/>
        <v>6770</v>
      </c>
      <c r="O27" s="103">
        <f t="shared" si="5"/>
        <v>1660</v>
      </c>
      <c r="P27" s="103">
        <v>1660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 t="shared" si="7"/>
        <v>5110</v>
      </c>
      <c r="W27" s="103">
        <v>5110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 t="shared" si="9"/>
        <v>0</v>
      </c>
      <c r="AD27" s="103">
        <v>0</v>
      </c>
      <c r="AE27" s="103">
        <v>0</v>
      </c>
      <c r="AF27" s="103">
        <f t="shared" si="10"/>
        <v>227</v>
      </c>
      <c r="AG27" s="103">
        <v>227</v>
      </c>
      <c r="AH27" s="103">
        <v>0</v>
      </c>
      <c r="AI27" s="103">
        <v>0</v>
      </c>
      <c r="AJ27" s="103">
        <f t="shared" si="11"/>
        <v>227</v>
      </c>
      <c r="AK27" s="103">
        <v>0</v>
      </c>
      <c r="AL27" s="103">
        <v>0</v>
      </c>
      <c r="AM27" s="103">
        <v>214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13</v>
      </c>
      <c r="AT27" s="103">
        <f t="shared" si="13"/>
        <v>19</v>
      </c>
      <c r="AU27" s="103">
        <v>0</v>
      </c>
      <c r="AV27" s="103">
        <v>0</v>
      </c>
      <c r="AW27" s="103">
        <v>19</v>
      </c>
      <c r="AX27" s="103">
        <v>0</v>
      </c>
      <c r="AY27" s="103">
        <v>0</v>
      </c>
      <c r="AZ27" s="103">
        <f t="shared" si="14"/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 x14ac:dyDescent="0.15">
      <c r="A28" s="115" t="s">
        <v>24</v>
      </c>
      <c r="B28" s="113" t="s">
        <v>296</v>
      </c>
      <c r="C28" s="101" t="s">
        <v>297</v>
      </c>
      <c r="D28" s="103">
        <f t="shared" si="0"/>
        <v>5340</v>
      </c>
      <c r="E28" s="103">
        <f t="shared" si="1"/>
        <v>0</v>
      </c>
      <c r="F28" s="103">
        <v>0</v>
      </c>
      <c r="G28" s="103">
        <v>0</v>
      </c>
      <c r="H28" s="103">
        <f t="shared" si="2"/>
        <v>0</v>
      </c>
      <c r="I28" s="103">
        <v>0</v>
      </c>
      <c r="J28" s="103">
        <v>0</v>
      </c>
      <c r="K28" s="103">
        <f t="shared" si="3"/>
        <v>5340</v>
      </c>
      <c r="L28" s="103">
        <v>1205</v>
      </c>
      <c r="M28" s="103">
        <v>4135</v>
      </c>
      <c r="N28" s="103">
        <f t="shared" si="4"/>
        <v>5340</v>
      </c>
      <c r="O28" s="103">
        <f t="shared" si="5"/>
        <v>1205</v>
      </c>
      <c r="P28" s="103">
        <v>1205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7"/>
        <v>4135</v>
      </c>
      <c r="W28" s="103">
        <v>4135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9"/>
        <v>0</v>
      </c>
      <c r="AD28" s="103">
        <v>0</v>
      </c>
      <c r="AE28" s="103">
        <v>0</v>
      </c>
      <c r="AF28" s="103">
        <f t="shared" si="10"/>
        <v>10</v>
      </c>
      <c r="AG28" s="103">
        <v>10</v>
      </c>
      <c r="AH28" s="103">
        <v>0</v>
      </c>
      <c r="AI28" s="103">
        <v>0</v>
      </c>
      <c r="AJ28" s="103">
        <f t="shared" si="11"/>
        <v>10</v>
      </c>
      <c r="AK28" s="103">
        <v>10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 t="shared" si="13"/>
        <v>10</v>
      </c>
      <c r="AU28" s="103">
        <v>10</v>
      </c>
      <c r="AV28" s="103">
        <v>0</v>
      </c>
      <c r="AW28" s="103">
        <v>0</v>
      </c>
      <c r="AX28" s="103">
        <v>0</v>
      </c>
      <c r="AY28" s="103">
        <v>0</v>
      </c>
      <c r="AZ28" s="103">
        <f t="shared" si="14"/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 x14ac:dyDescent="0.15">
      <c r="A29" s="115" t="s">
        <v>24</v>
      </c>
      <c r="B29" s="113" t="s">
        <v>298</v>
      </c>
      <c r="C29" s="101" t="s">
        <v>299</v>
      </c>
      <c r="D29" s="103">
        <f t="shared" si="0"/>
        <v>8083</v>
      </c>
      <c r="E29" s="103">
        <f t="shared" si="1"/>
        <v>0</v>
      </c>
      <c r="F29" s="103">
        <v>0</v>
      </c>
      <c r="G29" s="103">
        <v>0</v>
      </c>
      <c r="H29" s="103">
        <f t="shared" si="2"/>
        <v>0</v>
      </c>
      <c r="I29" s="103">
        <v>0</v>
      </c>
      <c r="J29" s="103">
        <v>0</v>
      </c>
      <c r="K29" s="103">
        <f t="shared" si="3"/>
        <v>8083</v>
      </c>
      <c r="L29" s="103">
        <v>1010</v>
      </c>
      <c r="M29" s="103">
        <v>7073</v>
      </c>
      <c r="N29" s="103">
        <f t="shared" si="4"/>
        <v>8083</v>
      </c>
      <c r="O29" s="103">
        <f t="shared" si="5"/>
        <v>1010</v>
      </c>
      <c r="P29" s="103">
        <v>1010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 t="shared" si="7"/>
        <v>7073</v>
      </c>
      <c r="W29" s="103">
        <v>7073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 t="shared" si="9"/>
        <v>0</v>
      </c>
      <c r="AD29" s="103">
        <v>0</v>
      </c>
      <c r="AE29" s="103">
        <v>0</v>
      </c>
      <c r="AF29" s="103">
        <f t="shared" si="10"/>
        <v>272</v>
      </c>
      <c r="AG29" s="103">
        <v>272</v>
      </c>
      <c r="AH29" s="103">
        <v>0</v>
      </c>
      <c r="AI29" s="103">
        <v>0</v>
      </c>
      <c r="AJ29" s="103">
        <f t="shared" si="11"/>
        <v>272</v>
      </c>
      <c r="AK29" s="103">
        <v>0</v>
      </c>
      <c r="AL29" s="103">
        <v>0</v>
      </c>
      <c r="AM29" s="103">
        <v>256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16</v>
      </c>
      <c r="AT29" s="103">
        <f t="shared" si="13"/>
        <v>21</v>
      </c>
      <c r="AU29" s="103">
        <v>0</v>
      </c>
      <c r="AV29" s="103">
        <v>0</v>
      </c>
      <c r="AW29" s="103">
        <v>21</v>
      </c>
      <c r="AX29" s="103">
        <v>0</v>
      </c>
      <c r="AY29" s="103">
        <v>0</v>
      </c>
      <c r="AZ29" s="103">
        <f t="shared" si="14"/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 x14ac:dyDescent="0.15">
      <c r="A30" s="115" t="s">
        <v>24</v>
      </c>
      <c r="B30" s="113" t="s">
        <v>300</v>
      </c>
      <c r="C30" s="101" t="s">
        <v>301</v>
      </c>
      <c r="D30" s="103">
        <f t="shared" si="0"/>
        <v>11083</v>
      </c>
      <c r="E30" s="103">
        <f t="shared" si="1"/>
        <v>0</v>
      </c>
      <c r="F30" s="103">
        <v>0</v>
      </c>
      <c r="G30" s="103">
        <v>0</v>
      </c>
      <c r="H30" s="103">
        <f t="shared" si="2"/>
        <v>0</v>
      </c>
      <c r="I30" s="103">
        <v>0</v>
      </c>
      <c r="J30" s="103">
        <v>0</v>
      </c>
      <c r="K30" s="103">
        <f t="shared" si="3"/>
        <v>11083</v>
      </c>
      <c r="L30" s="103">
        <v>2620</v>
      </c>
      <c r="M30" s="103">
        <v>8463</v>
      </c>
      <c r="N30" s="103">
        <f t="shared" si="4"/>
        <v>11083</v>
      </c>
      <c r="O30" s="103">
        <f t="shared" si="5"/>
        <v>2620</v>
      </c>
      <c r="P30" s="103">
        <v>2620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7"/>
        <v>8463</v>
      </c>
      <c r="W30" s="103">
        <v>8463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9"/>
        <v>0</v>
      </c>
      <c r="AD30" s="103">
        <v>0</v>
      </c>
      <c r="AE30" s="103">
        <v>0</v>
      </c>
      <c r="AF30" s="103">
        <f t="shared" si="10"/>
        <v>93</v>
      </c>
      <c r="AG30" s="103">
        <v>93</v>
      </c>
      <c r="AH30" s="103">
        <v>0</v>
      </c>
      <c r="AI30" s="103">
        <v>0</v>
      </c>
      <c r="AJ30" s="103">
        <f t="shared" si="11"/>
        <v>333</v>
      </c>
      <c r="AK30" s="103">
        <v>333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 t="shared" si="13"/>
        <v>93</v>
      </c>
      <c r="AU30" s="103">
        <v>93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4"/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 x14ac:dyDescent="0.15">
      <c r="A31" s="115" t="s">
        <v>24</v>
      </c>
      <c r="B31" s="113" t="s">
        <v>302</v>
      </c>
      <c r="C31" s="101" t="s">
        <v>303</v>
      </c>
      <c r="D31" s="103">
        <f t="shared" si="0"/>
        <v>5107</v>
      </c>
      <c r="E31" s="103">
        <f t="shared" si="1"/>
        <v>0</v>
      </c>
      <c r="F31" s="103">
        <v>0</v>
      </c>
      <c r="G31" s="103">
        <v>0</v>
      </c>
      <c r="H31" s="103">
        <f t="shared" si="2"/>
        <v>0</v>
      </c>
      <c r="I31" s="103">
        <v>0</v>
      </c>
      <c r="J31" s="103">
        <v>0</v>
      </c>
      <c r="K31" s="103">
        <f t="shared" si="3"/>
        <v>5107</v>
      </c>
      <c r="L31" s="103">
        <v>1103</v>
      </c>
      <c r="M31" s="103">
        <v>4004</v>
      </c>
      <c r="N31" s="103">
        <f t="shared" si="4"/>
        <v>5107</v>
      </c>
      <c r="O31" s="103">
        <f t="shared" si="5"/>
        <v>1103</v>
      </c>
      <c r="P31" s="103">
        <v>1103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 t="shared" si="7"/>
        <v>4004</v>
      </c>
      <c r="W31" s="103">
        <v>4004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 t="shared" si="9"/>
        <v>0</v>
      </c>
      <c r="AD31" s="103">
        <v>0</v>
      </c>
      <c r="AE31" s="103">
        <v>0</v>
      </c>
      <c r="AF31" s="103">
        <f t="shared" si="10"/>
        <v>15</v>
      </c>
      <c r="AG31" s="103">
        <v>15</v>
      </c>
      <c r="AH31" s="103">
        <v>0</v>
      </c>
      <c r="AI31" s="103">
        <v>0</v>
      </c>
      <c r="AJ31" s="103">
        <f t="shared" si="11"/>
        <v>195</v>
      </c>
      <c r="AK31" s="103">
        <v>195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 t="shared" si="13"/>
        <v>15</v>
      </c>
      <c r="AU31" s="103">
        <v>15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4"/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 x14ac:dyDescent="0.15">
      <c r="A32" s="115" t="s">
        <v>24</v>
      </c>
      <c r="B32" s="113" t="s">
        <v>304</v>
      </c>
      <c r="C32" s="101" t="s">
        <v>305</v>
      </c>
      <c r="D32" s="103">
        <f t="shared" si="0"/>
        <v>2707</v>
      </c>
      <c r="E32" s="103">
        <f t="shared" si="1"/>
        <v>0</v>
      </c>
      <c r="F32" s="103">
        <v>0</v>
      </c>
      <c r="G32" s="103">
        <v>0</v>
      </c>
      <c r="H32" s="103">
        <f t="shared" si="2"/>
        <v>0</v>
      </c>
      <c r="I32" s="103">
        <v>0</v>
      </c>
      <c r="J32" s="103">
        <v>0</v>
      </c>
      <c r="K32" s="103">
        <f t="shared" si="3"/>
        <v>2707</v>
      </c>
      <c r="L32" s="103">
        <v>988</v>
      </c>
      <c r="M32" s="103">
        <v>1719</v>
      </c>
      <c r="N32" s="103">
        <f t="shared" si="4"/>
        <v>2707</v>
      </c>
      <c r="O32" s="103">
        <f t="shared" si="5"/>
        <v>988</v>
      </c>
      <c r="P32" s="103">
        <v>988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 t="shared" si="7"/>
        <v>1719</v>
      </c>
      <c r="W32" s="103">
        <v>1719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 t="shared" si="9"/>
        <v>0</v>
      </c>
      <c r="AD32" s="103">
        <v>0</v>
      </c>
      <c r="AE32" s="103">
        <v>0</v>
      </c>
      <c r="AF32" s="103">
        <f t="shared" si="10"/>
        <v>8</v>
      </c>
      <c r="AG32" s="103">
        <v>8</v>
      </c>
      <c r="AH32" s="103">
        <v>0</v>
      </c>
      <c r="AI32" s="103">
        <v>0</v>
      </c>
      <c r="AJ32" s="103">
        <f t="shared" si="11"/>
        <v>13</v>
      </c>
      <c r="AK32" s="103">
        <v>13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 t="shared" si="13"/>
        <v>8</v>
      </c>
      <c r="AU32" s="103">
        <v>8</v>
      </c>
      <c r="AV32" s="103">
        <v>0</v>
      </c>
      <c r="AW32" s="103">
        <v>0</v>
      </c>
      <c r="AX32" s="103">
        <v>0</v>
      </c>
      <c r="AY32" s="103">
        <v>0</v>
      </c>
      <c r="AZ32" s="103">
        <f t="shared" si="14"/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 x14ac:dyDescent="0.15">
      <c r="A33" s="115" t="s">
        <v>24</v>
      </c>
      <c r="B33" s="113" t="s">
        <v>306</v>
      </c>
      <c r="C33" s="101" t="s">
        <v>307</v>
      </c>
      <c r="D33" s="103">
        <f t="shared" si="0"/>
        <v>10517</v>
      </c>
      <c r="E33" s="103">
        <f t="shared" si="1"/>
        <v>0</v>
      </c>
      <c r="F33" s="103">
        <v>0</v>
      </c>
      <c r="G33" s="103">
        <v>0</v>
      </c>
      <c r="H33" s="103">
        <f t="shared" si="2"/>
        <v>10517</v>
      </c>
      <c r="I33" s="103">
        <v>2611</v>
      </c>
      <c r="J33" s="103">
        <v>7906</v>
      </c>
      <c r="K33" s="103">
        <f t="shared" si="3"/>
        <v>0</v>
      </c>
      <c r="L33" s="103">
        <v>0</v>
      </c>
      <c r="M33" s="103">
        <v>0</v>
      </c>
      <c r="N33" s="103">
        <f t="shared" si="4"/>
        <v>10869</v>
      </c>
      <c r="O33" s="103">
        <f t="shared" si="5"/>
        <v>2611</v>
      </c>
      <c r="P33" s="103">
        <v>2611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 t="shared" si="7"/>
        <v>7906</v>
      </c>
      <c r="W33" s="103">
        <v>7906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 t="shared" si="9"/>
        <v>352</v>
      </c>
      <c r="AD33" s="103">
        <v>352</v>
      </c>
      <c r="AE33" s="103">
        <v>0</v>
      </c>
      <c r="AF33" s="103">
        <f t="shared" si="10"/>
        <v>19</v>
      </c>
      <c r="AG33" s="103">
        <v>19</v>
      </c>
      <c r="AH33" s="103">
        <v>0</v>
      </c>
      <c r="AI33" s="103">
        <v>0</v>
      </c>
      <c r="AJ33" s="103">
        <f t="shared" si="11"/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 t="shared" si="13"/>
        <v>19</v>
      </c>
      <c r="AU33" s="103">
        <v>19</v>
      </c>
      <c r="AV33" s="103">
        <v>0</v>
      </c>
      <c r="AW33" s="103">
        <v>0</v>
      </c>
      <c r="AX33" s="103">
        <v>0</v>
      </c>
      <c r="AY33" s="103">
        <v>0</v>
      </c>
      <c r="AZ33" s="103">
        <f t="shared" si="14"/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 x14ac:dyDescent="0.15">
      <c r="A34" s="115" t="s">
        <v>24</v>
      </c>
      <c r="B34" s="113" t="s">
        <v>308</v>
      </c>
      <c r="C34" s="101" t="s">
        <v>309</v>
      </c>
      <c r="D34" s="103">
        <f t="shared" si="0"/>
        <v>1151</v>
      </c>
      <c r="E34" s="103">
        <f t="shared" si="1"/>
        <v>0</v>
      </c>
      <c r="F34" s="103">
        <v>0</v>
      </c>
      <c r="G34" s="103">
        <v>0</v>
      </c>
      <c r="H34" s="103">
        <f t="shared" si="2"/>
        <v>0</v>
      </c>
      <c r="I34" s="103">
        <v>0</v>
      </c>
      <c r="J34" s="103">
        <v>0</v>
      </c>
      <c r="K34" s="103">
        <f t="shared" si="3"/>
        <v>1151</v>
      </c>
      <c r="L34" s="103">
        <v>87</v>
      </c>
      <c r="M34" s="103">
        <v>1064</v>
      </c>
      <c r="N34" s="103">
        <f t="shared" si="4"/>
        <v>1151</v>
      </c>
      <c r="O34" s="103">
        <f t="shared" si="5"/>
        <v>87</v>
      </c>
      <c r="P34" s="103">
        <v>87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 t="shared" si="7"/>
        <v>1064</v>
      </c>
      <c r="W34" s="103">
        <v>1064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 t="shared" si="9"/>
        <v>0</v>
      </c>
      <c r="AD34" s="103">
        <v>0</v>
      </c>
      <c r="AE34" s="103">
        <v>0</v>
      </c>
      <c r="AF34" s="103">
        <f t="shared" si="10"/>
        <v>3</v>
      </c>
      <c r="AG34" s="103">
        <v>3</v>
      </c>
      <c r="AH34" s="103">
        <v>0</v>
      </c>
      <c r="AI34" s="103">
        <v>0</v>
      </c>
      <c r="AJ34" s="103">
        <f t="shared" si="11"/>
        <v>3</v>
      </c>
      <c r="AK34" s="103">
        <v>3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 t="shared" si="13"/>
        <v>3</v>
      </c>
      <c r="AU34" s="103">
        <v>3</v>
      </c>
      <c r="AV34" s="103">
        <v>0</v>
      </c>
      <c r="AW34" s="103">
        <v>0</v>
      </c>
      <c r="AX34" s="103">
        <v>0</v>
      </c>
      <c r="AY34" s="103">
        <v>0</v>
      </c>
      <c r="AZ34" s="103">
        <f t="shared" si="14"/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 x14ac:dyDescent="0.15">
      <c r="A35" s="115" t="s">
        <v>24</v>
      </c>
      <c r="B35" s="113" t="s">
        <v>310</v>
      </c>
      <c r="C35" s="101" t="s">
        <v>311</v>
      </c>
      <c r="D35" s="103">
        <f t="shared" si="0"/>
        <v>2035</v>
      </c>
      <c r="E35" s="103">
        <f t="shared" si="1"/>
        <v>0</v>
      </c>
      <c r="F35" s="103">
        <v>0</v>
      </c>
      <c r="G35" s="103">
        <v>0</v>
      </c>
      <c r="H35" s="103">
        <f t="shared" si="2"/>
        <v>0</v>
      </c>
      <c r="I35" s="103">
        <v>0</v>
      </c>
      <c r="J35" s="103">
        <v>0</v>
      </c>
      <c r="K35" s="103">
        <f t="shared" si="3"/>
        <v>2035</v>
      </c>
      <c r="L35" s="103">
        <v>636</v>
      </c>
      <c r="M35" s="103">
        <v>1399</v>
      </c>
      <c r="N35" s="103">
        <f t="shared" si="4"/>
        <v>2044</v>
      </c>
      <c r="O35" s="103">
        <f t="shared" si="5"/>
        <v>636</v>
      </c>
      <c r="P35" s="103">
        <v>636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 t="shared" si="7"/>
        <v>1399</v>
      </c>
      <c r="W35" s="103">
        <v>1399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 t="shared" si="9"/>
        <v>9</v>
      </c>
      <c r="AD35" s="103">
        <v>9</v>
      </c>
      <c r="AE35" s="103">
        <v>0</v>
      </c>
      <c r="AF35" s="103">
        <f t="shared" si="10"/>
        <v>0</v>
      </c>
      <c r="AG35" s="103">
        <v>0</v>
      </c>
      <c r="AH35" s="103">
        <v>0</v>
      </c>
      <c r="AI35" s="103">
        <v>0</v>
      </c>
      <c r="AJ35" s="103">
        <f t="shared" si="11"/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 t="shared" si="13"/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 t="shared" si="14"/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 x14ac:dyDescent="0.15">
      <c r="A36" s="115" t="s">
        <v>24</v>
      </c>
      <c r="B36" s="113" t="s">
        <v>312</v>
      </c>
      <c r="C36" s="101" t="s">
        <v>313</v>
      </c>
      <c r="D36" s="103">
        <f t="shared" si="0"/>
        <v>320</v>
      </c>
      <c r="E36" s="103">
        <f t="shared" si="1"/>
        <v>0</v>
      </c>
      <c r="F36" s="103">
        <v>0</v>
      </c>
      <c r="G36" s="103">
        <v>0</v>
      </c>
      <c r="H36" s="103">
        <f t="shared" si="2"/>
        <v>0</v>
      </c>
      <c r="I36" s="103">
        <v>0</v>
      </c>
      <c r="J36" s="103">
        <v>0</v>
      </c>
      <c r="K36" s="103">
        <f t="shared" si="3"/>
        <v>320</v>
      </c>
      <c r="L36" s="103">
        <v>59</v>
      </c>
      <c r="M36" s="103">
        <v>261</v>
      </c>
      <c r="N36" s="103">
        <f t="shared" si="4"/>
        <v>320</v>
      </c>
      <c r="O36" s="103">
        <f t="shared" si="5"/>
        <v>59</v>
      </c>
      <c r="P36" s="103">
        <v>59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 t="shared" si="7"/>
        <v>261</v>
      </c>
      <c r="W36" s="103">
        <v>261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 t="shared" si="9"/>
        <v>0</v>
      </c>
      <c r="AD36" s="103">
        <v>0</v>
      </c>
      <c r="AE36" s="103">
        <v>0</v>
      </c>
      <c r="AF36" s="103">
        <f t="shared" si="10"/>
        <v>2</v>
      </c>
      <c r="AG36" s="103">
        <v>2</v>
      </c>
      <c r="AH36" s="103">
        <v>0</v>
      </c>
      <c r="AI36" s="103">
        <v>0</v>
      </c>
      <c r="AJ36" s="103">
        <f t="shared" si="11"/>
        <v>14</v>
      </c>
      <c r="AK36" s="103">
        <v>13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1</v>
      </c>
      <c r="AS36" s="103">
        <v>0</v>
      </c>
      <c r="AT36" s="103">
        <f t="shared" si="13"/>
        <v>1</v>
      </c>
      <c r="AU36" s="103">
        <v>1</v>
      </c>
      <c r="AV36" s="103">
        <v>0</v>
      </c>
      <c r="AW36" s="103">
        <v>0</v>
      </c>
      <c r="AX36" s="103">
        <v>0</v>
      </c>
      <c r="AY36" s="103">
        <v>0</v>
      </c>
      <c r="AZ36" s="103">
        <f t="shared" si="14"/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 x14ac:dyDescent="0.15">
      <c r="A37" s="115" t="s">
        <v>24</v>
      </c>
      <c r="B37" s="113" t="s">
        <v>314</v>
      </c>
      <c r="C37" s="101" t="s">
        <v>315</v>
      </c>
      <c r="D37" s="103">
        <f t="shared" si="0"/>
        <v>13476</v>
      </c>
      <c r="E37" s="103">
        <f t="shared" si="1"/>
        <v>0</v>
      </c>
      <c r="F37" s="103">
        <v>0</v>
      </c>
      <c r="G37" s="103">
        <v>0</v>
      </c>
      <c r="H37" s="103">
        <f t="shared" si="2"/>
        <v>0</v>
      </c>
      <c r="I37" s="103">
        <v>0</v>
      </c>
      <c r="J37" s="103">
        <v>0</v>
      </c>
      <c r="K37" s="103">
        <f t="shared" si="3"/>
        <v>13476</v>
      </c>
      <c r="L37" s="103">
        <v>2811</v>
      </c>
      <c r="M37" s="103">
        <v>10665</v>
      </c>
      <c r="N37" s="103">
        <f t="shared" si="4"/>
        <v>13476</v>
      </c>
      <c r="O37" s="103">
        <f t="shared" si="5"/>
        <v>2811</v>
      </c>
      <c r="P37" s="103">
        <v>2811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 t="shared" si="7"/>
        <v>10665</v>
      </c>
      <c r="W37" s="103">
        <v>10665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 t="shared" si="9"/>
        <v>0</v>
      </c>
      <c r="AD37" s="103">
        <v>0</v>
      </c>
      <c r="AE37" s="103">
        <v>0</v>
      </c>
      <c r="AF37" s="103">
        <f t="shared" si="10"/>
        <v>627</v>
      </c>
      <c r="AG37" s="103">
        <v>627</v>
      </c>
      <c r="AH37" s="103">
        <v>0</v>
      </c>
      <c r="AI37" s="103">
        <v>0</v>
      </c>
      <c r="AJ37" s="103">
        <f t="shared" si="11"/>
        <v>627</v>
      </c>
      <c r="AK37" s="103">
        <v>627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 t="shared" si="13"/>
        <v>627</v>
      </c>
      <c r="AU37" s="103">
        <v>627</v>
      </c>
      <c r="AV37" s="103">
        <v>0</v>
      </c>
      <c r="AW37" s="103">
        <v>0</v>
      </c>
      <c r="AX37" s="103">
        <v>0</v>
      </c>
      <c r="AY37" s="103">
        <v>0</v>
      </c>
      <c r="AZ37" s="103">
        <f t="shared" si="14"/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 x14ac:dyDescent="0.15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 x14ac:dyDescent="0.15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 x14ac:dyDescent="0.15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 x14ac:dyDescent="0.15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 x14ac:dyDescent="0.15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 x14ac:dyDescent="0.15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 x14ac:dyDescent="0.15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 x14ac:dyDescent="0.15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 x14ac:dyDescent="0.15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 x14ac:dyDescent="0.15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 x14ac:dyDescent="0.15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 x14ac:dyDescent="0.15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 x14ac:dyDescent="0.15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 x14ac:dyDescent="0.15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 x14ac:dyDescent="0.15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 x14ac:dyDescent="0.15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 x14ac:dyDescent="0.15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 x14ac:dyDescent="0.15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 x14ac:dyDescent="0.15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 x14ac:dyDescent="0.15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 x14ac:dyDescent="0.15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 x14ac:dyDescent="0.15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 x14ac:dyDescent="0.15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 x14ac:dyDescent="0.15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 x14ac:dyDescent="0.15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 x14ac:dyDescent="0.15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 x14ac:dyDescent="0.15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 x14ac:dyDescent="0.15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 x14ac:dyDescent="0.15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 x14ac:dyDescent="0.15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 x14ac:dyDescent="0.15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 x14ac:dyDescent="0.15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 x14ac:dyDescent="0.15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 x14ac:dyDescent="0.15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 x14ac:dyDescent="0.15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 x14ac:dyDescent="0.15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 x14ac:dyDescent="0.15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 x14ac:dyDescent="0.15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 x14ac:dyDescent="0.15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 x14ac:dyDescent="0.15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 x14ac:dyDescent="0.15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 x14ac:dyDescent="0.15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 x14ac:dyDescent="0.15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 x14ac:dyDescent="0.15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 x14ac:dyDescent="0.15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 x14ac:dyDescent="0.15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 x14ac:dyDescent="0.15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 x14ac:dyDescent="0.15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 x14ac:dyDescent="0.15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 x14ac:dyDescent="0.15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 x14ac:dyDescent="0.15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 x14ac:dyDescent="0.15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 x14ac:dyDescent="0.15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 x14ac:dyDescent="0.15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 x14ac:dyDescent="0.15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 x14ac:dyDescent="0.15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 x14ac:dyDescent="0.15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 x14ac:dyDescent="0.15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 x14ac:dyDescent="0.15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 x14ac:dyDescent="0.15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 x14ac:dyDescent="0.15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 x14ac:dyDescent="0.15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 x14ac:dyDescent="0.15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 x14ac:dyDescent="0.15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 x14ac:dyDescent="0.15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 x14ac:dyDescent="0.15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 x14ac:dyDescent="0.15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 x14ac:dyDescent="0.15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 x14ac:dyDescent="0.15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 x14ac:dyDescent="0.15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 x14ac:dyDescent="0.15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 x14ac:dyDescent="0.15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 x14ac:dyDescent="0.15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 x14ac:dyDescent="0.15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 x14ac:dyDescent="0.15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 x14ac:dyDescent="0.15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 x14ac:dyDescent="0.15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 x14ac:dyDescent="0.15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 x14ac:dyDescent="0.15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 x14ac:dyDescent="0.15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 x14ac:dyDescent="0.15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 x14ac:dyDescent="0.15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 x14ac:dyDescent="0.15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 x14ac:dyDescent="0.15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 x14ac:dyDescent="0.15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 x14ac:dyDescent="0.15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 x14ac:dyDescent="0.15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 x14ac:dyDescent="0.15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 x14ac:dyDescent="0.15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 x14ac:dyDescent="0.15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 x14ac:dyDescent="0.15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 x14ac:dyDescent="0.15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 x14ac:dyDescent="0.15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 x14ac:dyDescent="0.15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 x14ac:dyDescent="0.15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 x14ac:dyDescent="0.15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 x14ac:dyDescent="0.15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 x14ac:dyDescent="0.15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 x14ac:dyDescent="0.15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 x14ac:dyDescent="0.15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 x14ac:dyDescent="0.15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 x14ac:dyDescent="0.15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 x14ac:dyDescent="0.15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 x14ac:dyDescent="0.15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 x14ac:dyDescent="0.15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 x14ac:dyDescent="0.15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 x14ac:dyDescent="0.15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 x14ac:dyDescent="0.15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 x14ac:dyDescent="0.15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 x14ac:dyDescent="0.15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 x14ac:dyDescent="0.15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 x14ac:dyDescent="0.15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 x14ac:dyDescent="0.15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 x14ac:dyDescent="0.15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 x14ac:dyDescent="0.15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 x14ac:dyDescent="0.15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 x14ac:dyDescent="0.15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 x14ac:dyDescent="0.15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 x14ac:dyDescent="0.15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 x14ac:dyDescent="0.15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 x14ac:dyDescent="0.15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 x14ac:dyDescent="0.15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 x14ac:dyDescent="0.15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 x14ac:dyDescent="0.15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 x14ac:dyDescent="0.15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 x14ac:dyDescent="0.15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 x14ac:dyDescent="0.15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 x14ac:dyDescent="0.15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 x14ac:dyDescent="0.15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 x14ac:dyDescent="0.15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 x14ac:dyDescent="0.15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 x14ac:dyDescent="0.15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 x14ac:dyDescent="0.15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 x14ac:dyDescent="0.15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 x14ac:dyDescent="0.15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 x14ac:dyDescent="0.15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 x14ac:dyDescent="0.15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 x14ac:dyDescent="0.15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 x14ac:dyDescent="0.15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 x14ac:dyDescent="0.15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 x14ac:dyDescent="0.15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 x14ac:dyDescent="0.15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 x14ac:dyDescent="0.15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 x14ac:dyDescent="0.15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 x14ac:dyDescent="0.15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 x14ac:dyDescent="0.15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 x14ac:dyDescent="0.15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 x14ac:dyDescent="0.15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 x14ac:dyDescent="0.15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 x14ac:dyDescent="0.15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 x14ac:dyDescent="0.15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 x14ac:dyDescent="0.15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 x14ac:dyDescent="0.15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 x14ac:dyDescent="0.15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 x14ac:dyDescent="0.15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 x14ac:dyDescent="0.15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 x14ac:dyDescent="0.15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 x14ac:dyDescent="0.15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 x14ac:dyDescent="0.15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 x14ac:dyDescent="0.15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 x14ac:dyDescent="0.15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 x14ac:dyDescent="0.15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 x14ac:dyDescent="0.15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 x14ac:dyDescent="0.15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 x14ac:dyDescent="0.15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 x14ac:dyDescent="0.15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 x14ac:dyDescent="0.15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 x14ac:dyDescent="0.15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 x14ac:dyDescent="0.15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 x14ac:dyDescent="0.15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xmlns:xlrd2="http://schemas.microsoft.com/office/spreadsheetml/2017/richdata2" ref="A8:BC37">
    <sortCondition ref="A8:A37"/>
    <sortCondition ref="B8:B37"/>
    <sortCondition ref="C8:C37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36" man="1"/>
    <brk id="31" min="1" max="36" man="1"/>
    <brk id="45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 x14ac:dyDescent="0.1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 x14ac:dyDescent="0.2"/>
    <row r="2" spans="1:36" ht="14.25" thickBot="1" x14ac:dyDescent="0.2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 x14ac:dyDescent="0.15">
      <c r="AD3" s="49"/>
    </row>
    <row r="4" spans="1:36" x14ac:dyDescent="0.15">
      <c r="B4" s="14"/>
      <c r="C4" s="15"/>
      <c r="AA4" s="46"/>
      <c r="AB4" s="50"/>
      <c r="AC4" s="50"/>
      <c r="AD4" s="50"/>
    </row>
    <row r="5" spans="1:36" ht="14.25" thickBot="1" x14ac:dyDescent="0.2">
      <c r="J5" s="16"/>
      <c r="AF5" s="11">
        <f>+水洗化人口等!B5</f>
        <v>0</v>
      </c>
      <c r="AG5" s="11">
        <v>5</v>
      </c>
    </row>
    <row r="6" spans="1:36" ht="27.75" thickBot="1" x14ac:dyDescent="0.2">
      <c r="F6" s="181" t="s">
        <v>65</v>
      </c>
      <c r="G6" s="182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 x14ac:dyDescent="0.15">
      <c r="B7" s="183" t="s">
        <v>73</v>
      </c>
      <c r="C7" s="5" t="s">
        <v>74</v>
      </c>
      <c r="D7" s="18">
        <f ca="1">AD7</f>
        <v>0</v>
      </c>
      <c r="F7" s="189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30000</v>
      </c>
      <c r="AG7" s="11">
        <v>7</v>
      </c>
      <c r="AI7" s="45" t="s">
        <v>78</v>
      </c>
      <c r="AJ7" s="2" t="s">
        <v>52</v>
      </c>
    </row>
    <row r="8" spans="1:36" ht="16.5" customHeight="1" x14ac:dyDescent="0.15">
      <c r="B8" s="184"/>
      <c r="C8" s="6" t="s">
        <v>56</v>
      </c>
      <c r="D8" s="23">
        <f ca="1">AD8</f>
        <v>0</v>
      </c>
      <c r="F8" s="190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30201</v>
      </c>
      <c r="AG8" s="11">
        <v>8</v>
      </c>
      <c r="AI8" s="45" t="s">
        <v>80</v>
      </c>
      <c r="AJ8" s="2" t="s">
        <v>51</v>
      </c>
    </row>
    <row r="9" spans="1:36" ht="16.5" customHeight="1" x14ac:dyDescent="0.15">
      <c r="B9" s="185"/>
      <c r="C9" s="7" t="s">
        <v>81</v>
      </c>
      <c r="D9" s="24">
        <f ca="1">SUM(D7:D8)</f>
        <v>0</v>
      </c>
      <c r="F9" s="190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30202</v>
      </c>
      <c r="AG9" s="11">
        <v>9</v>
      </c>
      <c r="AI9" s="45" t="s">
        <v>84</v>
      </c>
      <c r="AJ9" s="2" t="s">
        <v>50</v>
      </c>
    </row>
    <row r="10" spans="1:36" ht="16.5" customHeight="1" x14ac:dyDescent="0.15">
      <c r="B10" s="186" t="s">
        <v>85</v>
      </c>
      <c r="C10" s="8" t="s">
        <v>82</v>
      </c>
      <c r="D10" s="23">
        <f ca="1">AD9</f>
        <v>0</v>
      </c>
      <c r="F10" s="190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30203</v>
      </c>
      <c r="AG10" s="11">
        <v>10</v>
      </c>
      <c r="AI10" s="45" t="s">
        <v>89</v>
      </c>
      <c r="AJ10" s="2" t="s">
        <v>49</v>
      </c>
    </row>
    <row r="11" spans="1:36" ht="16.5" customHeight="1" x14ac:dyDescent="0.15">
      <c r="B11" s="187"/>
      <c r="C11" s="6" t="s">
        <v>87</v>
      </c>
      <c r="D11" s="23">
        <f ca="1">AD10</f>
        <v>0</v>
      </c>
      <c r="F11" s="190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30204</v>
      </c>
      <c r="AG11" s="11">
        <v>11</v>
      </c>
      <c r="AI11" s="45" t="s">
        <v>92</v>
      </c>
      <c r="AJ11" s="2" t="s">
        <v>48</v>
      </c>
    </row>
    <row r="12" spans="1:36" ht="16.5" customHeight="1" x14ac:dyDescent="0.15">
      <c r="B12" s="187"/>
      <c r="C12" s="6" t="s">
        <v>90</v>
      </c>
      <c r="D12" s="23">
        <f ca="1">AD11</f>
        <v>0</v>
      </c>
      <c r="F12" s="190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30205</v>
      </c>
      <c r="AG12" s="11">
        <v>12</v>
      </c>
      <c r="AI12" s="45" t="s">
        <v>95</v>
      </c>
      <c r="AJ12" s="2" t="s">
        <v>47</v>
      </c>
    </row>
    <row r="13" spans="1:36" ht="16.5" customHeight="1" x14ac:dyDescent="0.15">
      <c r="B13" s="188"/>
      <c r="C13" s="7" t="s">
        <v>81</v>
      </c>
      <c r="D13" s="24">
        <f ca="1">SUM(D10:D12)</f>
        <v>0</v>
      </c>
      <c r="F13" s="191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30206</v>
      </c>
      <c r="AG13" s="11">
        <v>13</v>
      </c>
      <c r="AI13" s="45" t="s">
        <v>97</v>
      </c>
      <c r="AJ13" s="2" t="s">
        <v>46</v>
      </c>
    </row>
    <row r="14" spans="1:36" ht="16.5" customHeight="1" thickBot="1" x14ac:dyDescent="0.2">
      <c r="B14" s="168" t="s">
        <v>98</v>
      </c>
      <c r="C14" s="169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30207</v>
      </c>
      <c r="AG14" s="11">
        <v>14</v>
      </c>
      <c r="AI14" s="45" t="s">
        <v>101</v>
      </c>
      <c r="AJ14" s="2" t="s">
        <v>45</v>
      </c>
    </row>
    <row r="15" spans="1:36" ht="16.5" customHeight="1" thickBot="1" x14ac:dyDescent="0.2">
      <c r="B15" s="168" t="s">
        <v>55</v>
      </c>
      <c r="C15" s="169"/>
      <c r="D15" s="27">
        <f ca="1">AD13</f>
        <v>0</v>
      </c>
      <c r="F15" s="168" t="s">
        <v>54</v>
      </c>
      <c r="G15" s="169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30208</v>
      </c>
      <c r="AG15" s="11">
        <v>15</v>
      </c>
      <c r="AI15" s="45" t="s">
        <v>103</v>
      </c>
      <c r="AJ15" s="2" t="s">
        <v>44</v>
      </c>
    </row>
    <row r="16" spans="1:36" ht="16.5" customHeight="1" thickBot="1" x14ac:dyDescent="0.2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30209</v>
      </c>
      <c r="AG16" s="11">
        <v>16</v>
      </c>
      <c r="AI16" s="45" t="s">
        <v>105</v>
      </c>
      <c r="AJ16" s="2" t="s">
        <v>43</v>
      </c>
    </row>
    <row r="17" spans="3:36" ht="16.5" customHeight="1" thickBot="1" x14ac:dyDescent="0.2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30304</v>
      </c>
      <c r="AG17" s="11">
        <v>17</v>
      </c>
      <c r="AI17" s="45" t="s">
        <v>108</v>
      </c>
      <c r="AJ17" s="2" t="s">
        <v>42</v>
      </c>
    </row>
    <row r="18" spans="3:36" ht="30" customHeight="1" x14ac:dyDescent="0.15">
      <c r="F18" s="181" t="s">
        <v>109</v>
      </c>
      <c r="G18" s="182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30341</v>
      </c>
      <c r="AG18" s="11">
        <v>18</v>
      </c>
      <c r="AI18" s="45" t="s">
        <v>111</v>
      </c>
      <c r="AJ18" s="2" t="s">
        <v>41</v>
      </c>
    </row>
    <row r="19" spans="3:36" ht="16.5" customHeight="1" x14ac:dyDescent="0.15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30343</v>
      </c>
      <c r="AG19" s="11">
        <v>19</v>
      </c>
      <c r="AI19" s="45" t="s">
        <v>115</v>
      </c>
      <c r="AJ19" s="2" t="s">
        <v>40</v>
      </c>
    </row>
    <row r="20" spans="3:36" ht="16.5" customHeight="1" x14ac:dyDescent="0.15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30344</v>
      </c>
      <c r="AG20" s="11">
        <v>20</v>
      </c>
      <c r="AI20" s="45" t="s">
        <v>119</v>
      </c>
      <c r="AJ20" s="2" t="s">
        <v>39</v>
      </c>
    </row>
    <row r="21" spans="3:36" ht="16.5" customHeight="1" x14ac:dyDescent="0.15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30361</v>
      </c>
      <c r="AG21" s="11">
        <v>21</v>
      </c>
      <c r="AI21" s="45" t="s">
        <v>123</v>
      </c>
      <c r="AJ21" s="2" t="s">
        <v>38</v>
      </c>
    </row>
    <row r="22" spans="3:36" ht="16.5" customHeight="1" thickBot="1" x14ac:dyDescent="0.2">
      <c r="C22" s="42" t="s">
        <v>124</v>
      </c>
      <c r="D22" s="10">
        <f ca="1">IF(D$14&gt;0,D12/D$14,0)</f>
        <v>0</v>
      </c>
      <c r="F22" s="168" t="s">
        <v>54</v>
      </c>
      <c r="G22" s="169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30362</v>
      </c>
      <c r="AG22" s="11">
        <v>22</v>
      </c>
      <c r="AI22" s="45" t="s">
        <v>126</v>
      </c>
      <c r="AJ22" s="2" t="s">
        <v>37</v>
      </c>
    </row>
    <row r="23" spans="3:36" ht="16.5" customHeight="1" x14ac:dyDescent="0.15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30366</v>
      </c>
      <c r="AG23" s="11">
        <v>23</v>
      </c>
      <c r="AI23" s="45" t="s">
        <v>129</v>
      </c>
      <c r="AJ23" s="2" t="s">
        <v>36</v>
      </c>
    </row>
    <row r="24" spans="3:36" ht="16.5" customHeight="1" thickBot="1" x14ac:dyDescent="0.2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30381</v>
      </c>
      <c r="AG24" s="11">
        <v>24</v>
      </c>
      <c r="AI24" s="45" t="s">
        <v>133</v>
      </c>
      <c r="AJ24" s="2" t="s">
        <v>35</v>
      </c>
    </row>
    <row r="25" spans="3:36" ht="16.5" customHeight="1" x14ac:dyDescent="0.15">
      <c r="C25" s="42" t="s">
        <v>134</v>
      </c>
      <c r="D25" s="10">
        <f ca="1">IF(D$9&gt;0,D8/D$9,0)</f>
        <v>0</v>
      </c>
      <c r="F25" s="177" t="s">
        <v>6</v>
      </c>
      <c r="G25" s="178"/>
      <c r="H25" s="178"/>
      <c r="I25" s="170" t="s">
        <v>135</v>
      </c>
      <c r="J25" s="172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30382</v>
      </c>
      <c r="AG25" s="11">
        <v>25</v>
      </c>
      <c r="AI25" s="45" t="s">
        <v>138</v>
      </c>
      <c r="AJ25" s="2" t="s">
        <v>34</v>
      </c>
    </row>
    <row r="26" spans="3:36" ht="16.5" customHeight="1" x14ac:dyDescent="0.15">
      <c r="F26" s="179"/>
      <c r="G26" s="180"/>
      <c r="H26" s="180"/>
      <c r="I26" s="171"/>
      <c r="J26" s="173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30383</v>
      </c>
      <c r="AG26" s="11">
        <v>26</v>
      </c>
      <c r="AI26" s="45" t="s">
        <v>140</v>
      </c>
      <c r="AJ26" s="2" t="s">
        <v>33</v>
      </c>
    </row>
    <row r="27" spans="3:36" ht="16.5" customHeight="1" x14ac:dyDescent="0.15">
      <c r="F27" s="163" t="s">
        <v>59</v>
      </c>
      <c r="G27" s="164"/>
      <c r="H27" s="165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30390</v>
      </c>
      <c r="AG27" s="11">
        <v>27</v>
      </c>
      <c r="AI27" s="45" t="s">
        <v>142</v>
      </c>
      <c r="AJ27" s="2" t="s">
        <v>32</v>
      </c>
    </row>
    <row r="28" spans="3:36" ht="16.5" customHeight="1" x14ac:dyDescent="0.15">
      <c r="F28" s="174" t="s">
        <v>143</v>
      </c>
      <c r="G28" s="175"/>
      <c r="H28" s="176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30391</v>
      </c>
      <c r="AG28" s="11">
        <v>28</v>
      </c>
      <c r="AI28" s="45" t="s">
        <v>145</v>
      </c>
      <c r="AJ28" s="2" t="s">
        <v>31</v>
      </c>
    </row>
    <row r="29" spans="3:36" ht="16.5" customHeight="1" x14ac:dyDescent="0.15">
      <c r="F29" s="163" t="s">
        <v>0</v>
      </c>
      <c r="G29" s="164"/>
      <c r="H29" s="165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30392</v>
      </c>
      <c r="AG29" s="11">
        <v>29</v>
      </c>
      <c r="AI29" s="45" t="s">
        <v>147</v>
      </c>
      <c r="AJ29" s="2" t="s">
        <v>30</v>
      </c>
    </row>
    <row r="30" spans="3:36" ht="16.5" customHeight="1" x14ac:dyDescent="0.15">
      <c r="F30" s="163" t="s">
        <v>58</v>
      </c>
      <c r="G30" s="164"/>
      <c r="H30" s="165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30401</v>
      </c>
      <c r="AG30" s="11">
        <v>30</v>
      </c>
      <c r="AI30" s="45" t="s">
        <v>149</v>
      </c>
      <c r="AJ30" s="2" t="s">
        <v>29</v>
      </c>
    </row>
    <row r="31" spans="3:36" ht="16.5" customHeight="1" x14ac:dyDescent="0.15">
      <c r="F31" s="163" t="s">
        <v>1</v>
      </c>
      <c r="G31" s="164"/>
      <c r="H31" s="165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30404</v>
      </c>
      <c r="AG31" s="11">
        <v>31</v>
      </c>
      <c r="AI31" s="45" t="s">
        <v>150</v>
      </c>
      <c r="AJ31" s="2" t="s">
        <v>28</v>
      </c>
    </row>
    <row r="32" spans="3:36" ht="16.5" customHeight="1" x14ac:dyDescent="0.15">
      <c r="F32" s="163" t="s">
        <v>2</v>
      </c>
      <c r="G32" s="164"/>
      <c r="H32" s="165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30406</v>
      </c>
      <c r="AG32" s="11">
        <v>32</v>
      </c>
      <c r="AI32" s="45" t="s">
        <v>152</v>
      </c>
      <c r="AJ32" s="2" t="s">
        <v>27</v>
      </c>
    </row>
    <row r="33" spans="6:36" ht="16.5" customHeight="1" x14ac:dyDescent="0.15">
      <c r="F33" s="163" t="s">
        <v>3</v>
      </c>
      <c r="G33" s="164"/>
      <c r="H33" s="165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30421</v>
      </c>
      <c r="AG33" s="11">
        <v>33</v>
      </c>
      <c r="AI33" s="45" t="s">
        <v>153</v>
      </c>
      <c r="AJ33" s="2" t="s">
        <v>26</v>
      </c>
    </row>
    <row r="34" spans="6:36" ht="16.5" customHeight="1" x14ac:dyDescent="0.15">
      <c r="F34" s="163" t="s">
        <v>4</v>
      </c>
      <c r="G34" s="164"/>
      <c r="H34" s="165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30422</v>
      </c>
      <c r="AG34" s="11">
        <v>34</v>
      </c>
      <c r="AI34" s="45" t="s">
        <v>155</v>
      </c>
      <c r="AJ34" s="2" t="s">
        <v>25</v>
      </c>
    </row>
    <row r="35" spans="6:36" ht="16.5" customHeight="1" x14ac:dyDescent="0.15">
      <c r="F35" s="163" t="s">
        <v>5</v>
      </c>
      <c r="G35" s="164"/>
      <c r="H35" s="165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30424</v>
      </c>
      <c r="AG35" s="11">
        <v>35</v>
      </c>
      <c r="AI35" s="45" t="s">
        <v>157</v>
      </c>
      <c r="AJ35" s="2" t="s">
        <v>24</v>
      </c>
    </row>
    <row r="36" spans="6:36" ht="16.5" customHeight="1" thickBot="1" x14ac:dyDescent="0.2">
      <c r="F36" s="160" t="s">
        <v>54</v>
      </c>
      <c r="G36" s="161"/>
      <c r="H36" s="162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30427</v>
      </c>
      <c r="AG36" s="11">
        <v>36</v>
      </c>
      <c r="AI36" s="45" t="s">
        <v>159</v>
      </c>
      <c r="AJ36" s="2" t="s">
        <v>23</v>
      </c>
    </row>
    <row r="37" spans="6:36" x14ac:dyDescent="0.15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30428</v>
      </c>
      <c r="AG37" s="11">
        <v>37</v>
      </c>
      <c r="AI37" s="45" t="s">
        <v>161</v>
      </c>
      <c r="AJ37" s="2" t="s">
        <v>22</v>
      </c>
    </row>
    <row r="38" spans="6:36" x14ac:dyDescent="0.15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 x14ac:dyDescent="0.15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 x14ac:dyDescent="0.15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 x14ac:dyDescent="0.15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 x14ac:dyDescent="0.15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 x14ac:dyDescent="0.15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 x14ac:dyDescent="0.15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 x14ac:dyDescent="0.15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 x14ac:dyDescent="0.15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 x14ac:dyDescent="0.15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 x14ac:dyDescent="0.15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 x14ac:dyDescent="0.15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 x14ac:dyDescent="0.15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 x14ac:dyDescent="0.15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 x14ac:dyDescent="0.15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 x14ac:dyDescent="0.15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 x14ac:dyDescent="0.15">
      <c r="AF54" s="11">
        <f>+水洗化人口等!B54</f>
        <v>0</v>
      </c>
      <c r="AG54" s="11">
        <v>54</v>
      </c>
    </row>
    <row r="55" spans="27:36" x14ac:dyDescent="0.15">
      <c r="AF55" s="11">
        <f>+水洗化人口等!B55</f>
        <v>0</v>
      </c>
      <c r="AG55" s="11">
        <v>55</v>
      </c>
    </row>
    <row r="56" spans="27:36" x14ac:dyDescent="0.15">
      <c r="AF56" s="11">
        <f>+水洗化人口等!B56</f>
        <v>0</v>
      </c>
      <c r="AG56" s="11">
        <v>56</v>
      </c>
    </row>
    <row r="57" spans="27:36" x14ac:dyDescent="0.15">
      <c r="AF57" s="11">
        <f>+水洗化人口等!B57</f>
        <v>0</v>
      </c>
      <c r="AG57" s="11">
        <v>57</v>
      </c>
    </row>
    <row r="58" spans="27:36" x14ac:dyDescent="0.15">
      <c r="AF58" s="11">
        <f>+水洗化人口等!B58</f>
        <v>0</v>
      </c>
      <c r="AG58" s="11">
        <v>58</v>
      </c>
    </row>
    <row r="59" spans="27:36" x14ac:dyDescent="0.15">
      <c r="AF59" s="11">
        <f>+水洗化人口等!B59</f>
        <v>0</v>
      </c>
      <c r="AG59" s="11">
        <v>59</v>
      </c>
    </row>
    <row r="60" spans="27:36" x14ac:dyDescent="0.15">
      <c r="AF60" s="11">
        <f>+水洗化人口等!B60</f>
        <v>0</v>
      </c>
      <c r="AG60" s="11">
        <v>60</v>
      </c>
    </row>
    <row r="61" spans="27:36" x14ac:dyDescent="0.15">
      <c r="AF61" s="11">
        <f>+水洗化人口等!B61</f>
        <v>0</v>
      </c>
      <c r="AG61" s="11">
        <v>61</v>
      </c>
    </row>
    <row r="62" spans="27:36" x14ac:dyDescent="0.15">
      <c r="AF62" s="11">
        <f>+水洗化人口等!B62</f>
        <v>0</v>
      </c>
      <c r="AG62" s="11">
        <v>62</v>
      </c>
    </row>
    <row r="63" spans="27:36" x14ac:dyDescent="0.15">
      <c r="AF63" s="11">
        <f>+水洗化人口等!B63</f>
        <v>0</v>
      </c>
      <c r="AG63" s="11">
        <v>63</v>
      </c>
    </row>
    <row r="64" spans="27:36" x14ac:dyDescent="0.15">
      <c r="AF64" s="11">
        <f>+水洗化人口等!B64</f>
        <v>0</v>
      </c>
      <c r="AG64" s="11">
        <v>64</v>
      </c>
    </row>
    <row r="65" spans="32:33" x14ac:dyDescent="0.15">
      <c r="AF65" s="11">
        <f>+水洗化人口等!B65</f>
        <v>0</v>
      </c>
      <c r="AG65" s="11">
        <v>65</v>
      </c>
    </row>
    <row r="66" spans="32:33" x14ac:dyDescent="0.15">
      <c r="AF66" s="11">
        <f>+水洗化人口等!B66</f>
        <v>0</v>
      </c>
      <c r="AG66" s="11">
        <v>66</v>
      </c>
    </row>
    <row r="67" spans="32:33" x14ac:dyDescent="0.15">
      <c r="AF67" s="11">
        <f>+水洗化人口等!B67</f>
        <v>0</v>
      </c>
      <c r="AG67" s="11">
        <v>67</v>
      </c>
    </row>
    <row r="68" spans="32:33" x14ac:dyDescent="0.15">
      <c r="AF68" s="11">
        <f>+水洗化人口等!B68</f>
        <v>0</v>
      </c>
      <c r="AG68" s="11">
        <v>68</v>
      </c>
    </row>
    <row r="69" spans="32:33" x14ac:dyDescent="0.15">
      <c r="AF69" s="11">
        <f>+水洗化人口等!B69</f>
        <v>0</v>
      </c>
      <c r="AG69" s="11">
        <v>69</v>
      </c>
    </row>
    <row r="70" spans="32:33" x14ac:dyDescent="0.15">
      <c r="AF70" s="11">
        <f>+水洗化人口等!B70</f>
        <v>0</v>
      </c>
      <c r="AG70" s="11">
        <v>70</v>
      </c>
    </row>
    <row r="71" spans="32:33" x14ac:dyDescent="0.15">
      <c r="AF71" s="11">
        <f>+水洗化人口等!B71</f>
        <v>0</v>
      </c>
      <c r="AG71" s="11">
        <v>71</v>
      </c>
    </row>
    <row r="72" spans="32:33" x14ac:dyDescent="0.15">
      <c r="AF72" s="11">
        <f>+水洗化人口等!B72</f>
        <v>0</v>
      </c>
      <c r="AG72" s="11">
        <v>72</v>
      </c>
    </row>
    <row r="73" spans="32:33" x14ac:dyDescent="0.15">
      <c r="AF73" s="11">
        <f>+水洗化人口等!B73</f>
        <v>0</v>
      </c>
      <c r="AG73" s="11">
        <v>73</v>
      </c>
    </row>
    <row r="74" spans="32:33" x14ac:dyDescent="0.15">
      <c r="AF74" s="11">
        <f>+水洗化人口等!B74</f>
        <v>0</v>
      </c>
      <c r="AG74" s="11">
        <v>74</v>
      </c>
    </row>
    <row r="75" spans="32:33" x14ac:dyDescent="0.15">
      <c r="AF75" s="11">
        <f>+水洗化人口等!B75</f>
        <v>0</v>
      </c>
      <c r="AG75" s="11">
        <v>75</v>
      </c>
    </row>
    <row r="76" spans="32:33" x14ac:dyDescent="0.15">
      <c r="AF76" s="11">
        <f>+水洗化人口等!B76</f>
        <v>0</v>
      </c>
      <c r="AG76" s="11">
        <v>76</v>
      </c>
    </row>
    <row r="77" spans="32:33" x14ac:dyDescent="0.15">
      <c r="AF77" s="11">
        <f>+水洗化人口等!B77</f>
        <v>0</v>
      </c>
      <c r="AG77" s="11">
        <v>77</v>
      </c>
    </row>
    <row r="78" spans="32:33" x14ac:dyDescent="0.15">
      <c r="AF78" s="11">
        <f>+水洗化人口等!B78</f>
        <v>0</v>
      </c>
      <c r="AG78" s="11">
        <v>78</v>
      </c>
    </row>
    <row r="79" spans="32:33" x14ac:dyDescent="0.15">
      <c r="AF79" s="11">
        <f>+水洗化人口等!B79</f>
        <v>0</v>
      </c>
      <c r="AG79" s="11">
        <v>79</v>
      </c>
    </row>
    <row r="80" spans="32:33" x14ac:dyDescent="0.15">
      <c r="AF80" s="11">
        <f>+水洗化人口等!B80</f>
        <v>0</v>
      </c>
      <c r="AG80" s="11">
        <v>80</v>
      </c>
    </row>
    <row r="81" spans="32:33" x14ac:dyDescent="0.15">
      <c r="AF81" s="11">
        <f>+水洗化人口等!B81</f>
        <v>0</v>
      </c>
      <c r="AG81" s="11">
        <v>81</v>
      </c>
    </row>
    <row r="82" spans="32:33" x14ac:dyDescent="0.15">
      <c r="AF82" s="11">
        <f>+水洗化人口等!B82</f>
        <v>0</v>
      </c>
      <c r="AG82" s="11">
        <v>82</v>
      </c>
    </row>
    <row r="83" spans="32:33" x14ac:dyDescent="0.15">
      <c r="AF83" s="11">
        <f>+水洗化人口等!B83</f>
        <v>0</v>
      </c>
      <c r="AG83" s="11">
        <v>83</v>
      </c>
    </row>
    <row r="84" spans="32:33" x14ac:dyDescent="0.15">
      <c r="AF84" s="11">
        <f>+水洗化人口等!B84</f>
        <v>0</v>
      </c>
      <c r="AG84" s="11">
        <v>84</v>
      </c>
    </row>
    <row r="85" spans="32:33" x14ac:dyDescent="0.15">
      <c r="AF85" s="11">
        <f>+水洗化人口等!B85</f>
        <v>0</v>
      </c>
      <c r="AG85" s="11">
        <v>85</v>
      </c>
    </row>
    <row r="86" spans="32:33" x14ac:dyDescent="0.15">
      <c r="AF86" s="11">
        <f>+水洗化人口等!B86</f>
        <v>0</v>
      </c>
      <c r="AG86" s="11">
        <v>86</v>
      </c>
    </row>
    <row r="87" spans="32:33" x14ac:dyDescent="0.15">
      <c r="AF87" s="11">
        <f>+水洗化人口等!B87</f>
        <v>0</v>
      </c>
      <c r="AG87" s="11">
        <v>87</v>
      </c>
    </row>
    <row r="88" spans="32:33" x14ac:dyDescent="0.15">
      <c r="AF88" s="11">
        <f>+水洗化人口等!B88</f>
        <v>0</v>
      </c>
      <c r="AG88" s="11">
        <v>88</v>
      </c>
    </row>
    <row r="89" spans="32:33" x14ac:dyDescent="0.15">
      <c r="AF89" s="11">
        <f>+水洗化人口等!B89</f>
        <v>0</v>
      </c>
      <c r="AG89" s="11">
        <v>89</v>
      </c>
    </row>
    <row r="90" spans="32:33" x14ac:dyDescent="0.15">
      <c r="AF90" s="11">
        <f>+水洗化人口等!B90</f>
        <v>0</v>
      </c>
      <c r="AG90" s="11">
        <v>90</v>
      </c>
    </row>
    <row r="91" spans="32:33" x14ac:dyDescent="0.15">
      <c r="AF91" s="11">
        <f>+水洗化人口等!B91</f>
        <v>0</v>
      </c>
      <c r="AG91" s="11">
        <v>91</v>
      </c>
    </row>
    <row r="92" spans="32:33" x14ac:dyDescent="0.15">
      <c r="AF92" s="11">
        <f>+水洗化人口等!B92</f>
        <v>0</v>
      </c>
      <c r="AG92" s="11">
        <v>92</v>
      </c>
    </row>
    <row r="93" spans="32:33" x14ac:dyDescent="0.15">
      <c r="AF93" s="11">
        <f>+水洗化人口等!B93</f>
        <v>0</v>
      </c>
      <c r="AG93" s="11">
        <v>93</v>
      </c>
    </row>
    <row r="94" spans="32:33" x14ac:dyDescent="0.15">
      <c r="AF94" s="11">
        <f>+水洗化人口等!B94</f>
        <v>0</v>
      </c>
      <c r="AG94" s="11">
        <v>94</v>
      </c>
    </row>
    <row r="95" spans="32:33" x14ac:dyDescent="0.15">
      <c r="AF95" s="11">
        <f>+水洗化人口等!B95</f>
        <v>0</v>
      </c>
      <c r="AG95" s="11">
        <v>95</v>
      </c>
    </row>
    <row r="96" spans="32:33" x14ac:dyDescent="0.15">
      <c r="AF96" s="11">
        <f>+水洗化人口等!B96</f>
        <v>0</v>
      </c>
      <c r="AG96" s="11">
        <v>96</v>
      </c>
    </row>
    <row r="97" spans="32:33" x14ac:dyDescent="0.15">
      <c r="AF97" s="11">
        <f>+水洗化人口等!B97</f>
        <v>0</v>
      </c>
      <c r="AG97" s="11">
        <v>97</v>
      </c>
    </row>
    <row r="98" spans="32:33" x14ac:dyDescent="0.15">
      <c r="AF98" s="11">
        <f>+水洗化人口等!B98</f>
        <v>0</v>
      </c>
      <c r="AG98" s="11">
        <v>98</v>
      </c>
    </row>
    <row r="99" spans="32:33" x14ac:dyDescent="0.15">
      <c r="AF99" s="11">
        <f>+水洗化人口等!B99</f>
        <v>0</v>
      </c>
      <c r="AG99" s="11">
        <v>99</v>
      </c>
    </row>
    <row r="100" spans="32:33" x14ac:dyDescent="0.15">
      <c r="AF100" s="11">
        <f>+水洗化人口等!B100</f>
        <v>0</v>
      </c>
      <c r="AG100" s="11">
        <v>100</v>
      </c>
    </row>
    <row r="101" spans="32:33" x14ac:dyDescent="0.15">
      <c r="AF101" s="11">
        <f>+水洗化人口等!B101</f>
        <v>0</v>
      </c>
      <c r="AG101" s="11">
        <v>101</v>
      </c>
    </row>
    <row r="102" spans="32:33" x14ac:dyDescent="0.15">
      <c r="AF102" s="11">
        <f>+水洗化人口等!B102</f>
        <v>0</v>
      </c>
      <c r="AG102" s="11">
        <v>102</v>
      </c>
    </row>
    <row r="103" spans="32:33" x14ac:dyDescent="0.15">
      <c r="AF103" s="11">
        <f>+水洗化人口等!B103</f>
        <v>0</v>
      </c>
      <c r="AG103" s="11">
        <v>103</v>
      </c>
    </row>
    <row r="104" spans="32:33" x14ac:dyDescent="0.15">
      <c r="AF104" s="11">
        <f>+水洗化人口等!B104</f>
        <v>0</v>
      </c>
      <c r="AG104" s="11">
        <v>104</v>
      </c>
    </row>
    <row r="105" spans="32:33" x14ac:dyDescent="0.15">
      <c r="AF105" s="11">
        <f>+水洗化人口等!B105</f>
        <v>0</v>
      </c>
      <c r="AG105" s="11">
        <v>105</v>
      </c>
    </row>
    <row r="106" spans="32:33" x14ac:dyDescent="0.15">
      <c r="AF106" s="11">
        <f>+水洗化人口等!B106</f>
        <v>0</v>
      </c>
      <c r="AG106" s="11">
        <v>106</v>
      </c>
    </row>
    <row r="107" spans="32:33" x14ac:dyDescent="0.15">
      <c r="AF107" s="11">
        <f>+水洗化人口等!B107</f>
        <v>0</v>
      </c>
      <c r="AG107" s="11">
        <v>107</v>
      </c>
    </row>
    <row r="108" spans="32:33" x14ac:dyDescent="0.15">
      <c r="AF108" s="11">
        <f>+水洗化人口等!B108</f>
        <v>0</v>
      </c>
      <c r="AG108" s="11">
        <v>108</v>
      </c>
    </row>
    <row r="109" spans="32:33" x14ac:dyDescent="0.15">
      <c r="AF109" s="11">
        <f>+水洗化人口等!B109</f>
        <v>0</v>
      </c>
      <c r="AG109" s="11">
        <v>109</v>
      </c>
    </row>
    <row r="110" spans="32:33" x14ac:dyDescent="0.15">
      <c r="AF110" s="11">
        <f>+水洗化人口等!B110</f>
        <v>0</v>
      </c>
      <c r="AG110" s="11">
        <v>110</v>
      </c>
    </row>
    <row r="111" spans="32:33" x14ac:dyDescent="0.15">
      <c r="AF111" s="11">
        <f>+水洗化人口等!B111</f>
        <v>0</v>
      </c>
      <c r="AG111" s="11">
        <v>111</v>
      </c>
    </row>
    <row r="112" spans="32:33" x14ac:dyDescent="0.15">
      <c r="AF112" s="11">
        <f>+水洗化人口等!B112</f>
        <v>0</v>
      </c>
      <c r="AG112" s="11">
        <v>112</v>
      </c>
    </row>
    <row r="113" spans="32:33" x14ac:dyDescent="0.15">
      <c r="AF113" s="11">
        <f>+水洗化人口等!B113</f>
        <v>0</v>
      </c>
      <c r="AG113" s="11">
        <v>113</v>
      </c>
    </row>
    <row r="114" spans="32:33" x14ac:dyDescent="0.15">
      <c r="AF114" s="11">
        <f>+水洗化人口等!B114</f>
        <v>0</v>
      </c>
      <c r="AG114" s="11">
        <v>114</v>
      </c>
    </row>
    <row r="115" spans="32:33" x14ac:dyDescent="0.15">
      <c r="AF115" s="11">
        <f>+水洗化人口等!B115</f>
        <v>0</v>
      </c>
      <c r="AG115" s="11">
        <v>115</v>
      </c>
    </row>
    <row r="116" spans="32:33" x14ac:dyDescent="0.15">
      <c r="AF116" s="11">
        <f>+水洗化人口等!B116</f>
        <v>0</v>
      </c>
      <c r="AG116" s="11">
        <v>116</v>
      </c>
    </row>
    <row r="117" spans="32:33" x14ac:dyDescent="0.15">
      <c r="AF117" s="11">
        <f>+水洗化人口等!B117</f>
        <v>0</v>
      </c>
      <c r="AG117" s="11">
        <v>117</v>
      </c>
    </row>
    <row r="118" spans="32:33" x14ac:dyDescent="0.15">
      <c r="AF118" s="11">
        <f>+水洗化人口等!B118</f>
        <v>0</v>
      </c>
      <c r="AG118" s="11">
        <v>118</v>
      </c>
    </row>
    <row r="119" spans="32:33" x14ac:dyDescent="0.15">
      <c r="AF119" s="11">
        <f>+水洗化人口等!B119</f>
        <v>0</v>
      </c>
      <c r="AG119" s="11">
        <v>119</v>
      </c>
    </row>
    <row r="120" spans="32:33" x14ac:dyDescent="0.15">
      <c r="AF120" s="11">
        <f>+水洗化人口等!B120</f>
        <v>0</v>
      </c>
      <c r="AG120" s="11">
        <v>120</v>
      </c>
    </row>
    <row r="121" spans="32:33" x14ac:dyDescent="0.15">
      <c r="AF121" s="11">
        <f>+水洗化人口等!B121</f>
        <v>0</v>
      </c>
      <c r="AG121" s="11">
        <v>121</v>
      </c>
    </row>
    <row r="122" spans="32:33" x14ac:dyDescent="0.15">
      <c r="AF122" s="11">
        <f>+水洗化人口等!B122</f>
        <v>0</v>
      </c>
      <c r="AG122" s="11">
        <v>122</v>
      </c>
    </row>
    <row r="123" spans="32:33" x14ac:dyDescent="0.15">
      <c r="AF123" s="11">
        <f>+水洗化人口等!B123</f>
        <v>0</v>
      </c>
      <c r="AG123" s="11">
        <v>123</v>
      </c>
    </row>
    <row r="124" spans="32:33" x14ac:dyDescent="0.15">
      <c r="AF124" s="11">
        <f>+水洗化人口等!B124</f>
        <v>0</v>
      </c>
      <c r="AG124" s="11">
        <v>124</v>
      </c>
    </row>
    <row r="125" spans="32:33" x14ac:dyDescent="0.15">
      <c r="AF125" s="11">
        <f>+水洗化人口等!B125</f>
        <v>0</v>
      </c>
      <c r="AG125" s="11">
        <v>125</v>
      </c>
    </row>
    <row r="126" spans="32:33" x14ac:dyDescent="0.15">
      <c r="AF126" s="11">
        <f>+水洗化人口等!B126</f>
        <v>0</v>
      </c>
      <c r="AG126" s="11">
        <v>126</v>
      </c>
    </row>
    <row r="127" spans="32:33" x14ac:dyDescent="0.15">
      <c r="AF127" s="11">
        <f>+水洗化人口等!B127</f>
        <v>0</v>
      </c>
      <c r="AG127" s="11">
        <v>127</v>
      </c>
    </row>
    <row r="128" spans="32:33" x14ac:dyDescent="0.15">
      <c r="AF128" s="11">
        <f>+水洗化人口等!B128</f>
        <v>0</v>
      </c>
      <c r="AG128" s="11">
        <v>128</v>
      </c>
    </row>
    <row r="129" spans="32:33" x14ac:dyDescent="0.15">
      <c r="AF129" s="11">
        <f>+水洗化人口等!B129</f>
        <v>0</v>
      </c>
      <c r="AG129" s="11">
        <v>129</v>
      </c>
    </row>
    <row r="130" spans="32:33" x14ac:dyDescent="0.15">
      <c r="AF130" s="11">
        <f>+水洗化人口等!B130</f>
        <v>0</v>
      </c>
      <c r="AG130" s="11">
        <v>130</v>
      </c>
    </row>
    <row r="131" spans="32:33" x14ac:dyDescent="0.15">
      <c r="AF131" s="11">
        <f>+水洗化人口等!B131</f>
        <v>0</v>
      </c>
      <c r="AG131" s="11">
        <v>131</v>
      </c>
    </row>
    <row r="132" spans="32:33" x14ac:dyDescent="0.15">
      <c r="AF132" s="11">
        <f>+水洗化人口等!B132</f>
        <v>0</v>
      </c>
      <c r="AG132" s="11">
        <v>132</v>
      </c>
    </row>
    <row r="133" spans="32:33" x14ac:dyDescent="0.15">
      <c r="AF133" s="11">
        <f>+水洗化人口等!B133</f>
        <v>0</v>
      </c>
      <c r="AG133" s="11">
        <v>133</v>
      </c>
    </row>
    <row r="134" spans="32:33" x14ac:dyDescent="0.15">
      <c r="AF134" s="11">
        <f>+水洗化人口等!B134</f>
        <v>0</v>
      </c>
      <c r="AG134" s="11">
        <v>134</v>
      </c>
    </row>
    <row r="135" spans="32:33" x14ac:dyDescent="0.15">
      <c r="AF135" s="11">
        <f>+水洗化人口等!B135</f>
        <v>0</v>
      </c>
      <c r="AG135" s="11">
        <v>135</v>
      </c>
    </row>
    <row r="136" spans="32:33" x14ac:dyDescent="0.15">
      <c r="AF136" s="11">
        <f>+水洗化人口等!B136</f>
        <v>0</v>
      </c>
      <c r="AG136" s="11">
        <v>136</v>
      </c>
    </row>
    <row r="137" spans="32:33" x14ac:dyDescent="0.15">
      <c r="AF137" s="11">
        <f>+水洗化人口等!B137</f>
        <v>0</v>
      </c>
      <c r="AG137" s="11">
        <v>137</v>
      </c>
    </row>
    <row r="138" spans="32:33" x14ac:dyDescent="0.15">
      <c r="AF138" s="11">
        <f>+水洗化人口等!B138</f>
        <v>0</v>
      </c>
      <c r="AG138" s="11">
        <v>138</v>
      </c>
    </row>
    <row r="139" spans="32:33" x14ac:dyDescent="0.15">
      <c r="AF139" s="11">
        <f>+水洗化人口等!B139</f>
        <v>0</v>
      </c>
      <c r="AG139" s="11">
        <v>139</v>
      </c>
    </row>
    <row r="140" spans="32:33" x14ac:dyDescent="0.15">
      <c r="AF140" s="11">
        <f>+水洗化人口等!B140</f>
        <v>0</v>
      </c>
      <c r="AG140" s="11">
        <v>140</v>
      </c>
    </row>
    <row r="141" spans="32:33" x14ac:dyDescent="0.15">
      <c r="AF141" s="11">
        <f>+水洗化人口等!B141</f>
        <v>0</v>
      </c>
      <c r="AG141" s="11">
        <v>141</v>
      </c>
    </row>
    <row r="142" spans="32:33" x14ac:dyDescent="0.15">
      <c r="AF142" s="11">
        <f>+水洗化人口等!B142</f>
        <v>0</v>
      </c>
      <c r="AG142" s="11">
        <v>142</v>
      </c>
    </row>
    <row r="143" spans="32:33" x14ac:dyDescent="0.15">
      <c r="AF143" s="11">
        <f>+水洗化人口等!B143</f>
        <v>0</v>
      </c>
      <c r="AG143" s="11">
        <v>143</v>
      </c>
    </row>
    <row r="144" spans="32:33" x14ac:dyDescent="0.15">
      <c r="AF144" s="11">
        <f>+水洗化人口等!B144</f>
        <v>0</v>
      </c>
      <c r="AG144" s="11">
        <v>144</v>
      </c>
    </row>
    <row r="145" spans="32:33" x14ac:dyDescent="0.15">
      <c r="AF145" s="11">
        <f>+水洗化人口等!B145</f>
        <v>0</v>
      </c>
      <c r="AG145" s="11">
        <v>145</v>
      </c>
    </row>
    <row r="146" spans="32:33" x14ac:dyDescent="0.15">
      <c r="AF146" s="11">
        <f>+水洗化人口等!B146</f>
        <v>0</v>
      </c>
      <c r="AG146" s="11">
        <v>146</v>
      </c>
    </row>
    <row r="147" spans="32:33" x14ac:dyDescent="0.15">
      <c r="AF147" s="11">
        <f>+水洗化人口等!B147</f>
        <v>0</v>
      </c>
      <c r="AG147" s="11">
        <v>147</v>
      </c>
    </row>
    <row r="148" spans="32:33" x14ac:dyDescent="0.15">
      <c r="AF148" s="11">
        <f>+水洗化人口等!B148</f>
        <v>0</v>
      </c>
      <c r="AG148" s="11">
        <v>148</v>
      </c>
    </row>
    <row r="149" spans="32:33" x14ac:dyDescent="0.15">
      <c r="AF149" s="11">
        <f>+水洗化人口等!B149</f>
        <v>0</v>
      </c>
      <c r="AG149" s="11">
        <v>149</v>
      </c>
    </row>
    <row r="150" spans="32:33" x14ac:dyDescent="0.15">
      <c r="AF150" s="11">
        <f>+水洗化人口等!B150</f>
        <v>0</v>
      </c>
      <c r="AG150" s="11">
        <v>150</v>
      </c>
    </row>
    <row r="151" spans="32:33" x14ac:dyDescent="0.15">
      <c r="AF151" s="11">
        <f>+水洗化人口等!B151</f>
        <v>0</v>
      </c>
      <c r="AG151" s="11">
        <v>151</v>
      </c>
    </row>
    <row r="152" spans="32:33" x14ac:dyDescent="0.15">
      <c r="AF152" s="11">
        <f>+水洗化人口等!B152</f>
        <v>0</v>
      </c>
      <c r="AG152" s="11">
        <v>152</v>
      </c>
    </row>
    <row r="153" spans="32:33" x14ac:dyDescent="0.15">
      <c r="AF153" s="11">
        <f>+水洗化人口等!B153</f>
        <v>0</v>
      </c>
      <c r="AG153" s="11">
        <v>153</v>
      </c>
    </row>
    <row r="154" spans="32:33" x14ac:dyDescent="0.15">
      <c r="AF154" s="11">
        <f>+水洗化人口等!B154</f>
        <v>0</v>
      </c>
      <c r="AG154" s="11">
        <v>154</v>
      </c>
    </row>
    <row r="155" spans="32:33" x14ac:dyDescent="0.15">
      <c r="AF155" s="11">
        <f>+水洗化人口等!B155</f>
        <v>0</v>
      </c>
      <c r="AG155" s="11">
        <v>155</v>
      </c>
    </row>
    <row r="156" spans="32:33" x14ac:dyDescent="0.15">
      <c r="AF156" s="11">
        <f>+水洗化人口等!B156</f>
        <v>0</v>
      </c>
      <c r="AG156" s="11">
        <v>156</v>
      </c>
    </row>
    <row r="157" spans="32:33" x14ac:dyDescent="0.15">
      <c r="AF157" s="11">
        <f>+水洗化人口等!B157</f>
        <v>0</v>
      </c>
      <c r="AG157" s="11">
        <v>157</v>
      </c>
    </row>
    <row r="158" spans="32:33" x14ac:dyDescent="0.15">
      <c r="AF158" s="11">
        <f>+水洗化人口等!B158</f>
        <v>0</v>
      </c>
      <c r="AG158" s="11">
        <v>158</v>
      </c>
    </row>
    <row r="159" spans="32:33" x14ac:dyDescent="0.15">
      <c r="AF159" s="11">
        <f>+水洗化人口等!B159</f>
        <v>0</v>
      </c>
      <c r="AG159" s="11">
        <v>159</v>
      </c>
    </row>
    <row r="160" spans="32:33" x14ac:dyDescent="0.15">
      <c r="AF160" s="11">
        <f>+水洗化人口等!B160</f>
        <v>0</v>
      </c>
      <c r="AG160" s="11">
        <v>160</v>
      </c>
    </row>
    <row r="161" spans="32:33" x14ac:dyDescent="0.15">
      <c r="AF161" s="11">
        <f>+水洗化人口等!B161</f>
        <v>0</v>
      </c>
      <c r="AG161" s="11">
        <v>161</v>
      </c>
    </row>
    <row r="162" spans="32:33" x14ac:dyDescent="0.15">
      <c r="AF162" s="11">
        <f>+水洗化人口等!B162</f>
        <v>0</v>
      </c>
      <c r="AG162" s="11">
        <v>162</v>
      </c>
    </row>
    <row r="163" spans="32:33" x14ac:dyDescent="0.15">
      <c r="AF163" s="11">
        <f>+水洗化人口等!B163</f>
        <v>0</v>
      </c>
      <c r="AG163" s="11">
        <v>163</v>
      </c>
    </row>
    <row r="164" spans="32:33" x14ac:dyDescent="0.15">
      <c r="AF164" s="11">
        <f>+水洗化人口等!B164</f>
        <v>0</v>
      </c>
      <c r="AG164" s="11">
        <v>164</v>
      </c>
    </row>
    <row r="165" spans="32:33" x14ac:dyDescent="0.15">
      <c r="AF165" s="11">
        <f>+水洗化人口等!B165</f>
        <v>0</v>
      </c>
      <c r="AG165" s="11">
        <v>165</v>
      </c>
    </row>
    <row r="166" spans="32:33" x14ac:dyDescent="0.15">
      <c r="AF166" s="11">
        <f>+水洗化人口等!B166</f>
        <v>0</v>
      </c>
      <c r="AG166" s="11">
        <v>166</v>
      </c>
    </row>
    <row r="167" spans="32:33" x14ac:dyDescent="0.15">
      <c r="AF167" s="11">
        <f>+水洗化人口等!B167</f>
        <v>0</v>
      </c>
      <c r="AG167" s="11">
        <v>167</v>
      </c>
    </row>
    <row r="168" spans="32:33" x14ac:dyDescent="0.15">
      <c r="AF168" s="11">
        <f>+水洗化人口等!B168</f>
        <v>0</v>
      </c>
      <c r="AG168" s="11">
        <v>168</v>
      </c>
    </row>
    <row r="169" spans="32:33" x14ac:dyDescent="0.15">
      <c r="AF169" s="11">
        <f>+水洗化人口等!B169</f>
        <v>0</v>
      </c>
      <c r="AG169" s="11">
        <v>169</v>
      </c>
    </row>
    <row r="170" spans="32:33" x14ac:dyDescent="0.15">
      <c r="AF170" s="11">
        <f>+水洗化人口等!B170</f>
        <v>0</v>
      </c>
      <c r="AG170" s="11">
        <v>170</v>
      </c>
    </row>
    <row r="171" spans="32:33" x14ac:dyDescent="0.15">
      <c r="AF171" s="11">
        <f>+水洗化人口等!B171</f>
        <v>0</v>
      </c>
      <c r="AG171" s="11">
        <v>171</v>
      </c>
    </row>
    <row r="172" spans="32:33" x14ac:dyDescent="0.15">
      <c r="AF172" s="11">
        <f>+水洗化人口等!B172</f>
        <v>0</v>
      </c>
      <c r="AG172" s="11">
        <v>172</v>
      </c>
    </row>
    <row r="173" spans="32:33" x14ac:dyDescent="0.15">
      <c r="AF173" s="11">
        <f>+水洗化人口等!B173</f>
        <v>0</v>
      </c>
      <c r="AG173" s="11">
        <v>173</v>
      </c>
    </row>
    <row r="174" spans="32:33" x14ac:dyDescent="0.15">
      <c r="AF174" s="11">
        <f>+水洗化人口等!B174</f>
        <v>0</v>
      </c>
      <c r="AG174" s="11">
        <v>174</v>
      </c>
    </row>
    <row r="175" spans="32:33" x14ac:dyDescent="0.15">
      <c r="AF175" s="11">
        <f>+水洗化人口等!B175</f>
        <v>0</v>
      </c>
      <c r="AG175" s="11">
        <v>175</v>
      </c>
    </row>
    <row r="176" spans="32:33" x14ac:dyDescent="0.15">
      <c r="AF176" s="11">
        <f>+水洗化人口等!B176</f>
        <v>0</v>
      </c>
      <c r="AG176" s="11">
        <v>176</v>
      </c>
    </row>
    <row r="177" spans="32:33" x14ac:dyDescent="0.15">
      <c r="AF177" s="11">
        <f>+水洗化人口等!B177</f>
        <v>0</v>
      </c>
      <c r="AG177" s="11">
        <v>177</v>
      </c>
    </row>
    <row r="178" spans="32:33" x14ac:dyDescent="0.15">
      <c r="AF178" s="11">
        <f>+水洗化人口等!B178</f>
        <v>0</v>
      </c>
      <c r="AG178" s="11">
        <v>178</v>
      </c>
    </row>
    <row r="179" spans="32:33" x14ac:dyDescent="0.15">
      <c r="AF179" s="11">
        <f>+水洗化人口等!B179</f>
        <v>0</v>
      </c>
      <c r="AG179" s="11">
        <v>179</v>
      </c>
    </row>
    <row r="180" spans="32:33" x14ac:dyDescent="0.15">
      <c r="AF180" s="11">
        <f>+水洗化人口等!B180</f>
        <v>0</v>
      </c>
      <c r="AG180" s="11">
        <v>180</v>
      </c>
    </row>
    <row r="181" spans="32:33" x14ac:dyDescent="0.15">
      <c r="AF181" s="11">
        <f>+水洗化人口等!B181</f>
        <v>0</v>
      </c>
      <c r="AG181" s="11">
        <v>181</v>
      </c>
    </row>
    <row r="182" spans="32:33" x14ac:dyDescent="0.15">
      <c r="AF182" s="11">
        <f>+水洗化人口等!B182</f>
        <v>0</v>
      </c>
      <c r="AG182" s="11">
        <v>182</v>
      </c>
    </row>
    <row r="183" spans="32:33" x14ac:dyDescent="0.15">
      <c r="AF183" s="11">
        <f>+水洗化人口等!B183</f>
        <v>0</v>
      </c>
      <c r="AG183" s="11">
        <v>183</v>
      </c>
    </row>
    <row r="184" spans="32:33" x14ac:dyDescent="0.15">
      <c r="AF184" s="11">
        <f>+水洗化人口等!B184</f>
        <v>0</v>
      </c>
      <c r="AG184" s="11">
        <v>184</v>
      </c>
    </row>
    <row r="185" spans="32:33" x14ac:dyDescent="0.15">
      <c r="AF185" s="11">
        <f>+水洗化人口等!B185</f>
        <v>0</v>
      </c>
      <c r="AG185" s="11">
        <v>185</v>
      </c>
    </row>
    <row r="186" spans="32:33" x14ac:dyDescent="0.15">
      <c r="AF186" s="11">
        <f>+水洗化人口等!B186</f>
        <v>0</v>
      </c>
      <c r="AG186" s="11">
        <v>186</v>
      </c>
    </row>
    <row r="187" spans="32:33" x14ac:dyDescent="0.15">
      <c r="AF187" s="11">
        <f>+水洗化人口等!B187</f>
        <v>0</v>
      </c>
      <c r="AG187" s="11">
        <v>187</v>
      </c>
    </row>
    <row r="188" spans="32:33" x14ac:dyDescent="0.15">
      <c r="AF188" s="11">
        <f>+水洗化人口等!B188</f>
        <v>0</v>
      </c>
      <c r="AG188" s="11">
        <v>188</v>
      </c>
    </row>
    <row r="189" spans="32:33" x14ac:dyDescent="0.15">
      <c r="AF189" s="11">
        <f>+水洗化人口等!B189</f>
        <v>0</v>
      </c>
      <c r="AG189" s="11">
        <v>189</v>
      </c>
    </row>
    <row r="190" spans="32:33" x14ac:dyDescent="0.15">
      <c r="AF190" s="11">
        <f>+水洗化人口等!B190</f>
        <v>0</v>
      </c>
      <c r="AG190" s="11">
        <v>190</v>
      </c>
    </row>
    <row r="191" spans="32:33" x14ac:dyDescent="0.15">
      <c r="AF191" s="11">
        <f>+水洗化人口等!B191</f>
        <v>0</v>
      </c>
      <c r="AG191" s="11">
        <v>191</v>
      </c>
    </row>
    <row r="192" spans="32:33" x14ac:dyDescent="0.15">
      <c r="AF192" s="11">
        <f>+水洗化人口等!B192</f>
        <v>0</v>
      </c>
      <c r="AG192" s="11">
        <v>192</v>
      </c>
    </row>
    <row r="193" spans="32:33" x14ac:dyDescent="0.15">
      <c r="AF193" s="11">
        <f>+水洗化人口等!B193</f>
        <v>0</v>
      </c>
      <c r="AG193" s="11">
        <v>193</v>
      </c>
    </row>
    <row r="194" spans="32:33" x14ac:dyDescent="0.15">
      <c r="AF194" s="11">
        <f>+水洗化人口等!B194</f>
        <v>0</v>
      </c>
      <c r="AG194" s="11">
        <v>194</v>
      </c>
    </row>
    <row r="195" spans="32:33" x14ac:dyDescent="0.15">
      <c r="AF195" s="11">
        <f>+水洗化人口等!B195</f>
        <v>0</v>
      </c>
      <c r="AG195" s="11">
        <v>195</v>
      </c>
    </row>
    <row r="196" spans="32:33" x14ac:dyDescent="0.15">
      <c r="AF196" s="11">
        <f>+水洗化人口等!B196</f>
        <v>0</v>
      </c>
      <c r="AG196" s="11">
        <v>196</v>
      </c>
    </row>
    <row r="197" spans="32:33" x14ac:dyDescent="0.15">
      <c r="AF197" s="11">
        <f>+水洗化人口等!B197</f>
        <v>0</v>
      </c>
      <c r="AG197" s="11">
        <v>197</v>
      </c>
    </row>
    <row r="198" spans="32:33" x14ac:dyDescent="0.15">
      <c r="AF198" s="11">
        <f>+水洗化人口等!B198</f>
        <v>0</v>
      </c>
      <c r="AG198" s="11">
        <v>198</v>
      </c>
    </row>
    <row r="199" spans="32:33" x14ac:dyDescent="0.15">
      <c r="AF199" s="11">
        <f>+水洗化人口等!B199</f>
        <v>0</v>
      </c>
      <c r="AG199" s="11">
        <v>199</v>
      </c>
    </row>
    <row r="200" spans="32:33" x14ac:dyDescent="0.15">
      <c r="AF200" s="11">
        <f>+水洗化人口等!B200</f>
        <v>0</v>
      </c>
      <c r="AG200" s="11">
        <v>200</v>
      </c>
    </row>
    <row r="201" spans="32:33" x14ac:dyDescent="0.15">
      <c r="AF201" s="11">
        <f>+水洗化人口等!B201</f>
        <v>0</v>
      </c>
      <c r="AG201" s="11">
        <v>201</v>
      </c>
    </row>
    <row r="202" spans="32:33" x14ac:dyDescent="0.15">
      <c r="AF202" s="11">
        <f>+水洗化人口等!B202</f>
        <v>0</v>
      </c>
      <c r="AG202" s="11">
        <v>202</v>
      </c>
    </row>
    <row r="203" spans="32:33" x14ac:dyDescent="0.15">
      <c r="AF203" s="11">
        <f>+水洗化人口等!B203</f>
        <v>0</v>
      </c>
      <c r="AG203" s="11">
        <v>203</v>
      </c>
    </row>
    <row r="204" spans="32:33" x14ac:dyDescent="0.15">
      <c r="AF204" s="11">
        <f>+水洗化人口等!B204</f>
        <v>0</v>
      </c>
      <c r="AG204" s="11">
        <v>204</v>
      </c>
    </row>
    <row r="205" spans="32:33" x14ac:dyDescent="0.15">
      <c r="AF205" s="11">
        <f>+水洗化人口等!B205</f>
        <v>0</v>
      </c>
      <c r="AG205" s="11">
        <v>205</v>
      </c>
    </row>
    <row r="206" spans="32:33" x14ac:dyDescent="0.15">
      <c r="AF206" s="11">
        <f>+水洗化人口等!B206</f>
        <v>0</v>
      </c>
      <c r="AG206" s="11">
        <v>206</v>
      </c>
    </row>
    <row r="207" spans="32:33" x14ac:dyDescent="0.15">
      <c r="AF207" s="11">
        <f>+水洗化人口等!B207</f>
        <v>0</v>
      </c>
      <c r="AG207" s="11">
        <v>207</v>
      </c>
    </row>
    <row r="208" spans="32:33" x14ac:dyDescent="0.15">
      <c r="AF208" s="11" t="e">
        <f>+水洗化人口等!#REF!</f>
        <v>#REF!</v>
      </c>
      <c r="AG208" s="11">
        <v>208</v>
      </c>
    </row>
    <row r="209" spans="32:33" x14ac:dyDescent="0.15">
      <c r="AF209" s="11" t="e">
        <f>+水洗化人口等!#REF!</f>
        <v>#REF!</v>
      </c>
      <c r="AG209" s="11">
        <v>209</v>
      </c>
    </row>
    <row r="210" spans="32:33" x14ac:dyDescent="0.15">
      <c r="AF210" s="11" t="e">
        <f>+水洗化人口等!#REF!</f>
        <v>#REF!</v>
      </c>
      <c r="AG210" s="11">
        <v>210</v>
      </c>
    </row>
    <row r="211" spans="32:33" x14ac:dyDescent="0.15">
      <c r="AF211" s="11" t="e">
        <f>+水洗化人口等!#REF!</f>
        <v>#REF!</v>
      </c>
      <c r="AG211" s="11">
        <v>211</v>
      </c>
    </row>
    <row r="212" spans="32:33" x14ac:dyDescent="0.15">
      <c r="AF212" s="11" t="e">
        <f>+水洗化人口等!#REF!</f>
        <v>#REF!</v>
      </c>
      <c r="AG212" s="11">
        <v>212</v>
      </c>
    </row>
    <row r="213" spans="32:33" x14ac:dyDescent="0.15">
      <c r="AF213" s="11" t="e">
        <f>+水洗化人口等!#REF!</f>
        <v>#REF!</v>
      </c>
      <c r="AG213" s="11">
        <v>213</v>
      </c>
    </row>
    <row r="214" spans="32:33" x14ac:dyDescent="0.15">
      <c r="AF214" s="11" t="e">
        <f>+水洗化人口等!#REF!</f>
        <v>#REF!</v>
      </c>
      <c r="AG214" s="11">
        <v>214</v>
      </c>
    </row>
    <row r="215" spans="32:33" x14ac:dyDescent="0.15">
      <c r="AF215" s="11" t="e">
        <f>+水洗化人口等!#REF!</f>
        <v>#REF!</v>
      </c>
      <c r="AG215" s="11">
        <v>215</v>
      </c>
    </row>
    <row r="216" spans="32:33" x14ac:dyDescent="0.15">
      <c r="AF216" s="11" t="e">
        <f>+水洗化人口等!#REF!</f>
        <v>#REF!</v>
      </c>
      <c r="AG216" s="11">
        <v>216</v>
      </c>
    </row>
    <row r="217" spans="32:33" x14ac:dyDescent="0.15">
      <c r="AF217" s="11" t="e">
        <f>+水洗化人口等!#REF!</f>
        <v>#REF!</v>
      </c>
      <c r="AG217" s="11">
        <v>217</v>
      </c>
    </row>
    <row r="218" spans="32:33" x14ac:dyDescent="0.15">
      <c r="AF218" s="11" t="e">
        <f>+水洗化人口等!#REF!</f>
        <v>#REF!</v>
      </c>
      <c r="AG218" s="11">
        <v>218</v>
      </c>
    </row>
    <row r="219" spans="32:33" x14ac:dyDescent="0.15">
      <c r="AF219" s="11" t="e">
        <f>+水洗化人口等!#REF!</f>
        <v>#REF!</v>
      </c>
      <c r="AG219" s="11">
        <v>219</v>
      </c>
    </row>
    <row r="220" spans="32:33" x14ac:dyDescent="0.15">
      <c r="AF220" s="11" t="e">
        <f>+水洗化人口等!#REF!</f>
        <v>#REF!</v>
      </c>
      <c r="AG220" s="11">
        <v>220</v>
      </c>
    </row>
    <row r="221" spans="32:33" x14ac:dyDescent="0.15">
      <c r="AF221" s="11" t="e">
        <f>+水洗化人口等!#REF!</f>
        <v>#REF!</v>
      </c>
      <c r="AG221" s="11">
        <v>221</v>
      </c>
    </row>
    <row r="222" spans="32:33" x14ac:dyDescent="0.15">
      <c r="AF222" s="11" t="e">
        <f>+水洗化人口等!#REF!</f>
        <v>#REF!</v>
      </c>
      <c r="AG222" s="11">
        <v>222</v>
      </c>
    </row>
    <row r="223" spans="32:33" x14ac:dyDescent="0.15">
      <c r="AF223" s="11" t="e">
        <f>+水洗化人口等!#REF!</f>
        <v>#REF!</v>
      </c>
      <c r="AG223" s="11">
        <v>223</v>
      </c>
    </row>
    <row r="224" spans="32:33" x14ac:dyDescent="0.15">
      <c r="AF224" s="11" t="e">
        <f>+水洗化人口等!#REF!</f>
        <v>#REF!</v>
      </c>
      <c r="AG224" s="11">
        <v>224</v>
      </c>
    </row>
    <row r="225" spans="32:33" x14ac:dyDescent="0.15">
      <c r="AF225" s="11" t="e">
        <f>+水洗化人口等!#REF!</f>
        <v>#REF!</v>
      </c>
      <c r="AG225" s="11">
        <v>225</v>
      </c>
    </row>
    <row r="226" spans="32:33" x14ac:dyDescent="0.15">
      <c r="AF226" s="11" t="e">
        <f>+水洗化人口等!#REF!</f>
        <v>#REF!</v>
      </c>
      <c r="AG226" s="11">
        <v>226</v>
      </c>
    </row>
    <row r="227" spans="32:33" x14ac:dyDescent="0.15">
      <c r="AF227" s="11" t="e">
        <f>+水洗化人口等!#REF!</f>
        <v>#REF!</v>
      </c>
      <c r="AG227" s="11">
        <v>227</v>
      </c>
    </row>
    <row r="228" spans="32:33" x14ac:dyDescent="0.15">
      <c r="AF228" s="11" t="e">
        <f>+水洗化人口等!#REF!</f>
        <v>#REF!</v>
      </c>
      <c r="AG228" s="11">
        <v>228</v>
      </c>
    </row>
    <row r="229" spans="32:33" x14ac:dyDescent="0.15">
      <c r="AF229" s="11" t="e">
        <f>+水洗化人口等!#REF!</f>
        <v>#REF!</v>
      </c>
      <c r="AG229" s="11">
        <v>229</v>
      </c>
    </row>
    <row r="230" spans="32:33" x14ac:dyDescent="0.15">
      <c r="AF230" s="11" t="e">
        <f>+水洗化人口等!#REF!</f>
        <v>#REF!</v>
      </c>
      <c r="AG230" s="11">
        <v>230</v>
      </c>
    </row>
    <row r="231" spans="32:33" x14ac:dyDescent="0.15">
      <c r="AF231" s="11" t="e">
        <f>+水洗化人口等!#REF!</f>
        <v>#REF!</v>
      </c>
      <c r="AG231" s="11">
        <v>231</v>
      </c>
    </row>
    <row r="232" spans="32:33" x14ac:dyDescent="0.15">
      <c r="AF232" s="11" t="e">
        <f>+水洗化人口等!#REF!</f>
        <v>#REF!</v>
      </c>
      <c r="AG232" s="11">
        <v>232</v>
      </c>
    </row>
    <row r="233" spans="32:33" x14ac:dyDescent="0.15">
      <c r="AF233" s="11" t="e">
        <f>+水洗化人口等!#REF!</f>
        <v>#REF!</v>
      </c>
      <c r="AG233" s="11">
        <v>233</v>
      </c>
    </row>
    <row r="234" spans="32:33" x14ac:dyDescent="0.15">
      <c r="AF234" s="11" t="e">
        <f>+水洗化人口等!#REF!</f>
        <v>#REF!</v>
      </c>
      <c r="AG234" s="11">
        <v>234</v>
      </c>
    </row>
    <row r="235" spans="32:33" x14ac:dyDescent="0.15">
      <c r="AF235" s="11" t="e">
        <f>+水洗化人口等!#REF!</f>
        <v>#REF!</v>
      </c>
      <c r="AG235" s="11">
        <v>235</v>
      </c>
    </row>
    <row r="236" spans="32:33" x14ac:dyDescent="0.15">
      <c r="AF236" s="11" t="e">
        <f>+水洗化人口等!#REF!</f>
        <v>#REF!</v>
      </c>
      <c r="AG236" s="11">
        <v>236</v>
      </c>
    </row>
    <row r="237" spans="32:33" x14ac:dyDescent="0.15">
      <c r="AF237" s="11" t="e">
        <f>+水洗化人口等!#REF!</f>
        <v>#REF!</v>
      </c>
      <c r="AG237" s="11">
        <v>237</v>
      </c>
    </row>
    <row r="238" spans="32:33" x14ac:dyDescent="0.15">
      <c r="AF238" s="11" t="e">
        <f>+水洗化人口等!#REF!</f>
        <v>#REF!</v>
      </c>
      <c r="AG238" s="11">
        <v>238</v>
      </c>
    </row>
    <row r="239" spans="32:33" x14ac:dyDescent="0.15">
      <c r="AF239" s="11" t="e">
        <f>+水洗化人口等!#REF!</f>
        <v>#REF!</v>
      </c>
      <c r="AG239" s="11">
        <v>239</v>
      </c>
    </row>
    <row r="240" spans="32:33" x14ac:dyDescent="0.15">
      <c r="AF240" s="11" t="e">
        <f>+水洗化人口等!#REF!</f>
        <v>#REF!</v>
      </c>
      <c r="AG240" s="11">
        <v>240</v>
      </c>
    </row>
    <row r="241" spans="32:33" x14ac:dyDescent="0.15">
      <c r="AF241" s="11" t="e">
        <f>+水洗化人口等!#REF!</f>
        <v>#REF!</v>
      </c>
      <c r="AG241" s="11">
        <v>241</v>
      </c>
    </row>
    <row r="242" spans="32:33" x14ac:dyDescent="0.15">
      <c r="AF242" s="11" t="e">
        <f>+水洗化人口等!#REF!</f>
        <v>#REF!</v>
      </c>
      <c r="AG242" s="11">
        <v>242</v>
      </c>
    </row>
    <row r="243" spans="32:33" x14ac:dyDescent="0.15">
      <c r="AF243" s="11" t="e">
        <f>+水洗化人口等!#REF!</f>
        <v>#REF!</v>
      </c>
      <c r="AG243" s="11">
        <v>243</v>
      </c>
    </row>
    <row r="244" spans="32:33" x14ac:dyDescent="0.15">
      <c r="AF244" s="11" t="e">
        <f>+水洗化人口等!#REF!</f>
        <v>#REF!</v>
      </c>
      <c r="AG244" s="11">
        <v>244</v>
      </c>
    </row>
    <row r="245" spans="32:33" x14ac:dyDescent="0.15">
      <c r="AF245" s="11" t="e">
        <f>+水洗化人口等!#REF!</f>
        <v>#REF!</v>
      </c>
      <c r="AG245" s="11">
        <v>245</v>
      </c>
    </row>
    <row r="246" spans="32:33" x14ac:dyDescent="0.15">
      <c r="AF246" s="11" t="e">
        <f>+水洗化人口等!#REF!</f>
        <v>#REF!</v>
      </c>
      <c r="AG246" s="11">
        <v>246</v>
      </c>
    </row>
    <row r="247" spans="32:33" x14ac:dyDescent="0.15">
      <c r="AF247" s="11" t="e">
        <f>+水洗化人口等!#REF!</f>
        <v>#REF!</v>
      </c>
      <c r="AG247" s="11">
        <v>247</v>
      </c>
    </row>
    <row r="248" spans="32:33" x14ac:dyDescent="0.15">
      <c r="AF248" s="11" t="e">
        <f>+水洗化人口等!#REF!</f>
        <v>#REF!</v>
      </c>
      <c r="AG248" s="11">
        <v>248</v>
      </c>
    </row>
    <row r="249" spans="32:33" x14ac:dyDescent="0.15">
      <c r="AF249" s="11" t="e">
        <f>+水洗化人口等!#REF!</f>
        <v>#REF!</v>
      </c>
      <c r="AG249" s="11">
        <v>249</v>
      </c>
    </row>
    <row r="250" spans="32:33" x14ac:dyDescent="0.15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2021-10-11T01:27:33Z</dcterms:modified>
</cp:coreProperties>
</file>