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8兵庫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U7" i="1"/>
  <c r="T7" i="1"/>
  <c r="R7" i="1"/>
  <c r="O7" i="1"/>
  <c r="L7" i="1"/>
  <c r="AY9" i="3"/>
  <c r="AP9" i="3"/>
  <c r="AM9" i="3" s="1"/>
  <c r="AD9" i="3"/>
  <c r="S9" i="3"/>
  <c r="Q9" i="3" s="1"/>
  <c r="O9" i="3"/>
  <c r="F9" i="1" s="1"/>
  <c r="L9" i="1"/>
  <c r="K9" i="1"/>
  <c r="F9" i="3"/>
  <c r="E9" i="3"/>
  <c r="E9" i="1" s="1"/>
  <c r="CJ9" i="34"/>
  <c r="AD9" i="34" s="1"/>
  <c r="CF9" i="34"/>
  <c r="Z9" i="34" s="1"/>
  <c r="CB9" i="34"/>
  <c r="V9" i="34" s="1"/>
  <c r="BP9" i="34"/>
  <c r="J9" i="34" s="1"/>
  <c r="D9" i="32"/>
  <c r="CL9" i="34"/>
  <c r="AF9" i="34" s="1"/>
  <c r="CG9" i="34"/>
  <c r="AA9" i="34" s="1"/>
  <c r="BY9" i="34"/>
  <c r="S9" i="34" s="1"/>
  <c r="BX9" i="34"/>
  <c r="R9" i="34" s="1"/>
  <c r="BV9" i="34"/>
  <c r="P9" i="34" s="1"/>
  <c r="BU9" i="34"/>
  <c r="O9" i="34" s="1"/>
  <c r="D9" i="31"/>
  <c r="CI9" i="34"/>
  <c r="AC9" i="34" s="1"/>
  <c r="CE9" i="34"/>
  <c r="Y9" i="34" s="1"/>
  <c r="BW9" i="34"/>
  <c r="Q9" i="34" s="1"/>
  <c r="BT9" i="34"/>
  <c r="N9" i="34" s="1"/>
  <c r="BS9" i="34"/>
  <c r="M9" i="34" s="1"/>
  <c r="BM9" i="34"/>
  <c r="G9" i="34" s="1"/>
  <c r="D9" i="30"/>
  <c r="W9" i="1" s="1"/>
  <c r="CH9" i="34"/>
  <c r="AB9" i="34" s="1"/>
  <c r="BR9" i="34"/>
  <c r="L9" i="34" s="1"/>
  <c r="BQ9" i="34"/>
  <c r="K9" i="34" s="1"/>
  <c r="D9" i="29"/>
  <c r="V9" i="1" s="1"/>
  <c r="D9" i="28"/>
  <c r="U9" i="1" s="1"/>
  <c r="D9" i="27"/>
  <c r="T9" i="1" s="1"/>
  <c r="D9" i="26"/>
  <c r="S9" i="1" s="1"/>
  <c r="CD9" i="34"/>
  <c r="X9" i="34" s="1"/>
  <c r="BZ9" i="34"/>
  <c r="T9" i="34" s="1"/>
  <c r="BN9" i="34"/>
  <c r="H9" i="34" s="1"/>
  <c r="D9" i="25"/>
  <c r="R9" i="1" s="1"/>
  <c r="CK9" i="34"/>
  <c r="AE9" i="34" s="1"/>
  <c r="CC9" i="34"/>
  <c r="W9" i="34" s="1"/>
  <c r="CA9" i="34"/>
  <c r="U9" i="34" s="1"/>
  <c r="BO9" i="34"/>
  <c r="I9" i="34" s="1"/>
  <c r="AG9" i="34"/>
  <c r="O9" i="1" s="1"/>
  <c r="Z9" i="23"/>
  <c r="Z9" i="33" s="1"/>
  <c r="S9" i="23"/>
  <c r="S9" i="33" s="1"/>
  <c r="F9" i="23"/>
  <c r="D9" i="22"/>
  <c r="D9" i="21"/>
  <c r="D9" i="20"/>
  <c r="D9" i="19"/>
  <c r="D9" i="18"/>
  <c r="AH9" i="33"/>
  <c r="D9" i="17"/>
  <c r="D9" i="16"/>
  <c r="AF9" i="33"/>
  <c r="D9" i="15"/>
  <c r="D9" i="13"/>
  <c r="D9" i="8"/>
  <c r="AC9" i="1"/>
  <c r="AB9" i="1"/>
  <c r="N9" i="1"/>
  <c r="M9" i="1"/>
  <c r="J9" i="1"/>
  <c r="I9" i="1"/>
  <c r="AY8" i="3"/>
  <c r="AP8" i="3"/>
  <c r="AD8" i="1" s="1"/>
  <c r="AD8" i="3"/>
  <c r="AB8" i="3" s="1"/>
  <c r="S8" i="3"/>
  <c r="Q8" i="3" s="1"/>
  <c r="P8" i="3"/>
  <c r="O8" i="3"/>
  <c r="AB8" i="1" s="1"/>
  <c r="AB7" i="1" s="1"/>
  <c r="I8" i="1"/>
  <c r="I7" i="1" s="1"/>
  <c r="K8" i="1"/>
  <c r="K7" i="1" s="1"/>
  <c r="F8" i="3"/>
  <c r="E8" i="3"/>
  <c r="E8" i="1" s="1"/>
  <c r="E7" i="1" s="1"/>
  <c r="D8" i="32"/>
  <c r="CI8" i="34"/>
  <c r="AC8" i="34" s="1"/>
  <c r="CE8" i="34"/>
  <c r="Y8" i="34" s="1"/>
  <c r="CA8" i="34"/>
  <c r="U8" i="34" s="1"/>
  <c r="U7" i="34" s="1"/>
  <c r="BW8" i="34"/>
  <c r="Q8" i="34" s="1"/>
  <c r="BS8" i="34"/>
  <c r="M8" i="34" s="1"/>
  <c r="BQ8" i="34"/>
  <c r="K8" i="34" s="1"/>
  <c r="BO8" i="34"/>
  <c r="I8" i="34" s="1"/>
  <c r="D8" i="31"/>
  <c r="D8" i="30"/>
  <c r="W8" i="1" s="1"/>
  <c r="W7" i="1" s="1"/>
  <c r="CL8" i="34"/>
  <c r="AF8" i="34" s="1"/>
  <c r="BY8" i="34"/>
  <c r="S8" i="34" s="1"/>
  <c r="BV8" i="34"/>
  <c r="P8" i="34" s="1"/>
  <c r="P7" i="34" s="1"/>
  <c r="BN8" i="34"/>
  <c r="H8" i="34" s="1"/>
  <c r="D8" i="29"/>
  <c r="V8" i="1" s="1"/>
  <c r="V7" i="1" s="1"/>
  <c r="D8" i="28"/>
  <c r="U8" i="1" s="1"/>
  <c r="D8" i="27"/>
  <c r="T8" i="1" s="1"/>
  <c r="CG8" i="34"/>
  <c r="AA8" i="34" s="1"/>
  <c r="AA7" i="34" s="1"/>
  <c r="BZ8" i="34"/>
  <c r="T8" i="34" s="1"/>
  <c r="T7" i="34" s="1"/>
  <c r="D8" i="26"/>
  <c r="S8" i="1" s="1"/>
  <c r="S7" i="1" s="1"/>
  <c r="CK8" i="34"/>
  <c r="AE8" i="34" s="1"/>
  <c r="CC8" i="34"/>
  <c r="W8" i="34" s="1"/>
  <c r="BU8" i="34"/>
  <c r="O8" i="34" s="1"/>
  <c r="BM8" i="34"/>
  <c r="G8" i="34" s="1"/>
  <c r="D8" i="25"/>
  <c r="R8" i="1" s="1"/>
  <c r="CJ8" i="34"/>
  <c r="AD8" i="34" s="1"/>
  <c r="CH8" i="34"/>
  <c r="AB8" i="34" s="1"/>
  <c r="AB7" i="34" s="1"/>
  <c r="CF8" i="34"/>
  <c r="Z8" i="34" s="1"/>
  <c r="CD8" i="34"/>
  <c r="X8" i="34" s="1"/>
  <c r="CB8" i="34"/>
  <c r="V8" i="34" s="1"/>
  <c r="V7" i="34" s="1"/>
  <c r="BX8" i="34"/>
  <c r="R8" i="34" s="1"/>
  <c r="BT8" i="34"/>
  <c r="N8" i="34" s="1"/>
  <c r="N7" i="34" s="1"/>
  <c r="BR8" i="34"/>
  <c r="L8" i="34" s="1"/>
  <c r="BP8" i="34"/>
  <c r="J8" i="34" s="1"/>
  <c r="BL8" i="34"/>
  <c r="F8" i="34" s="1"/>
  <c r="AG8" i="34"/>
  <c r="O8" i="1" s="1"/>
  <c r="AG8" i="23"/>
  <c r="AG9" i="23" s="1"/>
  <c r="AG9" i="33" s="1"/>
  <c r="AE8" i="23"/>
  <c r="AE9" i="23" s="1"/>
  <c r="AE9" i="33" s="1"/>
  <c r="AD8" i="23"/>
  <c r="AD8" i="33" s="1"/>
  <c r="AC8" i="23"/>
  <c r="AC9" i="23" s="1"/>
  <c r="AC9" i="33" s="1"/>
  <c r="AB8" i="23"/>
  <c r="AB9" i="23" s="1"/>
  <c r="AB9" i="33" s="1"/>
  <c r="AA8" i="23"/>
  <c r="AA8" i="33" s="1"/>
  <c r="Z8" i="23"/>
  <c r="Z8" i="33" s="1"/>
  <c r="Y8" i="23"/>
  <c r="Y9" i="23" s="1"/>
  <c r="Y9" i="33" s="1"/>
  <c r="X8" i="23"/>
  <c r="X9" i="23" s="1"/>
  <c r="X9" i="33" s="1"/>
  <c r="W8" i="23"/>
  <c r="W8" i="33" s="1"/>
  <c r="V8" i="23"/>
  <c r="V9" i="23" s="1"/>
  <c r="V9" i="33" s="1"/>
  <c r="U8" i="23"/>
  <c r="U9" i="23" s="1"/>
  <c r="U9" i="33" s="1"/>
  <c r="T8" i="23"/>
  <c r="T9" i="23" s="1"/>
  <c r="T9" i="33" s="1"/>
  <c r="S8" i="23"/>
  <c r="S8" i="33" s="1"/>
  <c r="R8" i="23"/>
  <c r="R8" i="33" s="1"/>
  <c r="Q8" i="23"/>
  <c r="Q9" i="23" s="1"/>
  <c r="Q9" i="33" s="1"/>
  <c r="P8" i="23"/>
  <c r="P9" i="23" s="1"/>
  <c r="P9" i="33" s="1"/>
  <c r="O8" i="23"/>
  <c r="O8" i="33" s="1"/>
  <c r="N8" i="23"/>
  <c r="N8" i="33" s="1"/>
  <c r="M8" i="23"/>
  <c r="M8" i="33" s="1"/>
  <c r="L8" i="23"/>
  <c r="L9" i="23" s="1"/>
  <c r="L9" i="33" s="1"/>
  <c r="K8" i="23"/>
  <c r="K9" i="23" s="1"/>
  <c r="K9" i="33" s="1"/>
  <c r="J8" i="23"/>
  <c r="J9" i="23" s="1"/>
  <c r="J9" i="33" s="1"/>
  <c r="I8" i="23"/>
  <c r="I9" i="23" s="1"/>
  <c r="I9" i="33" s="1"/>
  <c r="H8" i="23"/>
  <c r="H9" i="23" s="1"/>
  <c r="H9" i="33" s="1"/>
  <c r="G8" i="23"/>
  <c r="G9" i="23" s="1"/>
  <c r="F8" i="23"/>
  <c r="F8" i="33" s="1"/>
  <c r="E8" i="23"/>
  <c r="AE8" i="33"/>
  <c r="K8" i="33"/>
  <c r="D8" i="22"/>
  <c r="D8" i="21"/>
  <c r="D8" i="20"/>
  <c r="D8" i="19"/>
  <c r="D8" i="18"/>
  <c r="D8" i="15"/>
  <c r="AG8" i="33"/>
  <c r="AF8" i="33"/>
  <c r="P8" i="33"/>
  <c r="D8" i="13"/>
  <c r="T8" i="33"/>
  <c r="D8" i="8"/>
  <c r="AH8" i="33"/>
  <c r="V8" i="33"/>
  <c r="J8" i="33"/>
  <c r="AC8" i="1"/>
  <c r="AC7" i="1" s="1"/>
  <c r="N8" i="1"/>
  <c r="N7" i="1" s="1"/>
  <c r="M8" i="1"/>
  <c r="M7" i="1" s="1"/>
  <c r="L8" i="1"/>
  <c r="J8" i="1"/>
  <c r="J7" i="1" s="1"/>
  <c r="H8" i="1"/>
  <c r="F8" i="1"/>
  <c r="F7" i="1" s="1"/>
  <c r="L7" i="34" l="1"/>
  <c r="R7" i="34"/>
  <c r="J7" i="34"/>
  <c r="AD7" i="34"/>
  <c r="H7" i="34"/>
  <c r="M7" i="34"/>
  <c r="AC7" i="34"/>
  <c r="CA7" i="34"/>
  <c r="G7" i="34"/>
  <c r="O7" i="34"/>
  <c r="AE7" i="34"/>
  <c r="Q7" i="34"/>
  <c r="Z7" i="34"/>
  <c r="I7" i="34"/>
  <c r="BO7" i="34"/>
  <c r="CF7" i="34"/>
  <c r="AF7" i="34"/>
  <c r="K7" i="34"/>
  <c r="Y7" i="34"/>
  <c r="W7" i="34"/>
  <c r="S7" i="34"/>
  <c r="BS7" i="34"/>
  <c r="CI7" i="34"/>
  <c r="X7" i="34"/>
  <c r="BW7" i="34"/>
  <c r="BP7" i="34"/>
  <c r="BX7" i="34"/>
  <c r="BM7" i="34"/>
  <c r="BQ7" i="34"/>
  <c r="BU7" i="34"/>
  <c r="BY7" i="34"/>
  <c r="CC7" i="34"/>
  <c r="CG7" i="34"/>
  <c r="CK7" i="34"/>
  <c r="CE7" i="34"/>
  <c r="BT7" i="34"/>
  <c r="CB7" i="34"/>
  <c r="CJ7" i="34"/>
  <c r="BN7" i="34"/>
  <c r="BR7" i="34"/>
  <c r="BV7" i="34"/>
  <c r="BZ7" i="34"/>
  <c r="CD7" i="34"/>
  <c r="CH7" i="34"/>
  <c r="CL7" i="34"/>
  <c r="P9" i="3"/>
  <c r="AD9" i="23"/>
  <c r="AD9" i="33" s="1"/>
  <c r="AA9" i="23"/>
  <c r="AA9" i="33" s="1"/>
  <c r="R9" i="23"/>
  <c r="R9" i="33" s="1"/>
  <c r="N9" i="23"/>
  <c r="N9" i="33" s="1"/>
  <c r="X8" i="33"/>
  <c r="H8" i="33"/>
  <c r="H7" i="33" s="1"/>
  <c r="AB8" i="33"/>
  <c r="O9" i="23"/>
  <c r="O9" i="33" s="1"/>
  <c r="W9" i="23"/>
  <c r="W9" i="33" s="1"/>
  <c r="W7" i="33" s="1"/>
  <c r="D8" i="23"/>
  <c r="I8" i="33"/>
  <c r="I7" i="33" s="1"/>
  <c r="L8" i="33"/>
  <c r="L7" i="33" s="1"/>
  <c r="Y8" i="33"/>
  <c r="Y7" i="33" s="1"/>
  <c r="Q8" i="33"/>
  <c r="Q7" i="33" s="1"/>
  <c r="K7" i="33"/>
  <c r="AC8" i="33"/>
  <c r="AC7" i="33" s="1"/>
  <c r="Z7" i="33"/>
  <c r="E8" i="33"/>
  <c r="U8" i="33"/>
  <c r="U7" i="33" s="1"/>
  <c r="E9" i="23"/>
  <c r="E9" i="33" s="1"/>
  <c r="E7" i="33" s="1"/>
  <c r="M9" i="23"/>
  <c r="M9" i="33" s="1"/>
  <c r="M7" i="33" s="1"/>
  <c r="AH7" i="33"/>
  <c r="AD7" i="33"/>
  <c r="P7" i="33"/>
  <c r="J7" i="33"/>
  <c r="T7" i="33"/>
  <c r="V7" i="33"/>
  <c r="O7" i="33"/>
  <c r="AB7" i="33"/>
  <c r="X7" i="33"/>
  <c r="N7" i="33"/>
  <c r="AG7" i="33"/>
  <c r="AF7" i="33"/>
  <c r="S7" i="33"/>
  <c r="AA7" i="33"/>
  <c r="R7" i="33"/>
  <c r="AE7" i="33"/>
  <c r="AD9" i="1"/>
  <c r="AE9" i="1" s="1"/>
  <c r="AB9" i="3"/>
  <c r="H9" i="1"/>
  <c r="D9" i="3"/>
  <c r="X9" i="1"/>
  <c r="Y9" i="1" s="1"/>
  <c r="BK9" i="34"/>
  <c r="E9" i="34" s="1"/>
  <c r="BL9" i="34"/>
  <c r="F9" i="34" s="1"/>
  <c r="F7" i="34" s="1"/>
  <c r="G9" i="33"/>
  <c r="D9" i="14"/>
  <c r="F9" i="33"/>
  <c r="F7" i="33" s="1"/>
  <c r="AM8" i="3"/>
  <c r="AE8" i="1"/>
  <c r="AE7" i="1" s="1"/>
  <c r="G8" i="1"/>
  <c r="D8" i="3"/>
  <c r="X8" i="1"/>
  <c r="BK8" i="34"/>
  <c r="P8" i="1"/>
  <c r="G8" i="33"/>
  <c r="D8" i="17"/>
  <c r="D8" i="16"/>
  <c r="D8" i="14"/>
  <c r="G9" i="1" l="1"/>
  <c r="P9" i="1" s="1"/>
  <c r="Q9" i="1" s="1"/>
  <c r="H7" i="1"/>
  <c r="G7" i="1"/>
  <c r="AD7" i="1"/>
  <c r="BJ8" i="34"/>
  <c r="BK7" i="34"/>
  <c r="BL7" i="34"/>
  <c r="Q8" i="1"/>
  <c r="P7" i="1"/>
  <c r="Q7" i="1" s="1"/>
  <c r="D9" i="23"/>
  <c r="D7" i="23" s="1"/>
  <c r="Y8" i="1"/>
  <c r="Y7" i="1" s="1"/>
  <c r="X7" i="1"/>
  <c r="D8" i="33"/>
  <c r="G7" i="33"/>
  <c r="D9" i="34"/>
  <c r="BJ9" i="34"/>
  <c r="D9" i="33"/>
  <c r="D9" i="1" s="1"/>
  <c r="E8" i="34"/>
  <c r="D8" i="34" l="1"/>
  <c r="D7" i="34" s="1"/>
  <c r="E7" i="34"/>
  <c r="BJ7" i="34"/>
  <c r="D8" i="1"/>
  <c r="D7" i="1" s="1"/>
  <c r="D7" i="33"/>
</calcChain>
</file>

<file path=xl/sharedStrings.xml><?xml version="1.0" encoding="utf-8"?>
<sst xmlns="http://schemas.openxmlformats.org/spreadsheetml/2006/main" count="1972" uniqueCount="140">
  <si>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</si>
  <si>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</si>
  <si>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</si>
  <si>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</si>
  <si>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</si>
  <si>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</si>
  <si>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</si>
  <si>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</si>
  <si>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</si>
  <si>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</si>
  <si>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</si>
  <si>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</si>
  <si>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</si>
  <si>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</si>
  <si>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</si>
  <si>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</si>
  <si>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</si>
  <si>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</si>
  <si>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</si>
  <si>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</si>
  <si>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</si>
  <si>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</si>
  <si>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</si>
  <si>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</si>
  <si>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</si>
  <si>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</si>
  <si>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</si>
  <si>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</si>
  <si>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</si>
  <si>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</si>
  <si>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</si>
  <si>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</si>
  <si>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</si>
  <si>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</si>
  <si>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</si>
  <si>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</si>
  <si>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</si>
  <si>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</si>
  <si>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</si>
  <si>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</si>
  <si>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</si>
  <si>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</si>
  <si>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</si>
  <si>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</si>
  <si>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</si>
  <si>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</si>
  <si>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</si>
  <si>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</si>
  <si>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</si>
  <si>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</si>
  <si>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</si>
  <si>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</si>
  <si>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</si>
  <si>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</si>
  <si>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</si>
  <si>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</si>
  <si>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</si>
  <si>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</si>
  <si>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</si>
  <si>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</si>
  <si>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</si>
  <si>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</si>
  <si>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</si>
  <si>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</si>
  <si>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</si>
  <si>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</si>
  <si>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</si>
  <si>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</si>
  <si>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</si>
  <si>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</si>
  <si>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</si>
  <si>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</si>
  <si>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</si>
  <si>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</si>
  <si>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</si>
  <si>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</si>
  <si>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</si>
  <si>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</si>
  <si>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</si>
  <si>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</si>
  <si>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</si>
  <si>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</si>
  <si>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</si>
  <si>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</si>
  <si>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</si>
  <si>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</si>
  <si>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</si>
  <si>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</si>
  <si>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</si>
  <si>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</si>
  <si>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</si>
  <si>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</si>
  <si>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</si>
  <si>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</si>
  <si>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</si>
  <si>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</si>
  <si>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</si>
  <si>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</si>
  <si>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</si>
  <si>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</si>
  <si>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</si>
  <si>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</si>
  <si>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</si>
  <si>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</si>
  <si>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</si>
  <si>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</si>
  <si>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</si>
  <si>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</si>
  <si>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</si>
  <si>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</si>
  <si>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</si>
  <si>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</si>
  <si>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</si>
  <si>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</si>
  <si>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</si>
  <si>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</si>
  <si>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</si>
  <si>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</si>
  <si>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</si>
  <si>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</si>
  <si>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兵庫県</t>
    <phoneticPr fontId="2"/>
  </si>
  <si>
    <t>28207</t>
    <phoneticPr fontId="2"/>
  </si>
  <si>
    <t>伊丹市</t>
    <phoneticPr fontId="2"/>
  </si>
  <si>
    <t>兵庫県</t>
    <phoneticPr fontId="2"/>
  </si>
  <si>
    <t>28207</t>
    <phoneticPr fontId="2"/>
  </si>
  <si>
    <t>伊丹市</t>
    <phoneticPr fontId="2"/>
  </si>
  <si>
    <t>兵庫県</t>
    <phoneticPr fontId="2"/>
  </si>
  <si>
    <t>28207</t>
    <phoneticPr fontId="2"/>
  </si>
  <si>
    <t>伊丹市</t>
    <phoneticPr fontId="2"/>
  </si>
  <si>
    <t>兵庫県</t>
    <phoneticPr fontId="2"/>
  </si>
  <si>
    <t>28207</t>
    <phoneticPr fontId="2"/>
  </si>
  <si>
    <t>伊丹市</t>
    <phoneticPr fontId="2"/>
  </si>
  <si>
    <t>28227</t>
    <phoneticPr fontId="2"/>
  </si>
  <si>
    <t>宍粟市</t>
    <phoneticPr fontId="2"/>
  </si>
  <si>
    <t>28227</t>
    <phoneticPr fontId="2"/>
  </si>
  <si>
    <t>宍粟市</t>
    <phoneticPr fontId="2"/>
  </si>
  <si>
    <t>28227</t>
    <phoneticPr fontId="2"/>
  </si>
  <si>
    <t>宍粟市</t>
    <phoneticPr fontId="2"/>
  </si>
  <si>
    <t>28000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</si>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</sst>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138</v>
      </c>
      <c r="C7" s="45" t="s">
        <v>79</v>
      </c>
      <c r="D7" s="105">
        <f>SUM($D$8:$D$9)</f>
        <v>1018</v>
      </c>
      <c r="E7" s="46">
        <f>SUM($E$8:$E$9)</f>
        <v>84</v>
      </c>
      <c r="F7" s="46">
        <f>SUM($F$8:$F$9)</f>
        <v>540</v>
      </c>
      <c r="G7" s="46">
        <f>SUM($G$8:$G$9)</f>
        <v>386</v>
      </c>
      <c r="H7" s="46">
        <f>SUM($H$8:$H$9)</f>
        <v>22</v>
      </c>
      <c r="I7" s="46">
        <f>SUM($I$8:$I$9)</f>
        <v>210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154</v>
      </c>
      <c r="O7" s="46">
        <f>SUM($O$8:$O$9)</f>
        <v>11</v>
      </c>
      <c r="P7" s="46">
        <f>SUM($P$8:$P$9)</f>
        <v>1021</v>
      </c>
      <c r="Q7" s="47">
        <f>IF(P7&lt;&gt;0,(O7+E7+G7)/P7*100,"-")</f>
        <v>47.110675808031345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0</v>
      </c>
      <c r="X7" s="46">
        <f>SUM($X$8:$X$9)</f>
        <v>359</v>
      </c>
      <c r="Y7" s="46">
        <f>SUM($Y$8:$Y$9)</f>
        <v>359</v>
      </c>
      <c r="Z7" s="48" t="s">
        <v>139</v>
      </c>
      <c r="AA7" s="48" t="s">
        <v>139</v>
      </c>
      <c r="AB7" s="46">
        <f>SUM($AB$8:$AB$9)</f>
        <v>540</v>
      </c>
      <c r="AC7" s="46">
        <f>SUM($AC$8:$AC$9)</f>
        <v>9</v>
      </c>
      <c r="AD7" s="46">
        <f>SUM($AD$8:$AD$9)</f>
        <v>22</v>
      </c>
      <c r="AE7" s="46">
        <f>SUM($AE$8:$AE$9)</f>
        <v>571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599</v>
      </c>
      <c r="E8" s="51">
        <f>ごみ処理量内訳!E8</f>
        <v>17</v>
      </c>
      <c r="F8" s="51">
        <f>ごみ処理量内訳!O8</f>
        <v>516</v>
      </c>
      <c r="G8" s="51">
        <f>SUM(H8:N8)</f>
        <v>58</v>
      </c>
      <c r="H8" s="51">
        <f>ごみ処理量内訳!G8</f>
        <v>22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36</v>
      </c>
      <c r="O8" s="51">
        <f>資源化量内訳!AG8</f>
        <v>9</v>
      </c>
      <c r="P8" s="52">
        <f>SUM(E8,F8,G8,O8)</f>
        <v>600</v>
      </c>
      <c r="Q8" s="53">
        <f>IF(P8&lt;&gt;0,(O8+E8+G8)/P8*100,"-")</f>
        <v>14.000000000000002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35</v>
      </c>
      <c r="Y8" s="52">
        <f>SUM(R8:X8)</f>
        <v>35</v>
      </c>
      <c r="Z8" s="53"/>
      <c r="AA8" s="53"/>
      <c r="AB8" s="52">
        <f>ごみ処理量内訳!O8</f>
        <v>516</v>
      </c>
      <c r="AC8" s="52">
        <f>ごみ処理量内訳!AO8</f>
        <v>3</v>
      </c>
      <c r="AD8" s="52">
        <f>ごみ処理量内訳!AP8</f>
        <v>22</v>
      </c>
      <c r="AE8" s="52">
        <f>SUM(AB8:AD8)</f>
        <v>541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419</v>
      </c>
      <c r="E9" s="51">
        <f>ごみ処理量内訳!E9</f>
        <v>67</v>
      </c>
      <c r="F9" s="51">
        <f>ごみ処理量内訳!O9</f>
        <v>24</v>
      </c>
      <c r="G9" s="51">
        <f>SUM(H9:N9)</f>
        <v>328</v>
      </c>
      <c r="H9" s="51">
        <f>ごみ処理量内訳!G9</f>
        <v>0</v>
      </c>
      <c r="I9" s="51">
        <f>ごみ処理量内訳!L9+ごみ処理量内訳!M9</f>
        <v>210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118</v>
      </c>
      <c r="O9" s="51">
        <f>資源化量内訳!AG9</f>
        <v>2</v>
      </c>
      <c r="P9" s="52">
        <f>SUM(E9,F9,G9,O9)</f>
        <v>421</v>
      </c>
      <c r="Q9" s="53">
        <f>IF(P9&lt;&gt;0,(O9+E9+G9)/P9*100,"-")</f>
        <v>94.299287410926368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324</v>
      </c>
      <c r="Y9" s="52">
        <f>SUM(R9:X9)</f>
        <v>324</v>
      </c>
      <c r="Z9" s="53"/>
      <c r="AA9" s="53"/>
      <c r="AB9" s="52">
        <f>ごみ処理量内訳!O9</f>
        <v>24</v>
      </c>
      <c r="AC9" s="52">
        <f>ごみ処理量内訳!AO9</f>
        <v>6</v>
      </c>
      <c r="AD9" s="52">
        <f>ごみ処理量内訳!AP9</f>
        <v>0</v>
      </c>
      <c r="AE9" s="52">
        <f>SUM(AB9:AD9)</f>
        <v>30</v>
      </c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5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245</v>
      </c>
      <c r="E7" s="58">
        <f>SUM($E$8:$E$9)</f>
        <v>240</v>
      </c>
      <c r="F7" s="58">
        <f>SUM($F$8:$F$9)</f>
        <v>0</v>
      </c>
      <c r="G7" s="58">
        <f>SUM($G$8:$G$9)</f>
        <v>5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35</v>
      </c>
      <c r="E8" s="39">
        <v>30</v>
      </c>
      <c r="F8" s="39">
        <v>0</v>
      </c>
      <c r="G8" s="39">
        <v>5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210</v>
      </c>
      <c r="E9" s="39">
        <v>210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116</v>
      </c>
      <c r="E7" s="58">
        <f>SUM($E$8:$E$9)</f>
        <v>0</v>
      </c>
      <c r="F7" s="58">
        <f>SUM($F$8:$F$9)</f>
        <v>0</v>
      </c>
      <c r="G7" s="58">
        <f>SUM($G$8:$G$9)</f>
        <v>114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1</v>
      </c>
      <c r="Z7" s="58">
        <f>SUM($Z$8:$Z$9)</f>
        <v>1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116</v>
      </c>
      <c r="E9" s="39">
        <v>0</v>
      </c>
      <c r="F9" s="39">
        <v>0</v>
      </c>
      <c r="G9" s="39">
        <v>114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</v>
      </c>
      <c r="Z9" s="39">
        <v>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540</v>
      </c>
      <c r="E7" s="58">
        <f>SUM($E$8:$E$9)</f>
        <v>24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516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516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516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24</v>
      </c>
      <c r="E9" s="39">
        <v>24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370</v>
      </c>
      <c r="E7" s="58">
        <f>SUM($E$8:$E$9)</f>
        <v>240</v>
      </c>
      <c r="F7" s="58">
        <f>SUM($F$8:$F$9)</f>
        <v>9</v>
      </c>
      <c r="G7" s="58">
        <f>SUM($G$8:$G$9)</f>
        <v>119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2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11</v>
      </c>
      <c r="AH7" s="58">
        <f>SUM($AH$8:$AH$9)</f>
        <v>0</v>
      </c>
      <c r="AI7" s="58">
        <f>SUM($AI$8:$AI$9)</f>
        <v>9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2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359</v>
      </c>
      <c r="BK7" s="58">
        <f>SUM($BK$8:$BK$9)</f>
        <v>240</v>
      </c>
      <c r="BL7" s="58">
        <f>SUM($BL$8:$BL$9)</f>
        <v>0</v>
      </c>
      <c r="BM7" s="58">
        <f>SUM($BM$8:$BM$9)</f>
        <v>119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0</v>
      </c>
      <c r="CL7" s="58">
        <f>SUM($CL$8:$CL$9)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44</v>
      </c>
      <c r="E8" s="39">
        <f>AH8+BK8</f>
        <v>30</v>
      </c>
      <c r="F8" s="39">
        <f>AI8+BL8</f>
        <v>9</v>
      </c>
      <c r="G8" s="39">
        <f t="shared" ref="G8:G9" si="0">AJ8+BM8</f>
        <v>5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9</v>
      </c>
      <c r="AH8" s="39">
        <v>0</v>
      </c>
      <c r="AI8" s="39">
        <v>9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35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30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5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326</v>
      </c>
      <c r="E9" s="39">
        <f>AH9+BK9</f>
        <v>210</v>
      </c>
      <c r="F9" s="39">
        <f>AI9+BL9</f>
        <v>0</v>
      </c>
      <c r="G9" s="39">
        <f t="shared" si="0"/>
        <v>114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2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2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2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324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210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114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CL997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1018</v>
      </c>
      <c r="E7" s="58">
        <f>SUM($E$8:$E$9)</f>
        <v>293</v>
      </c>
      <c r="F7" s="58">
        <f>SUM($F$8:$F$9)</f>
        <v>9</v>
      </c>
      <c r="G7" s="58">
        <f>SUM($G$8:$G$9)</f>
        <v>119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31</v>
      </c>
      <c r="N7" s="58">
        <f>SUM($N$8:$N$9)</f>
        <v>538</v>
      </c>
      <c r="O7" s="58">
        <f>SUM($O$8:$O$9)</f>
        <v>0</v>
      </c>
      <c r="P7" s="58">
        <f>SUM($P$8:$P$9)</f>
        <v>24</v>
      </c>
      <c r="Q7" s="58">
        <f>SUM($Q$8:$Q$9)</f>
        <v>2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1</v>
      </c>
      <c r="Z7" s="58">
        <f>SUM($Z$8:$Z$9)</f>
        <v>1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599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9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17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538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419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263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114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14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24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G995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359</v>
      </c>
      <c r="E7" s="58">
        <f>SUM($E$8:$E$9)</f>
        <v>240</v>
      </c>
      <c r="F7" s="58">
        <f>SUM($F$8:$F$9)</f>
        <v>0</v>
      </c>
      <c r="G7" s="58">
        <f>SUM($G$8:$G$9)</f>
        <v>119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35</v>
      </c>
      <c r="E8" s="39">
        <v>30</v>
      </c>
      <c r="F8" s="39">
        <v>0</v>
      </c>
      <c r="G8" s="39">
        <v>5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324</v>
      </c>
      <c r="E9" s="39">
        <v>210</v>
      </c>
      <c r="F9" s="39">
        <v>0</v>
      </c>
      <c r="G9" s="39">
        <v>114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138</v>
      </c>
      <c r="C7" s="45" t="s">
        <v>79</v>
      </c>
      <c r="D7" s="58">
        <f>SUM($D$8:$D$9)</f>
        <v>1021</v>
      </c>
      <c r="E7" s="58">
        <f>SUM($E$8:$E$9)</f>
        <v>84</v>
      </c>
      <c r="F7" s="58">
        <f>SUM($F$8:$F$9)</f>
        <v>386</v>
      </c>
      <c r="G7" s="58">
        <f>SUM($G$8:$G$9)</f>
        <v>22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210</v>
      </c>
      <c r="M7" s="58">
        <f>SUM($M$8:$M$9)</f>
        <v>0</v>
      </c>
      <c r="N7" s="58">
        <f>SUM($N$8:$N$9)</f>
        <v>154</v>
      </c>
      <c r="O7" s="58">
        <f>SUM($O$8:$O$9)</f>
        <v>540</v>
      </c>
      <c r="P7" s="58">
        <f>SUM($P$8:$P$9)</f>
        <v>11</v>
      </c>
      <c r="Q7" s="58">
        <f>SUM($Q$8:$Q$9)</f>
        <v>84</v>
      </c>
      <c r="R7" s="58">
        <f>SUM($R$8:$R$9)</f>
        <v>84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359</v>
      </c>
      <c r="AC7" s="58">
        <f>SUM($AC$8:$AC$9)</f>
        <v>0</v>
      </c>
      <c r="AD7" s="58">
        <f>SUM($AD$8:$AD$9)</f>
        <v>359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359</v>
      </c>
      <c r="AK7" s="58">
        <f>SUM($AK$8:$AK$9)</f>
        <v>0</v>
      </c>
      <c r="AL7" s="58">
        <f>SUM($AL$8:$AL$9)</f>
        <v>0</v>
      </c>
      <c r="AM7" s="58">
        <f>SUM($AM$8:$AM$9)</f>
        <v>571</v>
      </c>
      <c r="AN7" s="58">
        <f>SUM($AN$8:$AN$9)</f>
        <v>540</v>
      </c>
      <c r="AO7" s="58">
        <f>SUM($AO$8:$AO$9)</f>
        <v>9</v>
      </c>
      <c r="AP7" s="58">
        <f>SUM($AP$8:$AP$9)</f>
        <v>22</v>
      </c>
      <c r="AQ7" s="58">
        <f>SUM($AQ$8:$AQ$9)</f>
        <v>22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600</v>
      </c>
      <c r="E8" s="67">
        <f>R8</f>
        <v>17</v>
      </c>
      <c r="F8" s="67">
        <f>SUM(G8:N8)</f>
        <v>58</v>
      </c>
      <c r="G8" s="67">
        <v>22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36</v>
      </c>
      <c r="O8" s="67">
        <f>AN8</f>
        <v>516</v>
      </c>
      <c r="P8" s="39">
        <f>資源化量内訳!AG8</f>
        <v>9</v>
      </c>
      <c r="Q8" s="67">
        <f>SUM(R8:S8)</f>
        <v>17</v>
      </c>
      <c r="R8" s="67">
        <v>17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35</v>
      </c>
      <c r="AC8" s="67">
        <v>0</v>
      </c>
      <c r="AD8" s="67">
        <f>SUM(AE8:AK8)</f>
        <v>35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35</v>
      </c>
      <c r="AK8" s="67">
        <v>0</v>
      </c>
      <c r="AL8" s="68" t="s">
        <v>81</v>
      </c>
      <c r="AM8" s="49">
        <f>SUM(AN8:AP8)</f>
        <v>541</v>
      </c>
      <c r="AN8" s="71">
        <v>516</v>
      </c>
      <c r="AO8" s="49">
        <v>3</v>
      </c>
      <c r="AP8" s="49">
        <f>SUM(AQ8:AX8)</f>
        <v>22</v>
      </c>
      <c r="AQ8" s="49">
        <v>22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421</v>
      </c>
      <c r="E9" s="67">
        <f>R9</f>
        <v>67</v>
      </c>
      <c r="F9" s="67">
        <f>SUM(G9:N9)</f>
        <v>328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210</v>
      </c>
      <c r="M9" s="67">
        <v>0</v>
      </c>
      <c r="N9" s="67">
        <v>118</v>
      </c>
      <c r="O9" s="67">
        <f>AN9</f>
        <v>24</v>
      </c>
      <c r="P9" s="39">
        <f>資源化量内訳!AG9</f>
        <v>2</v>
      </c>
      <c r="Q9" s="67">
        <f>SUM(R9:S9)</f>
        <v>67</v>
      </c>
      <c r="R9" s="67">
        <v>67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324</v>
      </c>
      <c r="AC9" s="67">
        <v>0</v>
      </c>
      <c r="AD9" s="67">
        <f>SUM(AE9:AK9)</f>
        <v>324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324</v>
      </c>
      <c r="AK9" s="67">
        <v>0</v>
      </c>
      <c r="AL9" s="68" t="s">
        <v>81</v>
      </c>
      <c r="AM9" s="49">
        <f>SUM(AN9:AP9)</f>
        <v>30</v>
      </c>
      <c r="AN9" s="71">
        <v>24</v>
      </c>
      <c r="AO9" s="49">
        <v>6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93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11</v>
      </c>
      <c r="E7" s="58">
        <f>SUM($E$8:$E$9)</f>
        <v>0</v>
      </c>
      <c r="F7" s="58">
        <f>SUM($F$8:$F$9)</f>
        <v>9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2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9</v>
      </c>
      <c r="E8" s="39">
        <v>0</v>
      </c>
      <c r="F8" s="39">
        <v>9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G995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84</v>
      </c>
      <c r="E7" s="58">
        <f>SUM($E$8:$E$9)</f>
        <v>29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31</v>
      </c>
      <c r="N7" s="58">
        <f>SUM($N$8:$N$9)</f>
        <v>0</v>
      </c>
      <c r="O7" s="58">
        <f>SUM($O$8:$O$9)</f>
        <v>0</v>
      </c>
      <c r="P7" s="58">
        <f>SUM($P$8:$P$9)</f>
        <v>24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17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67</v>
      </c>
      <c r="E9" s="39">
        <v>29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14</v>
      </c>
      <c r="N9" s="39">
        <v>0</v>
      </c>
      <c r="O9" s="39">
        <v>0</v>
      </c>
      <c r="P9" s="39">
        <v>24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22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22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22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138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2020-02-14T07:13:55Z</dcterms:modified>
</cp:coreProperties>
</file>