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0" i="5"/>
  <c r="I15" i="5"/>
  <c r="I18" i="5"/>
  <c r="I22" i="5"/>
  <c r="I26" i="5"/>
  <c r="H8" i="5"/>
  <c r="H9" i="5"/>
  <c r="H10" i="5"/>
  <c r="H11" i="5"/>
  <c r="I11" i="5" s="1"/>
  <c r="H12" i="5"/>
  <c r="H13" i="5"/>
  <c r="H14" i="5"/>
  <c r="I14" i="5" s="1"/>
  <c r="H15" i="5"/>
  <c r="H16" i="5"/>
  <c r="H17" i="5"/>
  <c r="H18" i="5"/>
  <c r="H19" i="5"/>
  <c r="H20" i="5"/>
  <c r="H21" i="5"/>
  <c r="H22" i="5"/>
  <c r="H23" i="5"/>
  <c r="I23" i="5" s="1"/>
  <c r="H24" i="5"/>
  <c r="H25" i="5"/>
  <c r="H26" i="5"/>
  <c r="G8" i="5"/>
  <c r="G9" i="5"/>
  <c r="I9" i="5" s="1"/>
  <c r="G10" i="5"/>
  <c r="G11" i="5"/>
  <c r="G12" i="5"/>
  <c r="G13" i="5"/>
  <c r="I13" i="5" s="1"/>
  <c r="G14" i="5"/>
  <c r="G15" i="5"/>
  <c r="G16" i="5"/>
  <c r="G17" i="5"/>
  <c r="I17" i="5" s="1"/>
  <c r="G18" i="5"/>
  <c r="G19" i="5"/>
  <c r="G20" i="5"/>
  <c r="G21" i="5"/>
  <c r="I21" i="5" s="1"/>
  <c r="G22" i="5"/>
  <c r="G23" i="5"/>
  <c r="G24" i="5"/>
  <c r="G25" i="5"/>
  <c r="I25" i="5" s="1"/>
  <c r="G26" i="5"/>
  <c r="F9" i="5"/>
  <c r="F14" i="5"/>
  <c r="F17" i="5"/>
  <c r="F21" i="5"/>
  <c r="F25" i="5"/>
  <c r="F26" i="5"/>
  <c r="E8" i="5"/>
  <c r="E9" i="5"/>
  <c r="E10" i="5"/>
  <c r="F10" i="5" s="1"/>
  <c r="E11" i="5"/>
  <c r="E12" i="5"/>
  <c r="E13" i="5"/>
  <c r="F13" i="5" s="1"/>
  <c r="E14" i="5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D8" i="5"/>
  <c r="F8" i="5" s="1"/>
  <c r="D9" i="5"/>
  <c r="D10" i="5"/>
  <c r="D11" i="5"/>
  <c r="D12" i="5"/>
  <c r="F12" i="5" s="1"/>
  <c r="D13" i="5"/>
  <c r="D14" i="5"/>
  <c r="D15" i="5"/>
  <c r="D16" i="5"/>
  <c r="F16" i="5" s="1"/>
  <c r="D17" i="5"/>
  <c r="D18" i="5"/>
  <c r="D19" i="5"/>
  <c r="D20" i="5"/>
  <c r="F20" i="5" s="1"/>
  <c r="D21" i="5"/>
  <c r="D22" i="5"/>
  <c r="D23" i="5"/>
  <c r="D24" i="5"/>
  <c r="F24" i="5" s="1"/>
  <c r="D25" i="5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2" i="4"/>
  <c r="CA15" i="4"/>
  <c r="CA19" i="4"/>
  <c r="CA23" i="4"/>
  <c r="CA24" i="4"/>
  <c r="CA25" i="4"/>
  <c r="CA31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8" i="4"/>
  <c r="BV12" i="4"/>
  <c r="BV13" i="4"/>
  <c r="BV20" i="4"/>
  <c r="BV24" i="4"/>
  <c r="BV25" i="4"/>
  <c r="BV28" i="4"/>
  <c r="BV33" i="4"/>
  <c r="BV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9" i="4"/>
  <c r="BQ13" i="4"/>
  <c r="BQ14" i="4"/>
  <c r="BQ17" i="4"/>
  <c r="BQ22" i="4"/>
  <c r="BQ25" i="4"/>
  <c r="BQ29" i="4"/>
  <c r="BQ33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0" i="4"/>
  <c r="BI11" i="4"/>
  <c r="BI14" i="4"/>
  <c r="BI15" i="4"/>
  <c r="BI19" i="4"/>
  <c r="BI26" i="4"/>
  <c r="BI27" i="4"/>
  <c r="BI31" i="4"/>
  <c r="BH15" i="4"/>
  <c r="BH22" i="4"/>
  <c r="BH30" i="4"/>
  <c r="BG9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T22" i="4"/>
  <c r="AT23" i="4"/>
  <c r="AN23" i="4" s="1"/>
  <c r="BG23" i="4" s="1"/>
  <c r="AT24" i="4"/>
  <c r="AT25" i="4"/>
  <c r="AN25" i="4" s="1"/>
  <c r="BG25" i="4" s="1"/>
  <c r="AT26" i="4"/>
  <c r="AT27" i="4"/>
  <c r="AT28" i="4"/>
  <c r="AT29" i="4"/>
  <c r="AT30" i="4"/>
  <c r="AT31" i="4"/>
  <c r="AN31" i="4" s="1"/>
  <c r="BG31" i="4" s="1"/>
  <c r="AT32" i="4"/>
  <c r="AT33" i="4"/>
  <c r="AN33" i="4" s="1"/>
  <c r="BG33" i="4" s="1"/>
  <c r="AT34" i="4"/>
  <c r="AO8" i="4"/>
  <c r="AN8" i="4" s="1"/>
  <c r="BG8" i="4" s="1"/>
  <c r="AO9" i="4"/>
  <c r="AO10" i="4"/>
  <c r="AO11" i="4"/>
  <c r="AO12" i="4"/>
  <c r="AN12" i="4" s="1"/>
  <c r="BG12" i="4" s="1"/>
  <c r="AO13" i="4"/>
  <c r="AO14" i="4"/>
  <c r="AO15" i="4"/>
  <c r="AO16" i="4"/>
  <c r="AN16" i="4" s="1"/>
  <c r="BG16" i="4" s="1"/>
  <c r="AO17" i="4"/>
  <c r="AO18" i="4"/>
  <c r="AO19" i="4"/>
  <c r="AO20" i="4"/>
  <c r="AN20" i="4" s="1"/>
  <c r="BG20" i="4" s="1"/>
  <c r="AO21" i="4"/>
  <c r="AO22" i="4"/>
  <c r="AO23" i="4"/>
  <c r="AO24" i="4"/>
  <c r="AN24" i="4" s="1"/>
  <c r="BG24" i="4" s="1"/>
  <c r="AO25" i="4"/>
  <c r="AO26" i="4"/>
  <c r="AO27" i="4"/>
  <c r="AO28" i="4"/>
  <c r="AN28" i="4" s="1"/>
  <c r="BG28" i="4" s="1"/>
  <c r="AO29" i="4"/>
  <c r="AO30" i="4"/>
  <c r="AO31" i="4"/>
  <c r="AO32" i="4"/>
  <c r="AN32" i="4" s="1"/>
  <c r="BG32" i="4" s="1"/>
  <c r="AO33" i="4"/>
  <c r="AO34" i="4"/>
  <c r="AN9" i="4"/>
  <c r="AN17" i="4"/>
  <c r="BG17" i="4" s="1"/>
  <c r="AN29" i="4"/>
  <c r="BG29" i="4" s="1"/>
  <c r="AG8" i="4"/>
  <c r="AF8" i="4" s="1"/>
  <c r="AG9" i="4"/>
  <c r="AF9" i="4" s="1"/>
  <c r="AG10" i="4"/>
  <c r="AG11" i="4"/>
  <c r="AG12" i="4"/>
  <c r="AF12" i="4" s="1"/>
  <c r="AG13" i="4"/>
  <c r="AF13" i="4" s="1"/>
  <c r="AG14" i="4"/>
  <c r="AG15" i="4"/>
  <c r="AG16" i="4"/>
  <c r="AF16" i="4" s="1"/>
  <c r="AG17" i="4"/>
  <c r="AF17" i="4" s="1"/>
  <c r="AG18" i="4"/>
  <c r="AG19" i="4"/>
  <c r="AG20" i="4"/>
  <c r="AF20" i="4" s="1"/>
  <c r="AG21" i="4"/>
  <c r="AF21" i="4" s="1"/>
  <c r="AG22" i="4"/>
  <c r="AG23" i="4"/>
  <c r="AG24" i="4"/>
  <c r="AF24" i="4" s="1"/>
  <c r="AG25" i="4"/>
  <c r="AG26" i="4"/>
  <c r="AG27" i="4"/>
  <c r="AG28" i="4"/>
  <c r="AF28" i="4" s="1"/>
  <c r="AG29" i="4"/>
  <c r="AF29" i="4" s="1"/>
  <c r="AG30" i="4"/>
  <c r="AG31" i="4"/>
  <c r="AG32" i="4"/>
  <c r="AF32" i="4" s="1"/>
  <c r="AG33" i="4"/>
  <c r="AF33" i="4" s="1"/>
  <c r="AG34" i="4"/>
  <c r="AF10" i="4"/>
  <c r="AF11" i="4"/>
  <c r="AF14" i="4"/>
  <c r="BH14" i="4" s="1"/>
  <c r="AF15" i="4"/>
  <c r="AF18" i="4"/>
  <c r="AF19" i="4"/>
  <c r="AF22" i="4"/>
  <c r="AF23" i="4"/>
  <c r="AF25" i="4"/>
  <c r="AF26" i="4"/>
  <c r="AF27" i="4"/>
  <c r="AF30" i="4"/>
  <c r="AF31" i="4"/>
  <c r="AF34" i="4"/>
  <c r="W8" i="4"/>
  <c r="CA8" i="4" s="1"/>
  <c r="W9" i="4"/>
  <c r="CA9" i="4" s="1"/>
  <c r="W10" i="4"/>
  <c r="W11" i="4"/>
  <c r="CA11" i="4" s="1"/>
  <c r="W12" i="4"/>
  <c r="W13" i="4"/>
  <c r="CA13" i="4" s="1"/>
  <c r="W14" i="4"/>
  <c r="W15" i="4"/>
  <c r="W16" i="4"/>
  <c r="CA16" i="4" s="1"/>
  <c r="W17" i="4"/>
  <c r="L17" i="4" s="1"/>
  <c r="BP17" i="4" s="1"/>
  <c r="W18" i="4"/>
  <c r="W19" i="4"/>
  <c r="W20" i="4"/>
  <c r="CA20" i="4" s="1"/>
  <c r="W21" i="4"/>
  <c r="CA21" i="4" s="1"/>
  <c r="W22" i="4"/>
  <c r="W23" i="4"/>
  <c r="W24" i="4"/>
  <c r="W25" i="4"/>
  <c r="W26" i="4"/>
  <c r="W27" i="4"/>
  <c r="CA27" i="4" s="1"/>
  <c r="W28" i="4"/>
  <c r="CA28" i="4" s="1"/>
  <c r="W29" i="4"/>
  <c r="CA29" i="4" s="1"/>
  <c r="W30" i="4"/>
  <c r="W31" i="4"/>
  <c r="W32" i="4"/>
  <c r="CA32" i="4" s="1"/>
  <c r="W33" i="4"/>
  <c r="L33" i="4" s="1"/>
  <c r="BP33" i="4" s="1"/>
  <c r="W34" i="4"/>
  <c r="R8" i="4"/>
  <c r="R9" i="4"/>
  <c r="BV9" i="4" s="1"/>
  <c r="R10" i="4"/>
  <c r="BV10" i="4" s="1"/>
  <c r="R11" i="4"/>
  <c r="R12" i="4"/>
  <c r="R13" i="4"/>
  <c r="R14" i="4"/>
  <c r="BV14" i="4" s="1"/>
  <c r="R15" i="4"/>
  <c r="R16" i="4"/>
  <c r="BV16" i="4" s="1"/>
  <c r="R17" i="4"/>
  <c r="BV17" i="4" s="1"/>
  <c r="R18" i="4"/>
  <c r="BV18" i="4" s="1"/>
  <c r="R19" i="4"/>
  <c r="R20" i="4"/>
  <c r="R21" i="4"/>
  <c r="BV21" i="4" s="1"/>
  <c r="R22" i="4"/>
  <c r="BV22" i="4" s="1"/>
  <c r="R23" i="4"/>
  <c r="R24" i="4"/>
  <c r="R25" i="4"/>
  <c r="R26" i="4"/>
  <c r="BV26" i="4" s="1"/>
  <c r="R27" i="4"/>
  <c r="R28" i="4"/>
  <c r="R29" i="4"/>
  <c r="BV29" i="4" s="1"/>
  <c r="R30" i="4"/>
  <c r="BV30" i="4" s="1"/>
  <c r="R31" i="4"/>
  <c r="R32" i="4"/>
  <c r="BV32" i="4" s="1"/>
  <c r="R33" i="4"/>
  <c r="R34" i="4"/>
  <c r="M8" i="4"/>
  <c r="M9" i="4"/>
  <c r="M10" i="4"/>
  <c r="M11" i="4"/>
  <c r="L11" i="4" s="1"/>
  <c r="M12" i="4"/>
  <c r="M13" i="4"/>
  <c r="M14" i="4"/>
  <c r="M15" i="4"/>
  <c r="BQ15" i="4" s="1"/>
  <c r="M16" i="4"/>
  <c r="M17" i="4"/>
  <c r="M18" i="4"/>
  <c r="M19" i="4"/>
  <c r="BQ19" i="4" s="1"/>
  <c r="M20" i="4"/>
  <c r="M21" i="4"/>
  <c r="BQ21" i="4" s="1"/>
  <c r="M22" i="4"/>
  <c r="M23" i="4"/>
  <c r="BQ23" i="4" s="1"/>
  <c r="M24" i="4"/>
  <c r="M25" i="4"/>
  <c r="M26" i="4"/>
  <c r="M27" i="4"/>
  <c r="L27" i="4" s="1"/>
  <c r="M28" i="4"/>
  <c r="M29" i="4"/>
  <c r="M30" i="4"/>
  <c r="M31" i="4"/>
  <c r="BQ31" i="4" s="1"/>
  <c r="M32" i="4"/>
  <c r="M33" i="4"/>
  <c r="M34" i="4"/>
  <c r="L9" i="4"/>
  <c r="BP9" i="4" s="1"/>
  <c r="L13" i="4"/>
  <c r="L15" i="4"/>
  <c r="BP15" i="4" s="1"/>
  <c r="L20" i="4"/>
  <c r="L25" i="4"/>
  <c r="BP25" i="4" s="1"/>
  <c r="L29" i="4"/>
  <c r="BP29" i="4" s="1"/>
  <c r="L31" i="4"/>
  <c r="E8" i="4"/>
  <c r="E9" i="4"/>
  <c r="E10" i="4"/>
  <c r="E11" i="4"/>
  <c r="E12" i="4"/>
  <c r="E13" i="4"/>
  <c r="E14" i="4"/>
  <c r="E15" i="4"/>
  <c r="E16" i="4"/>
  <c r="E17" i="4"/>
  <c r="BI17" i="4" s="1"/>
  <c r="E18" i="4"/>
  <c r="BI18" i="4" s="1"/>
  <c r="E19" i="4"/>
  <c r="E20" i="4"/>
  <c r="E21" i="4"/>
  <c r="D21" i="4" s="1"/>
  <c r="E22" i="4"/>
  <c r="BI22" i="4" s="1"/>
  <c r="E23" i="4"/>
  <c r="BI23" i="4" s="1"/>
  <c r="E24" i="4"/>
  <c r="E25" i="4"/>
  <c r="E26" i="4"/>
  <c r="E27" i="4"/>
  <c r="E28" i="4"/>
  <c r="E29" i="4"/>
  <c r="E30" i="4"/>
  <c r="BI30" i="4" s="1"/>
  <c r="E31" i="4"/>
  <c r="E32" i="4"/>
  <c r="E33" i="4"/>
  <c r="BI33" i="4" s="1"/>
  <c r="E34" i="4"/>
  <c r="BI34" i="4" s="1"/>
  <c r="D10" i="4"/>
  <c r="BH10" i="4" s="1"/>
  <c r="D11" i="4"/>
  <c r="D14" i="4"/>
  <c r="D15" i="4"/>
  <c r="D18" i="4"/>
  <c r="D19" i="4"/>
  <c r="D22" i="4"/>
  <c r="D23" i="4"/>
  <c r="D26" i="4"/>
  <c r="D27" i="4"/>
  <c r="D30" i="4"/>
  <c r="D31" i="4"/>
  <c r="BH31" i="4" s="1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0" i="3"/>
  <c r="W14" i="3"/>
  <c r="W15" i="3"/>
  <c r="W18" i="3"/>
  <c r="W19" i="3"/>
  <c r="W26" i="3"/>
  <c r="W30" i="3"/>
  <c r="W31" i="3"/>
  <c r="W34" i="3"/>
  <c r="V10" i="3"/>
  <c r="V15" i="3"/>
  <c r="V19" i="3"/>
  <c r="V20" i="3"/>
  <c r="V31" i="3"/>
  <c r="N8" i="3"/>
  <c r="M8" i="3" s="1"/>
  <c r="V8" i="3" s="1"/>
  <c r="N9" i="3"/>
  <c r="M9" i="3" s="1"/>
  <c r="N10" i="3"/>
  <c r="N11" i="3"/>
  <c r="M11" i="3" s="1"/>
  <c r="N12" i="3"/>
  <c r="M12" i="3" s="1"/>
  <c r="V12" i="3" s="1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W21" i="3" s="1"/>
  <c r="N22" i="3"/>
  <c r="N23" i="3"/>
  <c r="M23" i="3" s="1"/>
  <c r="N24" i="3"/>
  <c r="M24" i="3" s="1"/>
  <c r="V24" i="3" s="1"/>
  <c r="N25" i="3"/>
  <c r="M25" i="3" s="1"/>
  <c r="N26" i="3"/>
  <c r="N27" i="3"/>
  <c r="M27" i="3" s="1"/>
  <c r="N28" i="3"/>
  <c r="M28" i="3" s="1"/>
  <c r="V28" i="3" s="1"/>
  <c r="N29" i="3"/>
  <c r="M29" i="3" s="1"/>
  <c r="N30" i="3"/>
  <c r="N31" i="3"/>
  <c r="M31" i="3" s="1"/>
  <c r="N32" i="3"/>
  <c r="N33" i="3"/>
  <c r="M33" i="3" s="1"/>
  <c r="N34" i="3"/>
  <c r="M10" i="3"/>
  <c r="M14" i="3"/>
  <c r="V14" i="3" s="1"/>
  <c r="M16" i="3"/>
  <c r="M18" i="3"/>
  <c r="V18" i="3" s="1"/>
  <c r="M20" i="3"/>
  <c r="M21" i="3"/>
  <c r="M22" i="3"/>
  <c r="M26" i="3"/>
  <c r="V26" i="3" s="1"/>
  <c r="M30" i="3"/>
  <c r="V30" i="3" s="1"/>
  <c r="M32" i="3"/>
  <c r="M34" i="3"/>
  <c r="V34" i="3" s="1"/>
  <c r="E8" i="3"/>
  <c r="W8" i="3" s="1"/>
  <c r="E9" i="3"/>
  <c r="E10" i="3"/>
  <c r="E11" i="3"/>
  <c r="W11" i="3" s="1"/>
  <c r="E12" i="3"/>
  <c r="W12" i="3" s="1"/>
  <c r="E13" i="3"/>
  <c r="E14" i="3"/>
  <c r="E15" i="3"/>
  <c r="E16" i="3"/>
  <c r="W16" i="3" s="1"/>
  <c r="E17" i="3"/>
  <c r="E18" i="3"/>
  <c r="E19" i="3"/>
  <c r="E20" i="3"/>
  <c r="W20" i="3" s="1"/>
  <c r="E21" i="3"/>
  <c r="D21" i="3" s="1"/>
  <c r="E22" i="3"/>
  <c r="W22" i="3" s="1"/>
  <c r="E23" i="3"/>
  <c r="D23" i="3" s="1"/>
  <c r="V23" i="3" s="1"/>
  <c r="E24" i="3"/>
  <c r="W24" i="3" s="1"/>
  <c r="E25" i="3"/>
  <c r="E26" i="3"/>
  <c r="E27" i="3"/>
  <c r="W27" i="3" s="1"/>
  <c r="E28" i="3"/>
  <c r="W28" i="3" s="1"/>
  <c r="E29" i="3"/>
  <c r="E30" i="3"/>
  <c r="E31" i="3"/>
  <c r="E32" i="3"/>
  <c r="W32" i="3" s="1"/>
  <c r="E33" i="3"/>
  <c r="E34" i="3"/>
  <c r="D8" i="3"/>
  <c r="D10" i="3"/>
  <c r="D11" i="3"/>
  <c r="V11" i="3" s="1"/>
  <c r="D12" i="3"/>
  <c r="D14" i="3"/>
  <c r="D15" i="3"/>
  <c r="D16" i="3"/>
  <c r="D18" i="3"/>
  <c r="D19" i="3"/>
  <c r="D20" i="3"/>
  <c r="D22" i="3"/>
  <c r="V22" i="3" s="1"/>
  <c r="D24" i="3"/>
  <c r="D26" i="3"/>
  <c r="D27" i="3"/>
  <c r="V27" i="3" s="1"/>
  <c r="D28" i="3"/>
  <c r="D30" i="3"/>
  <c r="D31" i="3"/>
  <c r="D32" i="3"/>
  <c r="V32" i="3" s="1"/>
  <c r="D34" i="3"/>
  <c r="DJ11" i="2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13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11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8" i="2"/>
  <c r="CR13" i="2"/>
  <c r="CQ11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3" i="2"/>
  <c r="CI11" i="2"/>
  <c r="CH8" i="2"/>
  <c r="CH11" i="2"/>
  <c r="CH12" i="2"/>
  <c r="CH13" i="2"/>
  <c r="DJ13" i="2" s="1"/>
  <c r="BZ8" i="2"/>
  <c r="BZ9" i="2"/>
  <c r="DB9" i="2" s="1"/>
  <c r="BZ10" i="2"/>
  <c r="DB10" i="2" s="1"/>
  <c r="BZ11" i="2"/>
  <c r="BZ12" i="2"/>
  <c r="BZ13" i="2"/>
  <c r="BZ14" i="2"/>
  <c r="DB14" i="2" s="1"/>
  <c r="BZ15" i="2"/>
  <c r="DB15" i="2" s="1"/>
  <c r="BU8" i="2"/>
  <c r="CW8" i="2" s="1"/>
  <c r="BU9" i="2"/>
  <c r="CW9" i="2" s="1"/>
  <c r="BU10" i="2"/>
  <c r="CW10" i="2" s="1"/>
  <c r="BU11" i="2"/>
  <c r="BU12" i="2"/>
  <c r="CW12" i="2" s="1"/>
  <c r="BU13" i="2"/>
  <c r="CW13" i="2" s="1"/>
  <c r="BU14" i="2"/>
  <c r="CW14" i="2" s="1"/>
  <c r="BU15" i="2"/>
  <c r="BP8" i="2"/>
  <c r="BP9" i="2"/>
  <c r="CR9" i="2" s="1"/>
  <c r="BP10" i="2"/>
  <c r="CR10" i="2" s="1"/>
  <c r="BP11" i="2"/>
  <c r="BP12" i="2"/>
  <c r="BP13" i="2"/>
  <c r="BP14" i="2"/>
  <c r="CR14" i="2" s="1"/>
  <c r="BP15" i="2"/>
  <c r="CR15" i="2" s="1"/>
  <c r="BO8" i="2"/>
  <c r="CQ8" i="2" s="1"/>
  <c r="BO9" i="2"/>
  <c r="CH9" i="2" s="1"/>
  <c r="DJ9" i="2" s="1"/>
  <c r="BO10" i="2"/>
  <c r="CQ10" i="2" s="1"/>
  <c r="BO11" i="2"/>
  <c r="BO12" i="2"/>
  <c r="CQ12" i="2" s="1"/>
  <c r="BO13" i="2"/>
  <c r="CQ13" i="2" s="1"/>
  <c r="BO14" i="2"/>
  <c r="CQ14" i="2" s="1"/>
  <c r="BO15" i="2"/>
  <c r="CH15" i="2" s="1"/>
  <c r="BH8" i="2"/>
  <c r="BH9" i="2"/>
  <c r="CJ9" i="2" s="1"/>
  <c r="BH10" i="2"/>
  <c r="CJ10" i="2" s="1"/>
  <c r="BH11" i="2"/>
  <c r="BH12" i="2"/>
  <c r="BH13" i="2"/>
  <c r="BH14" i="2"/>
  <c r="CJ14" i="2" s="1"/>
  <c r="BH15" i="2"/>
  <c r="CJ15" i="2" s="1"/>
  <c r="BG8" i="2"/>
  <c r="CI8" i="2" s="1"/>
  <c r="BG9" i="2"/>
  <c r="CI9" i="2" s="1"/>
  <c r="BG10" i="2"/>
  <c r="CI10" i="2" s="1"/>
  <c r="BG11" i="2"/>
  <c r="BG12" i="2"/>
  <c r="CI12" i="2" s="1"/>
  <c r="BG13" i="2"/>
  <c r="CI13" i="2" s="1"/>
  <c r="BG14" i="2"/>
  <c r="CI14" i="2" s="1"/>
  <c r="BG15" i="2"/>
  <c r="BF9" i="2"/>
  <c r="BF11" i="2"/>
  <c r="BF13" i="2"/>
  <c r="AX8" i="2"/>
  <c r="DB8" i="2" s="1"/>
  <c r="AX9" i="2"/>
  <c r="AX10" i="2"/>
  <c r="AX11" i="2"/>
  <c r="DB11" i="2" s="1"/>
  <c r="AX12" i="2"/>
  <c r="DB12" i="2" s="1"/>
  <c r="AX13" i="2"/>
  <c r="AX14" i="2"/>
  <c r="AX15" i="2"/>
  <c r="AS8" i="2"/>
  <c r="AS9" i="2"/>
  <c r="AS10" i="2"/>
  <c r="AS11" i="2"/>
  <c r="AS12" i="2"/>
  <c r="AS13" i="2"/>
  <c r="AS14" i="2"/>
  <c r="AS15" i="2"/>
  <c r="CW15" i="2" s="1"/>
  <c r="AN8" i="2"/>
  <c r="AN9" i="2"/>
  <c r="AN10" i="2"/>
  <c r="AN11" i="2"/>
  <c r="CR11" i="2" s="1"/>
  <c r="AN12" i="2"/>
  <c r="CR12" i="2" s="1"/>
  <c r="AN13" i="2"/>
  <c r="AN14" i="2"/>
  <c r="AN15" i="2"/>
  <c r="AM8" i="2"/>
  <c r="AM9" i="2"/>
  <c r="AM10" i="2"/>
  <c r="BF10" i="2" s="1"/>
  <c r="AM11" i="2"/>
  <c r="AM12" i="2"/>
  <c r="AM13" i="2"/>
  <c r="AM14" i="2"/>
  <c r="BF14" i="2" s="1"/>
  <c r="AM15" i="2"/>
  <c r="CQ15" i="2" s="1"/>
  <c r="AF8" i="2"/>
  <c r="CJ8" i="2" s="1"/>
  <c r="AF9" i="2"/>
  <c r="AF10" i="2"/>
  <c r="AF11" i="2"/>
  <c r="CJ11" i="2" s="1"/>
  <c r="AF12" i="2"/>
  <c r="CJ12" i="2" s="1"/>
  <c r="AF13" i="2"/>
  <c r="AF14" i="2"/>
  <c r="AF15" i="2"/>
  <c r="AE8" i="2"/>
  <c r="AE9" i="2"/>
  <c r="AE10" i="2"/>
  <c r="AE11" i="2"/>
  <c r="AE12" i="2"/>
  <c r="AE13" i="2"/>
  <c r="AE14" i="2"/>
  <c r="AE15" i="2"/>
  <c r="CI15" i="2" s="1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13" i="2"/>
  <c r="V9" i="2"/>
  <c r="V11" i="2"/>
  <c r="V13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E14" i="2"/>
  <c r="W14" i="2" s="1"/>
  <c r="E15" i="2"/>
  <c r="W15" i="2" s="1"/>
  <c r="D8" i="2"/>
  <c r="V8" i="2" s="1"/>
  <c r="D9" i="2"/>
  <c r="D10" i="2"/>
  <c r="V10" i="2" s="1"/>
  <c r="D11" i="2"/>
  <c r="D12" i="2"/>
  <c r="V12" i="2" s="1"/>
  <c r="D13" i="2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9" i="1"/>
  <c r="DB13" i="1"/>
  <c r="DB20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0" i="1"/>
  <c r="CW17" i="1"/>
  <c r="CW22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4" i="1"/>
  <c r="CR19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22" i="1"/>
  <c r="CH11" i="1"/>
  <c r="CH20" i="1"/>
  <c r="BZ8" i="1"/>
  <c r="DB8" i="1" s="1"/>
  <c r="BZ9" i="1"/>
  <c r="BZ10" i="1"/>
  <c r="BZ11" i="1"/>
  <c r="BZ12" i="1"/>
  <c r="DB12" i="1" s="1"/>
  <c r="BZ13" i="1"/>
  <c r="BZ14" i="1"/>
  <c r="BZ15" i="1"/>
  <c r="BZ16" i="1"/>
  <c r="DB16" i="1" s="1"/>
  <c r="BZ17" i="1"/>
  <c r="BZ18" i="1"/>
  <c r="BZ19" i="1"/>
  <c r="BZ20" i="1"/>
  <c r="BO20" i="1" s="1"/>
  <c r="BZ21" i="1"/>
  <c r="DB21" i="1" s="1"/>
  <c r="BZ22" i="1"/>
  <c r="BZ23" i="1"/>
  <c r="BZ24" i="1"/>
  <c r="DB24" i="1" s="1"/>
  <c r="BZ25" i="1"/>
  <c r="BZ26" i="1"/>
  <c r="BU8" i="1"/>
  <c r="BU9" i="1"/>
  <c r="BU10" i="1"/>
  <c r="BU11" i="1"/>
  <c r="BU12" i="1"/>
  <c r="BU13" i="1"/>
  <c r="BU14" i="1"/>
  <c r="BU15" i="1"/>
  <c r="BU16" i="1"/>
  <c r="BU17" i="1"/>
  <c r="BU18" i="1"/>
  <c r="CW18" i="1" s="1"/>
  <c r="BU19" i="1"/>
  <c r="BU20" i="1"/>
  <c r="BU21" i="1"/>
  <c r="CW21" i="1" s="1"/>
  <c r="BU22" i="1"/>
  <c r="BU23" i="1"/>
  <c r="BU24" i="1"/>
  <c r="BU25" i="1"/>
  <c r="BU26" i="1"/>
  <c r="BP8" i="1"/>
  <c r="BP9" i="1"/>
  <c r="BP10" i="1"/>
  <c r="BP11" i="1"/>
  <c r="BP12" i="1"/>
  <c r="BP13" i="1"/>
  <c r="BP14" i="1"/>
  <c r="BO14" i="1" s="1"/>
  <c r="BP15" i="1"/>
  <c r="CR15" i="1" s="1"/>
  <c r="BP16" i="1"/>
  <c r="BP17" i="1"/>
  <c r="BP18" i="1"/>
  <c r="BP19" i="1"/>
  <c r="BP20" i="1"/>
  <c r="BP21" i="1"/>
  <c r="BP22" i="1"/>
  <c r="BP23" i="1"/>
  <c r="BP24" i="1"/>
  <c r="BP25" i="1"/>
  <c r="BP26" i="1"/>
  <c r="BO11" i="1"/>
  <c r="BO12" i="1"/>
  <c r="BO15" i="1"/>
  <c r="BO16" i="1"/>
  <c r="CQ16" i="1" s="1"/>
  <c r="BO17" i="1"/>
  <c r="BO21" i="1"/>
  <c r="BO23" i="1"/>
  <c r="BH8" i="1"/>
  <c r="BH9" i="1"/>
  <c r="BH10" i="1"/>
  <c r="BH11" i="1"/>
  <c r="BH12" i="1"/>
  <c r="BH13" i="1"/>
  <c r="BH14" i="1"/>
  <c r="BH15" i="1"/>
  <c r="BH16" i="1"/>
  <c r="BH17" i="1"/>
  <c r="CJ17" i="1" s="1"/>
  <c r="BH18" i="1"/>
  <c r="CJ18" i="1" s="1"/>
  <c r="BH19" i="1"/>
  <c r="BH20" i="1"/>
  <c r="CJ20" i="1" s="1"/>
  <c r="BH21" i="1"/>
  <c r="CJ21" i="1" s="1"/>
  <c r="BH22" i="1"/>
  <c r="BH23" i="1"/>
  <c r="BH24" i="1"/>
  <c r="CJ24" i="1" s="1"/>
  <c r="BH25" i="1"/>
  <c r="CJ25" i="1" s="1"/>
  <c r="BH26" i="1"/>
  <c r="BG10" i="1"/>
  <c r="BG11" i="1"/>
  <c r="BG14" i="1"/>
  <c r="BG15" i="1"/>
  <c r="BG17" i="1"/>
  <c r="BG18" i="1"/>
  <c r="BG19" i="1"/>
  <c r="BG20" i="1"/>
  <c r="BG21" i="1"/>
  <c r="BG22" i="1"/>
  <c r="BG23" i="1"/>
  <c r="BG24" i="1"/>
  <c r="CI24" i="1" s="1"/>
  <c r="BG25" i="1"/>
  <c r="BG26" i="1"/>
  <c r="AX8" i="1"/>
  <c r="AX9" i="1"/>
  <c r="AX10" i="1"/>
  <c r="AX11" i="1"/>
  <c r="DB11" i="1" s="1"/>
  <c r="AX12" i="1"/>
  <c r="AX13" i="1"/>
  <c r="AX14" i="1"/>
  <c r="AX15" i="1"/>
  <c r="DB15" i="1" s="1"/>
  <c r="AX16" i="1"/>
  <c r="AX17" i="1"/>
  <c r="DB17" i="1" s="1"/>
  <c r="AX18" i="1"/>
  <c r="AX19" i="1"/>
  <c r="DB19" i="1" s="1"/>
  <c r="AX20" i="1"/>
  <c r="AX21" i="1"/>
  <c r="AX22" i="1"/>
  <c r="AX23" i="1"/>
  <c r="DB23" i="1" s="1"/>
  <c r="AX24" i="1"/>
  <c r="AX25" i="1"/>
  <c r="AX26" i="1"/>
  <c r="AS8" i="1"/>
  <c r="CW8" i="1" s="1"/>
  <c r="AS9" i="1"/>
  <c r="AS10" i="1"/>
  <c r="AS11" i="1"/>
  <c r="AS12" i="1"/>
  <c r="CW12" i="1" s="1"/>
  <c r="AS13" i="1"/>
  <c r="AS14" i="1"/>
  <c r="CW14" i="1" s="1"/>
  <c r="AS15" i="1"/>
  <c r="AS16" i="1"/>
  <c r="CW16" i="1" s="1"/>
  <c r="AS17" i="1"/>
  <c r="AS18" i="1"/>
  <c r="AS19" i="1"/>
  <c r="AS20" i="1"/>
  <c r="CW20" i="1" s="1"/>
  <c r="AS21" i="1"/>
  <c r="AS22" i="1"/>
  <c r="AS23" i="1"/>
  <c r="AS24" i="1"/>
  <c r="CW24" i="1" s="1"/>
  <c r="AS25" i="1"/>
  <c r="AS26" i="1"/>
  <c r="AN8" i="1"/>
  <c r="AM8" i="1" s="1"/>
  <c r="AN9" i="1"/>
  <c r="CR9" i="1" s="1"/>
  <c r="AN10" i="1"/>
  <c r="AN11" i="1"/>
  <c r="AN12" i="1"/>
  <c r="AM12" i="1" s="1"/>
  <c r="AN13" i="1"/>
  <c r="CR13" i="1" s="1"/>
  <c r="AN14" i="1"/>
  <c r="AN15" i="1"/>
  <c r="AN16" i="1"/>
  <c r="AM16" i="1" s="1"/>
  <c r="AN17" i="1"/>
  <c r="CR17" i="1" s="1"/>
  <c r="AN18" i="1"/>
  <c r="AN19" i="1"/>
  <c r="AN20" i="1"/>
  <c r="AM20" i="1" s="1"/>
  <c r="AN21" i="1"/>
  <c r="CR21" i="1" s="1"/>
  <c r="AN22" i="1"/>
  <c r="AN23" i="1"/>
  <c r="AN24" i="1"/>
  <c r="AM24" i="1" s="1"/>
  <c r="AN25" i="1"/>
  <c r="CR25" i="1" s="1"/>
  <c r="AN26" i="1"/>
  <c r="AM10" i="1"/>
  <c r="AM13" i="1"/>
  <c r="AM14" i="1"/>
  <c r="AM18" i="1"/>
  <c r="BF18" i="1" s="1"/>
  <c r="AM21" i="1"/>
  <c r="AM22" i="1"/>
  <c r="BF22" i="1" s="1"/>
  <c r="AM26" i="1"/>
  <c r="AF8" i="1"/>
  <c r="AF9" i="1"/>
  <c r="AE9" i="1" s="1"/>
  <c r="AF10" i="1"/>
  <c r="AF11" i="1"/>
  <c r="AE11" i="1" s="1"/>
  <c r="AF12" i="1"/>
  <c r="AF13" i="1"/>
  <c r="AE13" i="1" s="1"/>
  <c r="BF13" i="1" s="1"/>
  <c r="AF14" i="1"/>
  <c r="AF15" i="1"/>
  <c r="CJ15" i="1" s="1"/>
  <c r="AF16" i="1"/>
  <c r="AF17" i="1"/>
  <c r="AE17" i="1" s="1"/>
  <c r="AF18" i="1"/>
  <c r="AE18" i="1" s="1"/>
  <c r="CI18" i="1" s="1"/>
  <c r="AF19" i="1"/>
  <c r="CJ19" i="1" s="1"/>
  <c r="AF20" i="1"/>
  <c r="AF21" i="1"/>
  <c r="AE21" i="1" s="1"/>
  <c r="BF21" i="1" s="1"/>
  <c r="AF22" i="1"/>
  <c r="AE22" i="1" s="1"/>
  <c r="CI22" i="1" s="1"/>
  <c r="AF23" i="1"/>
  <c r="CJ23" i="1" s="1"/>
  <c r="AF24" i="1"/>
  <c r="AF25" i="1"/>
  <c r="AE25" i="1" s="1"/>
  <c r="AF26" i="1"/>
  <c r="AE8" i="1"/>
  <c r="AE12" i="1"/>
  <c r="AE16" i="1"/>
  <c r="AE20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2" i="1"/>
  <c r="W16" i="1"/>
  <c r="W20" i="1"/>
  <c r="W24" i="1"/>
  <c r="N8" i="1"/>
  <c r="M8" i="1" s="1"/>
  <c r="N9" i="1"/>
  <c r="M9" i="1" s="1"/>
  <c r="V9" i="1" s="1"/>
  <c r="N10" i="1"/>
  <c r="N11" i="1"/>
  <c r="N12" i="1"/>
  <c r="M12" i="1" s="1"/>
  <c r="N13" i="1"/>
  <c r="M13" i="1" s="1"/>
  <c r="V13" i="1" s="1"/>
  <c r="N14" i="1"/>
  <c r="N15" i="1"/>
  <c r="N16" i="1"/>
  <c r="M16" i="1" s="1"/>
  <c r="N17" i="1"/>
  <c r="M17" i="1" s="1"/>
  <c r="V17" i="1" s="1"/>
  <c r="N18" i="1"/>
  <c r="N19" i="1"/>
  <c r="N20" i="1"/>
  <c r="M20" i="1" s="1"/>
  <c r="N21" i="1"/>
  <c r="M21" i="1" s="1"/>
  <c r="V21" i="1" s="1"/>
  <c r="N22" i="1"/>
  <c r="N23" i="1"/>
  <c r="N24" i="1"/>
  <c r="M24" i="1" s="1"/>
  <c r="N25" i="1"/>
  <c r="M25" i="1" s="1"/>
  <c r="V25" i="1" s="1"/>
  <c r="N26" i="1"/>
  <c r="M10" i="1"/>
  <c r="M11" i="1"/>
  <c r="M14" i="1"/>
  <c r="M15" i="1"/>
  <c r="M18" i="1"/>
  <c r="M19" i="1"/>
  <c r="M22" i="1"/>
  <c r="M23" i="1"/>
  <c r="M26" i="1"/>
  <c r="E8" i="1"/>
  <c r="E9" i="1"/>
  <c r="W9" i="1" s="1"/>
  <c r="E10" i="1"/>
  <c r="D10" i="1" s="1"/>
  <c r="E11" i="1"/>
  <c r="D11" i="1" s="1"/>
  <c r="V11" i="1" s="1"/>
  <c r="E12" i="1"/>
  <c r="E13" i="1"/>
  <c r="W13" i="1" s="1"/>
  <c r="E14" i="1"/>
  <c r="D14" i="1" s="1"/>
  <c r="E15" i="1"/>
  <c r="D15" i="1" s="1"/>
  <c r="V15" i="1" s="1"/>
  <c r="E16" i="1"/>
  <c r="E17" i="1"/>
  <c r="W17" i="1" s="1"/>
  <c r="E18" i="1"/>
  <c r="D18" i="1" s="1"/>
  <c r="E19" i="1"/>
  <c r="D19" i="1" s="1"/>
  <c r="V19" i="1" s="1"/>
  <c r="E20" i="1"/>
  <c r="E21" i="1"/>
  <c r="W21" i="1" s="1"/>
  <c r="E22" i="1"/>
  <c r="D22" i="1" s="1"/>
  <c r="E23" i="1"/>
  <c r="D23" i="1" s="1"/>
  <c r="V23" i="1" s="1"/>
  <c r="E24" i="1"/>
  <c r="E25" i="1"/>
  <c r="W25" i="1" s="1"/>
  <c r="E26" i="1"/>
  <c r="D26" i="1" s="1"/>
  <c r="D8" i="1"/>
  <c r="V8" i="1" s="1"/>
  <c r="D9" i="1"/>
  <c r="D12" i="1"/>
  <c r="V12" i="1" s="1"/>
  <c r="D13" i="1"/>
  <c r="D16" i="1"/>
  <c r="V16" i="1" s="1"/>
  <c r="D17" i="1"/>
  <c r="D20" i="1"/>
  <c r="V20" i="1" s="1"/>
  <c r="D21" i="1"/>
  <c r="D24" i="1"/>
  <c r="V24" i="1" s="1"/>
  <c r="D25" i="1"/>
  <c r="BF26" i="1" l="1"/>
  <c r="BF24" i="1"/>
  <c r="BF20" i="1"/>
  <c r="DJ20" i="1" s="1"/>
  <c r="BF16" i="1"/>
  <c r="BF12" i="1"/>
  <c r="BF8" i="1"/>
  <c r="CJ13" i="1"/>
  <c r="BG13" i="1"/>
  <c r="CI13" i="1" s="1"/>
  <c r="CJ9" i="1"/>
  <c r="BG9" i="1"/>
  <c r="CI9" i="1" s="1"/>
  <c r="CH17" i="1"/>
  <c r="DJ17" i="1" s="1"/>
  <c r="D17" i="4"/>
  <c r="BP31" i="4"/>
  <c r="AE31" i="4"/>
  <c r="CI31" i="4" s="1"/>
  <c r="V26" i="1"/>
  <c r="V22" i="1"/>
  <c r="V18" i="1"/>
  <c r="V14" i="1"/>
  <c r="V10" i="1"/>
  <c r="W19" i="1"/>
  <c r="W11" i="1"/>
  <c r="AE23" i="1"/>
  <c r="CI23" i="1" s="1"/>
  <c r="AE15" i="1"/>
  <c r="AE26" i="1"/>
  <c r="CJ26" i="1"/>
  <c r="CJ14" i="1"/>
  <c r="AE14" i="1"/>
  <c r="CI14" i="1" s="1"/>
  <c r="AE10" i="1"/>
  <c r="BF10" i="1" s="1"/>
  <c r="CJ10" i="1"/>
  <c r="AM25" i="1"/>
  <c r="BF25" i="1" s="1"/>
  <c r="AM17" i="1"/>
  <c r="BF17" i="1" s="1"/>
  <c r="AM9" i="1"/>
  <c r="BF9" i="1" s="1"/>
  <c r="AM23" i="1"/>
  <c r="BF23" i="1" s="1"/>
  <c r="AM19" i="1"/>
  <c r="AM15" i="1"/>
  <c r="AM11" i="1"/>
  <c r="CI26" i="1"/>
  <c r="CI11" i="1"/>
  <c r="CJ16" i="1"/>
  <c r="BG16" i="1"/>
  <c r="CI16" i="1" s="1"/>
  <c r="CJ12" i="1"/>
  <c r="BG12" i="1"/>
  <c r="CI12" i="1" s="1"/>
  <c r="CJ8" i="1"/>
  <c r="BG8" i="1"/>
  <c r="CI8" i="1" s="1"/>
  <c r="BO26" i="1"/>
  <c r="CR26" i="1"/>
  <c r="BO22" i="1"/>
  <c r="CR22" i="1"/>
  <c r="BO18" i="1"/>
  <c r="CR18" i="1"/>
  <c r="CH14" i="1"/>
  <c r="CQ14" i="1"/>
  <c r="BO10" i="1"/>
  <c r="CR10" i="1"/>
  <c r="CW25" i="1"/>
  <c r="BO25" i="1"/>
  <c r="CW13" i="1"/>
  <c r="BO13" i="1"/>
  <c r="CW9" i="1"/>
  <c r="BO9" i="1"/>
  <c r="CQ20" i="1"/>
  <c r="CJ11" i="1"/>
  <c r="V16" i="3"/>
  <c r="D33" i="3"/>
  <c r="V33" i="3" s="1"/>
  <c r="W33" i="3"/>
  <c r="D29" i="3"/>
  <c r="V29" i="3" s="1"/>
  <c r="W29" i="3"/>
  <c r="D25" i="3"/>
  <c r="V25" i="3" s="1"/>
  <c r="W25" i="3"/>
  <c r="V21" i="3"/>
  <c r="D17" i="3"/>
  <c r="V17" i="3" s="1"/>
  <c r="W17" i="3"/>
  <c r="D13" i="3"/>
  <c r="V13" i="3" s="1"/>
  <c r="W13" i="3"/>
  <c r="D9" i="3"/>
  <c r="V9" i="3" s="1"/>
  <c r="W9" i="3"/>
  <c r="AE15" i="4"/>
  <c r="CI15" i="4" s="1"/>
  <c r="BQ32" i="4"/>
  <c r="L32" i="4"/>
  <c r="BP32" i="4" s="1"/>
  <c r="BQ28" i="4"/>
  <c r="L28" i="4"/>
  <c r="BP28" i="4" s="1"/>
  <c r="BQ24" i="4"/>
  <c r="L24" i="4"/>
  <c r="BP24" i="4" s="1"/>
  <c r="BQ20" i="4"/>
  <c r="BQ16" i="4"/>
  <c r="L16" i="4"/>
  <c r="BP16" i="4" s="1"/>
  <c r="BQ12" i="4"/>
  <c r="L12" i="4"/>
  <c r="BP12" i="4" s="1"/>
  <c r="BQ8" i="4"/>
  <c r="L8" i="4"/>
  <c r="BP8" i="4" s="1"/>
  <c r="BV31" i="4"/>
  <c r="BV27" i="4"/>
  <c r="BV23" i="4"/>
  <c r="BV19" i="4"/>
  <c r="L19" i="4"/>
  <c r="BP19" i="4" s="1"/>
  <c r="BV15" i="4"/>
  <c r="BV11" i="4"/>
  <c r="CA34" i="4"/>
  <c r="CA30" i="4"/>
  <c r="CA26" i="4"/>
  <c r="CA22" i="4"/>
  <c r="CA18" i="4"/>
  <c r="CA14" i="4"/>
  <c r="CA10" i="4"/>
  <c r="AN19" i="4"/>
  <c r="BG19" i="4" s="1"/>
  <c r="CI25" i="1"/>
  <c r="CI21" i="1"/>
  <c r="CI17" i="1"/>
  <c r="CI10" i="1"/>
  <c r="CH23" i="1"/>
  <c r="DJ23" i="1" s="1"/>
  <c r="DJ8" i="2"/>
  <c r="AE27" i="4"/>
  <c r="BH27" i="4"/>
  <c r="AE14" i="4"/>
  <c r="CI14" i="4" s="1"/>
  <c r="BI29" i="4"/>
  <c r="D29" i="4"/>
  <c r="BI25" i="4"/>
  <c r="D25" i="4"/>
  <c r="BH21" i="4"/>
  <c r="BI13" i="4"/>
  <c r="D13" i="4"/>
  <c r="BI9" i="4"/>
  <c r="D9" i="4"/>
  <c r="BI21" i="4"/>
  <c r="W23" i="1"/>
  <c r="W15" i="1"/>
  <c r="AE19" i="1"/>
  <c r="CI19" i="1" s="1"/>
  <c r="CI20" i="1"/>
  <c r="CI15" i="1"/>
  <c r="CH15" i="1"/>
  <c r="CQ21" i="1"/>
  <c r="CQ12" i="1"/>
  <c r="CH12" i="1"/>
  <c r="DJ12" i="1" s="1"/>
  <c r="CH21" i="1"/>
  <c r="DJ21" i="1" s="1"/>
  <c r="BF12" i="2"/>
  <c r="DJ12" i="2" s="1"/>
  <c r="BF8" i="2"/>
  <c r="DJ15" i="2"/>
  <c r="D33" i="4"/>
  <c r="AE11" i="4"/>
  <c r="BH11" i="4"/>
  <c r="BP20" i="4"/>
  <c r="BF15" i="2"/>
  <c r="CQ9" i="2"/>
  <c r="BI32" i="4"/>
  <c r="D32" i="4"/>
  <c r="BI28" i="4"/>
  <c r="D28" i="4"/>
  <c r="BI24" i="4"/>
  <c r="D24" i="4"/>
  <c r="BI20" i="4"/>
  <c r="D20" i="4"/>
  <c r="BI16" i="4"/>
  <c r="D16" i="4"/>
  <c r="BI12" i="4"/>
  <c r="D12" i="4"/>
  <c r="BI8" i="4"/>
  <c r="D8" i="4"/>
  <c r="BP13" i="4"/>
  <c r="AN27" i="4"/>
  <c r="BG27" i="4" s="1"/>
  <c r="AN11" i="4"/>
  <c r="BG11" i="4" s="1"/>
  <c r="BQ27" i="4"/>
  <c r="CA17" i="4"/>
  <c r="W26" i="1"/>
  <c r="W22" i="1"/>
  <c r="W18" i="1"/>
  <c r="W14" i="1"/>
  <c r="W10" i="1"/>
  <c r="CR24" i="1"/>
  <c r="CR20" i="1"/>
  <c r="CR16" i="1"/>
  <c r="CR12" i="1"/>
  <c r="CR8" i="1"/>
  <c r="CW23" i="1"/>
  <c r="CW19" i="1"/>
  <c r="CW15" i="1"/>
  <c r="CW11" i="1"/>
  <c r="DB26" i="1"/>
  <c r="DB22" i="1"/>
  <c r="DB18" i="1"/>
  <c r="DB14" i="1"/>
  <c r="DB10" i="1"/>
  <c r="CR11" i="1"/>
  <c r="W23" i="3"/>
  <c r="L23" i="4"/>
  <c r="BP23" i="4" s="1"/>
  <c r="L34" i="4"/>
  <c r="L30" i="4"/>
  <c r="BQ26" i="4"/>
  <c r="L26" i="4"/>
  <c r="L22" i="4"/>
  <c r="L18" i="4"/>
  <c r="L14" i="4"/>
  <c r="BQ10" i="4"/>
  <c r="L10" i="4"/>
  <c r="AN34" i="4"/>
  <c r="BG34" i="4" s="1"/>
  <c r="AN30" i="4"/>
  <c r="BG30" i="4" s="1"/>
  <c r="AN26" i="4"/>
  <c r="BG26" i="4" s="1"/>
  <c r="AN22" i="4"/>
  <c r="BG22" i="4" s="1"/>
  <c r="AN18" i="4"/>
  <c r="BG18" i="4" s="1"/>
  <c r="AN14" i="4"/>
  <c r="BG14" i="4" s="1"/>
  <c r="AN10" i="4"/>
  <c r="BG10" i="4" s="1"/>
  <c r="AN21" i="4"/>
  <c r="BG21" i="4" s="1"/>
  <c r="BH26" i="4"/>
  <c r="BH19" i="4"/>
  <c r="BQ18" i="4"/>
  <c r="BQ11" i="4"/>
  <c r="F23" i="5"/>
  <c r="F19" i="5"/>
  <c r="F15" i="5"/>
  <c r="F11" i="5"/>
  <c r="I24" i="5"/>
  <c r="I20" i="5"/>
  <c r="I16" i="5"/>
  <c r="I12" i="5"/>
  <c r="I8" i="5"/>
  <c r="BO24" i="1"/>
  <c r="BO19" i="1"/>
  <c r="BO8" i="1"/>
  <c r="BH34" i="4"/>
  <c r="AE34" i="4"/>
  <c r="BH23" i="4"/>
  <c r="BH18" i="4"/>
  <c r="L21" i="4"/>
  <c r="BP21" i="4" s="1"/>
  <c r="BQ30" i="4"/>
  <c r="F18" i="5"/>
  <c r="I19" i="5"/>
  <c r="CH14" i="2"/>
  <c r="DJ14" i="2" s="1"/>
  <c r="CH10" i="2"/>
  <c r="DJ10" i="2" s="1"/>
  <c r="C1" i="8"/>
  <c r="B1" i="8"/>
  <c r="CQ19" i="1" l="1"/>
  <c r="CH19" i="1"/>
  <c r="DJ19" i="1" s="1"/>
  <c r="BP26" i="4"/>
  <c r="BH9" i="4"/>
  <c r="AE9" i="4"/>
  <c r="CI9" i="4" s="1"/>
  <c r="AE21" i="4"/>
  <c r="CI21" i="4" s="1"/>
  <c r="BH29" i="4"/>
  <c r="AE29" i="4"/>
  <c r="CI29" i="4" s="1"/>
  <c r="CH10" i="1"/>
  <c r="DJ10" i="1" s="1"/>
  <c r="CQ10" i="1"/>
  <c r="CH18" i="1"/>
  <c r="DJ18" i="1" s="1"/>
  <c r="CQ18" i="1"/>
  <c r="CH26" i="1"/>
  <c r="DJ26" i="1" s="1"/>
  <c r="CQ26" i="1"/>
  <c r="BP18" i="4"/>
  <c r="AE30" i="4"/>
  <c r="CI30" i="4" s="1"/>
  <c r="BP30" i="4"/>
  <c r="AE26" i="4"/>
  <c r="CI26" i="4" s="1"/>
  <c r="BP11" i="4"/>
  <c r="BH13" i="4"/>
  <c r="AE13" i="4"/>
  <c r="CI13" i="4" s="1"/>
  <c r="BH25" i="4"/>
  <c r="AE25" i="4"/>
  <c r="CI25" i="4" s="1"/>
  <c r="CH22" i="1"/>
  <c r="DJ22" i="1" s="1"/>
  <c r="CQ22" i="1"/>
  <c r="BF15" i="1"/>
  <c r="CQ15" i="1"/>
  <c r="AE23" i="4"/>
  <c r="CI23" i="4" s="1"/>
  <c r="CQ8" i="1"/>
  <c r="CH8" i="1"/>
  <c r="DJ8" i="1" s="1"/>
  <c r="BP10" i="4"/>
  <c r="AE10" i="4"/>
  <c r="CI10" i="4" s="1"/>
  <c r="BP22" i="4"/>
  <c r="BP34" i="4"/>
  <c r="AE8" i="4"/>
  <c r="CI8" i="4" s="1"/>
  <c r="BH8" i="4"/>
  <c r="BH16" i="4"/>
  <c r="AE16" i="4"/>
  <c r="CI16" i="4" s="1"/>
  <c r="BH24" i="4"/>
  <c r="AE24" i="4"/>
  <c r="CI24" i="4" s="1"/>
  <c r="AE32" i="4"/>
  <c r="CI32" i="4" s="1"/>
  <c r="BH32" i="4"/>
  <c r="BH33" i="4"/>
  <c r="AE33" i="4"/>
  <c r="CI33" i="4" s="1"/>
  <c r="DJ15" i="1"/>
  <c r="BP27" i="4"/>
  <c r="AE19" i="4"/>
  <c r="CI19" i="4" s="1"/>
  <c r="AE22" i="4"/>
  <c r="CI22" i="4" s="1"/>
  <c r="CH16" i="1"/>
  <c r="DJ16" i="1" s="1"/>
  <c r="CQ13" i="1"/>
  <c r="CH13" i="1"/>
  <c r="DJ13" i="1" s="1"/>
  <c r="BF19" i="1"/>
  <c r="BF14" i="1"/>
  <c r="DJ14" i="1" s="1"/>
  <c r="AE18" i="4"/>
  <c r="CI18" i="4" s="1"/>
  <c r="CI34" i="4"/>
  <c r="CQ24" i="1"/>
  <c r="CH24" i="1"/>
  <c r="DJ24" i="1" s="1"/>
  <c r="BP14" i="4"/>
  <c r="BH12" i="4"/>
  <c r="AE12" i="4"/>
  <c r="CI12" i="4" s="1"/>
  <c r="AE20" i="4"/>
  <c r="CI20" i="4" s="1"/>
  <c r="BH20" i="4"/>
  <c r="BH28" i="4"/>
  <c r="AE28" i="4"/>
  <c r="CI28" i="4" s="1"/>
  <c r="CI11" i="4"/>
  <c r="CI27" i="4"/>
  <c r="CQ23" i="1"/>
  <c r="CQ9" i="1"/>
  <c r="CH9" i="1"/>
  <c r="DJ9" i="1" s="1"/>
  <c r="CQ25" i="1"/>
  <c r="CH25" i="1"/>
  <c r="DJ25" i="1" s="1"/>
  <c r="BF11" i="1"/>
  <c r="DJ11" i="1" s="1"/>
  <c r="CQ11" i="1"/>
  <c r="BH17" i="4"/>
  <c r="AE17" i="4"/>
  <c r="CI17" i="4" s="1"/>
  <c r="CQ1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T7" i="5" s="1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BW7" i="4" l="1"/>
  <c r="CB7" i="4"/>
  <c r="CF7" i="4"/>
  <c r="Y7" i="3"/>
  <c r="AC7" i="3"/>
  <c r="X7" i="1"/>
  <c r="AC7" i="1"/>
  <c r="Q7" i="5"/>
  <c r="AD7" i="5"/>
  <c r="BK7" i="4"/>
  <c r="BO7" i="4"/>
  <c r="BZ7" i="4"/>
  <c r="DF7" i="1"/>
  <c r="AA7" i="2"/>
  <c r="N7" i="2"/>
  <c r="M7" i="2" s="1"/>
  <c r="CL7" i="2"/>
  <c r="CS7" i="2"/>
  <c r="CX7" i="2"/>
  <c r="DC7" i="2"/>
  <c r="DH7" i="2"/>
  <c r="CM7" i="2"/>
  <c r="CT7" i="2"/>
  <c r="BU7" i="2"/>
  <c r="DI7" i="2"/>
  <c r="N7" i="1"/>
  <c r="M7" i="1" s="1"/>
  <c r="AD7" i="1"/>
  <c r="AN7" i="1"/>
  <c r="DD7" i="1"/>
  <c r="CM7" i="1"/>
  <c r="CX7" i="1"/>
  <c r="DG7" i="1"/>
  <c r="CO7" i="2"/>
  <c r="BZ7" i="2"/>
  <c r="Y7" i="2"/>
  <c r="AC7" i="2"/>
  <c r="CU7" i="2"/>
  <c r="Z7" i="2"/>
  <c r="AD7" i="2"/>
  <c r="DF7" i="2"/>
  <c r="CY7" i="2"/>
  <c r="BP7" i="2"/>
  <c r="BO7" i="2" s="1"/>
  <c r="AS7" i="2"/>
  <c r="DD7" i="2"/>
  <c r="AB7" i="2"/>
  <c r="CN7" i="2"/>
  <c r="CZ7" i="2"/>
  <c r="BH7" i="2"/>
  <c r="BG7" i="2" s="1"/>
  <c r="CV7" i="2"/>
  <c r="DA7" i="2"/>
  <c r="E7" i="2"/>
  <c r="W7" i="2" s="1"/>
  <c r="CO7" i="1"/>
  <c r="AA7" i="3"/>
  <c r="BJ7" i="4"/>
  <c r="CK7" i="1"/>
  <c r="CU7" i="1"/>
  <c r="R7" i="4"/>
  <c r="CD7" i="4"/>
  <c r="CH7" i="4"/>
  <c r="AG7" i="4"/>
  <c r="AF7" i="4" s="1"/>
  <c r="AO7" i="4"/>
  <c r="AT7" i="4"/>
  <c r="CC7" i="4"/>
  <c r="CG7" i="4"/>
  <c r="Z7" i="3"/>
  <c r="Z7" i="1"/>
  <c r="CZ7" i="1"/>
  <c r="DE7" i="1"/>
  <c r="DI7" i="1"/>
  <c r="CY7" i="1"/>
  <c r="AL7" i="5"/>
  <c r="BE7" i="5"/>
  <c r="BL7" i="4"/>
  <c r="BR7" i="4"/>
  <c r="AB7" i="3"/>
  <c r="BY7" i="4"/>
  <c r="W7" i="4"/>
  <c r="V7" i="5"/>
  <c r="BB7" i="5"/>
  <c r="BN7" i="4"/>
  <c r="BT7" i="4"/>
  <c r="BM7" i="4"/>
  <c r="BS7" i="4"/>
  <c r="CN7" i="1"/>
  <c r="CT7" i="1"/>
  <c r="BU7" i="1"/>
  <c r="DH7" i="1"/>
  <c r="E7" i="1"/>
  <c r="BX7" i="4"/>
  <c r="BU7" i="4"/>
  <c r="CE7" i="4"/>
  <c r="E7" i="3"/>
  <c r="D7" i="3" s="1"/>
  <c r="N7" i="3"/>
  <c r="M7" i="3" s="1"/>
  <c r="Y7" i="1"/>
  <c r="H7" i="5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AF2" i="8"/>
  <c r="DB7" i="2" l="1"/>
  <c r="CR7" i="2"/>
  <c r="W7" i="1"/>
  <c r="CH7" i="2"/>
  <c r="AM7" i="2"/>
  <c r="CQ7" i="2" s="1"/>
  <c r="D7" i="2"/>
  <c r="V7" i="2" s="1"/>
  <c r="CW7" i="2"/>
  <c r="CI7" i="2"/>
  <c r="CJ7" i="2"/>
  <c r="AN7" i="4"/>
  <c r="BG7" i="4" s="1"/>
  <c r="BI7" i="4"/>
  <c r="BV7" i="4"/>
  <c r="CA7" i="4"/>
  <c r="D7" i="1"/>
  <c r="V7" i="1" s="1"/>
  <c r="AM7" i="1"/>
  <c r="BF7" i="1" s="1"/>
  <c r="V7" i="3"/>
  <c r="CI7" i="1"/>
  <c r="CJ7" i="1"/>
  <c r="W7" i="3"/>
  <c r="BO7" i="1"/>
  <c r="CH7" i="1" s="1"/>
  <c r="DB7" i="1"/>
  <c r="F7" i="5"/>
  <c r="I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AE7" i="4"/>
  <c r="BH7" i="4"/>
  <c r="BF7" i="2" l="1"/>
  <c r="DJ7" i="2" s="1"/>
  <c r="CI7" i="4"/>
  <c r="BP7" i="4"/>
  <c r="CQ7" i="1"/>
  <c r="DJ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<sst xmlns="http://schemas.openxmlformats.org/spreadsheetml/2006/main" count="2012" uniqueCount="382">
  <si>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</si>
  <si>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</si>
  <si>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</si>
  <si>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</si>
  <si>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</si>
  <si>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</si>
  <si>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</si>
  <si>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</si>
  <si>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</si>
  <si>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</si>
  <si>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</si>
  <si>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</si>
  <si>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</si>
  <si>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</si>
  <si>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</si>
  <si>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</si>
  <si>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</si>
  <si>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</si>
  <si>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</si>
  <si>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</si>
  <si>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</si>
  <si>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</si>
  <si>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</si>
  <si>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</si>
  <si>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</si>
  <si>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</si>
  <si>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</si>
  <si>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</si>
  <si>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</si>
  <si>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</si>
  <si>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</si>
  <si>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</si>
  <si>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</si>
  <si>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</si>
  <si>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</si>
  <si>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</si>
  <si>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</si>
  <si>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</si>
  <si>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</si>
  <si>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</si>
  <si>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</si>
  <si>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</si>
  <si>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</si>
  <si>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</si>
  <si>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</si>
  <si>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</si>
  <si>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</si>
  <si>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</si>
  <si>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</si>
  <si>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</si>
  <si>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</si>
  <si>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</si>
  <si>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</si>
  <si>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</si>
  <si>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</si>
  <si>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</si>
  <si>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</si>
  <si>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</si>
  <si>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</si>
  <si>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</si>
  <si>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</si>
  <si>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</si>
  <si>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</si>
  <si>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</si>
  <si>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</si>
  <si>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</si>
  <si>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</si>
  <si>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</si>
  <si>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</si>
  <si>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</si>
  <si>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</si>
  <si>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</si>
  <si>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</si>
  <si>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</si>
  <si>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</si>
  <si>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</si>
  <si>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</si>
  <si>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</si>
  <si>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</si>
  <si>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</si>
  <si>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</si>
  <si>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</si>
  <si>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</si>
  <si>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</si>
  <si>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</si>
  <si>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</si>
  <si>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</si>
  <si>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</si>
  <si>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</si>
  <si>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</si>
  <si>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</si>
  <si>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</si>
  <si>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</si>
  <si>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</si>
  <si>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</si>
  <si>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</si>
  <si>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</si>
  <si>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</si>
  <si>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</si>
  <si>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</si>
  <si>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</si>
  <si>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</si>
  <si>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</si>
  <si>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</si>
  <si>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</si>
  <si>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</si>
  <si>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</si>
  <si>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</si>
  <si>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</si>
  <si>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</si>
  <si>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</si>
  <si>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</si>
  <si>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</si>
  <si>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</si>
  <si>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</si>
  <si>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</si>
  <si>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</si>
  <si>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</si>
  <si>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</si>
  <si>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</si>
  <si>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</si>
  <si>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</si>
  <si>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</si>
  <si>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</si>
  <si>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</si>
  <si>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</si>
  <si>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</si>
  <si>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</si>
  <si>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</si>
  <si>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</si>
  <si>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</si>
  <si>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</si>
  <si>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</si>
  <si>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</si>
  <si>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</si>
  <si>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</si>
  <si>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</si>
  <si>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</si>
  <si>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</si>
  <si>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</si>
  <si>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</si>
  <si>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</si>
  <si>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</si>
  <si>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</si>
  <si>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</si>
  <si>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</si>
  <si>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</si>
  <si>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</si>
  <si>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</si>
  <si>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</si>
  <si>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</si>
  <si>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</si>
  <si>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</si>
  <si>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</si>
  <si>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</si>
  <si>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</si>
  <si>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</si>
  <si>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</si>
  <si>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</si>
  <si>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</si>
  <si>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</si>
  <si>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</si>
  <si>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</si>
  <si>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</si>
  <si>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</si>
  <si>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</si>
  <si>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</si>
  <si>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</si>
  <si>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</si>
  <si>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</si>
  <si>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</si>
  <si>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</si>
  <si>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</si>
  <si>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</si>
  <si>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</si>
  <si>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</si>
  <si>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</si>
  <si>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</si>
  <si>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</si>
  <si>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</si>
  <si>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</si>
  <si>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</si>
  <si>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</si>
  <si>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</si>
  <si>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</si>
  <si>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</si>
  <si>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</si>
  <si>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</si>
  <si>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</si>
  <si>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</si>
  <si>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</si>
  <si>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</si>
  <si>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</si>
  <si>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</si>
  <si>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</si>
  <si>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</si>
  <si>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</si>
  <si>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</si>
  <si>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</si>
  <si>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</si>
  <si>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</si>
  <si>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</si>
  <si>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</si>
  <si>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</si>
  <si>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</si>
  <si>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</si>
  <si>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</si>
  <si>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</si>
  <si>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</si>
  <si>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</si>
  <si>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</si>
  <si>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</si>
  <si>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</si>
  <si>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</si>
  <si>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</si>
  <si>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</si>
  <si>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</si>
  <si>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</si>
  <si>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</si>
  <si>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</si>
  <si>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</si>
  <si>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</si>
  <si>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</si>
  <si>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</si>
  <si>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</si>
  <si>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</si>
  <si>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</si>
  <si>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</si>
  <si>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</si>
  <si>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</si>
  <si>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</si>
  <si>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</si>
  <si>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</si>
  <si>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</si>
  <si>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</si>
  <si>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</si>
  <si>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</si>
  <si>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</si>
  <si>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</si>
  <si>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</si>
  <si>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</si>
  <si>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</si>
  <si>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</si>
  <si>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</si>
  <si>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</si>
  <si>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</si>
  <si>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</si>
  <si>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</si>
  <si>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</si>
  <si>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</si>
  <si>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</si>
  <si>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</si>
  <si>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</si>
  <si>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</si>
  <si>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</si>
  <si>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</si>
  <si>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</si>
  <si>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</si>
  <si>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</si>
  <si>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</si>
  <si>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</si>
  <si>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</si>
  <si>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</si>
  <si>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</si>
  <si>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</si>
  <si>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</si>
  <si>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</si>
  <si>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</si>
  <si>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</si>
  <si>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</si>
  <si>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</si>
  <si>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</si>
  <si>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</si>
  <si>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</si>
  <si>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</si>
  <si>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</si>
  <si>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</si>
  <si>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</si>
  <si>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</si>
  <si>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</si>
  <si>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</si>
  <si>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</si>
  <si>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</si>
  <si>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</si>
  <si>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</si>
  <si>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</si>
  <si>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</si>
  <si>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</si>
  <si>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</si>
  <si>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</si>
  <si>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</si>
  <si>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</si>
  <si>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</si>
  <si>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</si>
  <si>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</si>
  <si>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</si>
  <si>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</si>
  <si>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</si>
  <si>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</si>
  <si>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</si>
  <si>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</si>
  <si>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</si>
  <si>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</si>
  <si>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</si>
  <si>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</si>
  <si>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</si>
  <si>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</si>
  <si>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</si>
  <si>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</si>
  <si>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</si>
  <si>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</si>
  <si>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</si>
  <si>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</si>
  <si>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</si>
  <si>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</si>
  <si>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</si>
  <si>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</si>
  <si>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25000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</si>
  <si>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</si>
  <si>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</si>
  <si>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</si>
  <si>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</si>
  <si>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</si>
  <si>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</si>
  <si>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25201</t>
  </si>
  <si>
    <t>大津市</t>
  </si>
  <si>
    <t/>
  </si>
  <si>
    <t>25202</t>
  </si>
  <si>
    <t>彦根市</t>
  </si>
  <si>
    <t>25874</t>
  </si>
  <si>
    <t>彦根愛知犬上広域行政組合</t>
  </si>
  <si>
    <t>25203</t>
  </si>
  <si>
    <t>長浜市</t>
  </si>
  <si>
    <t>25831</t>
  </si>
  <si>
    <t>湖北広域行政事務センター</t>
  </si>
  <si>
    <t>25204</t>
  </si>
  <si>
    <t>近江八幡市</t>
  </si>
  <si>
    <t>25206</t>
  </si>
  <si>
    <t>草津市</t>
  </si>
  <si>
    <t>25871</t>
  </si>
  <si>
    <t>湖南広域行政組合</t>
  </si>
  <si>
    <t>25207</t>
  </si>
  <si>
    <t>守山市</t>
  </si>
  <si>
    <t>25208</t>
  </si>
  <si>
    <t>栗東市</t>
  </si>
  <si>
    <t>25209</t>
  </si>
  <si>
    <t>甲賀市</t>
  </si>
  <si>
    <t>25847</t>
  </si>
  <si>
    <t>甲賀広域行政組合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</si>
  <si>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</si>
  <si>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</si>
  <si>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</si>
  <si>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</si>
  <si>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</si>
  <si>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</si>
  <si>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</si>
  <si>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</si>
  <si>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25833</t>
  </si>
  <si>
    <t>八日市ライフ組合</t>
  </si>
  <si>
    <t>25841</t>
  </si>
  <si>
    <t>中部清掃組合</t>
  </si>
  <si>
    <t>25858</t>
  </si>
  <si>
    <t>湖東広域衛生組合</t>
  </si>
  <si>
    <t>25859</t>
  </si>
  <si>
    <t>愛知郡広域行政組合</t>
  </si>
  <si>
    <t>25214</t>
  </si>
  <si>
    <t>米原市</t>
  </si>
  <si>
    <t>25383</t>
  </si>
  <si>
    <t>日野町</t>
  </si>
  <si>
    <t>25384</t>
  </si>
  <si>
    <t>竜王町</t>
  </si>
  <si>
    <t>八日市布引ライフ組合</t>
  </si>
  <si>
    <t>25425</t>
  </si>
  <si>
    <t>愛荘町</t>
  </si>
  <si>
    <t>湖東広域衛生管理組合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</si>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</sst>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27</v>
      </c>
      <c r="B7" s="154" t="s">
        <v>317</v>
      </c>
      <c r="C7" s="138" t="s">
        <v>33</v>
      </c>
      <c r="D7" s="140">
        <f>SUM(E7,+L7)</f>
        <v>15924862</v>
      </c>
      <c r="E7" s="140">
        <f>SUM(F7:I7,K7)</f>
        <v>2648971</v>
      </c>
      <c r="F7" s="140">
        <f>SUM(F$8:F$207)</f>
        <v>3472</v>
      </c>
      <c r="G7" s="140">
        <f>SUM(G$8:G$207)</f>
        <v>3520</v>
      </c>
      <c r="H7" s="140">
        <f>SUM(H$8:H$207)</f>
        <v>301130</v>
      </c>
      <c r="I7" s="140">
        <f>SUM(I$8:I$207)</f>
        <v>1900127</v>
      </c>
      <c r="J7" s="143" t="s">
        <v>314</v>
      </c>
      <c r="K7" s="140">
        <f>SUM(K$8:K$207)</f>
        <v>440722</v>
      </c>
      <c r="L7" s="140">
        <f>SUM(L$8:L$207)</f>
        <v>13275891</v>
      </c>
      <c r="M7" s="140">
        <f>SUM(N7,+U7)</f>
        <v>1865087</v>
      </c>
      <c r="N7" s="140">
        <f>SUM(O7:R7,T7)</f>
        <v>169404</v>
      </c>
      <c r="O7" s="140">
        <f>SUM(O$8:O$207)</f>
        <v>2045</v>
      </c>
      <c r="P7" s="140">
        <f>SUM(P$8:P$207)</f>
        <v>760</v>
      </c>
      <c r="Q7" s="140">
        <f>SUM(Q$8:Q$207)</f>
        <v>0</v>
      </c>
      <c r="R7" s="140">
        <f>SUM(R$8:R$207)</f>
        <v>138016</v>
      </c>
      <c r="S7" s="143" t="s">
        <v>314</v>
      </c>
      <c r="T7" s="140">
        <f>SUM(T$8:T$207)</f>
        <v>28583</v>
      </c>
      <c r="U7" s="140">
        <f>SUM(U$8:U$207)</f>
        <v>1695683</v>
      </c>
      <c r="V7" s="140">
        <f t="shared" ref="V7:AA7" si="0">+SUM(D7,M7)</f>
        <v>17789949</v>
      </c>
      <c r="W7" s="140">
        <f t="shared" si="0"/>
        <v>2818375</v>
      </c>
      <c r="X7" s="140">
        <f t="shared" si="0"/>
        <v>5517</v>
      </c>
      <c r="Y7" s="140">
        <f t="shared" si="0"/>
        <v>4280</v>
      </c>
      <c r="Z7" s="140">
        <f t="shared" si="0"/>
        <v>301130</v>
      </c>
      <c r="AA7" s="140">
        <f t="shared" si="0"/>
        <v>2038143</v>
      </c>
      <c r="AB7" s="142" t="str">
        <f>IF(+SUM(J7,S7)=0,"-",+SUM(J7,S7))</f>
        <v>-</v>
      </c>
      <c r="AC7" s="140">
        <f>+SUM(K7,T7)</f>
        <v>469305</v>
      </c>
      <c r="AD7" s="140">
        <f>+SUM(L7,U7)</f>
        <v>14971574</v>
      </c>
      <c r="AE7" s="140">
        <f>SUM(AF7,+AK7)</f>
        <v>787404</v>
      </c>
      <c r="AF7" s="140">
        <f>SUM(AG7:AJ7)</f>
        <v>786331</v>
      </c>
      <c r="AG7" s="140">
        <f t="shared" ref="AG7:AL7" si="1">SUM(AG$8:AG$207)</f>
        <v>0</v>
      </c>
      <c r="AH7" s="140">
        <f t="shared" si="1"/>
        <v>743860</v>
      </c>
      <c r="AI7" s="140">
        <f t="shared" si="1"/>
        <v>42471</v>
      </c>
      <c r="AJ7" s="140">
        <f t="shared" si="1"/>
        <v>0</v>
      </c>
      <c r="AK7" s="140">
        <f t="shared" si="1"/>
        <v>1073</v>
      </c>
      <c r="AL7" s="140">
        <f t="shared" si="1"/>
        <v>66091</v>
      </c>
      <c r="AM7" s="140">
        <f>SUM(AN7,AS7,AW7,AX7,BD7)</f>
        <v>12051094</v>
      </c>
      <c r="AN7" s="140">
        <f>SUM(AO7:AR7)</f>
        <v>1174953</v>
      </c>
      <c r="AO7" s="140">
        <f>SUM(AO$8:AO$207)</f>
        <v>810098</v>
      </c>
      <c r="AP7" s="140">
        <f>SUM(AP$8:AP$207)</f>
        <v>166874</v>
      </c>
      <c r="AQ7" s="140">
        <f>SUM(AQ$8:AQ$207)</f>
        <v>195699</v>
      </c>
      <c r="AR7" s="140">
        <f>SUM(AR$8:AR$207)</f>
        <v>2282</v>
      </c>
      <c r="AS7" s="140">
        <f>SUM(AT7:AV7)</f>
        <v>1459335</v>
      </c>
      <c r="AT7" s="140">
        <f>SUM(AT$8:AT$207)</f>
        <v>281192</v>
      </c>
      <c r="AU7" s="140">
        <f>SUM(AU$8:AU$207)</f>
        <v>1066651</v>
      </c>
      <c r="AV7" s="140">
        <f>SUM(AV$8:AV$207)</f>
        <v>111492</v>
      </c>
      <c r="AW7" s="140">
        <f>SUM(AW$8:AW$207)</f>
        <v>14500</v>
      </c>
      <c r="AX7" s="140">
        <f>SUM(AY7:BB7)</f>
        <v>9398274</v>
      </c>
      <c r="AY7" s="140">
        <f t="shared" ref="AY7:BE7" si="2">SUM(AY$8:AY$207)</f>
        <v>4875478</v>
      </c>
      <c r="AZ7" s="140">
        <f t="shared" si="2"/>
        <v>3596265</v>
      </c>
      <c r="BA7" s="140">
        <f t="shared" si="2"/>
        <v>715971</v>
      </c>
      <c r="BB7" s="140">
        <f t="shared" si="2"/>
        <v>210560</v>
      </c>
      <c r="BC7" s="140">
        <f t="shared" si="2"/>
        <v>2858648</v>
      </c>
      <c r="BD7" s="140">
        <f t="shared" si="2"/>
        <v>4032</v>
      </c>
      <c r="BE7" s="140">
        <f t="shared" si="2"/>
        <v>161625</v>
      </c>
      <c r="BF7" s="140">
        <f>SUM(AE7,+AM7,+BE7)</f>
        <v>13000123</v>
      </c>
      <c r="BG7" s="140">
        <f>SUM(BH7,+BM7)</f>
        <v>25121</v>
      </c>
      <c r="BH7" s="140">
        <f>SUM(BI7:BL7)</f>
        <v>25121</v>
      </c>
      <c r="BI7" s="140">
        <f t="shared" ref="BI7:BN7" si="3">SUM(BI$8:BI$207)</f>
        <v>0</v>
      </c>
      <c r="BJ7" s="140">
        <f t="shared" si="3"/>
        <v>25121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943781</v>
      </c>
      <c r="BP7" s="140">
        <f>SUM(BQ7:BT7)</f>
        <v>99709</v>
      </c>
      <c r="BQ7" s="140">
        <f>SUM(BQ$8:BQ$207)</f>
        <v>69912</v>
      </c>
      <c r="BR7" s="140">
        <f>SUM(BR$8:BR$207)</f>
        <v>0</v>
      </c>
      <c r="BS7" s="140">
        <f>SUM(BS$8:BS$207)</f>
        <v>29797</v>
      </c>
      <c r="BT7" s="140">
        <f>SUM(BT$8:BT$207)</f>
        <v>0</v>
      </c>
      <c r="BU7" s="140">
        <f>SUM(BV7:BX7)</f>
        <v>212201</v>
      </c>
      <c r="BV7" s="140">
        <f>SUM(BV$8:BV$207)</f>
        <v>50555</v>
      </c>
      <c r="BW7" s="140">
        <f>SUM(BW$8:BW$207)</f>
        <v>161646</v>
      </c>
      <c r="BX7" s="140">
        <f>SUM(BX$8:BX$207)</f>
        <v>0</v>
      </c>
      <c r="BY7" s="140">
        <f>SUM(BY$8:BY$207)</f>
        <v>0</v>
      </c>
      <c r="BZ7" s="140">
        <f>SUM(CA7:CD7)</f>
        <v>627552</v>
      </c>
      <c r="CA7" s="140">
        <f t="shared" ref="CA7:CG7" si="4">SUM(CA$8:CA$207)</f>
        <v>204911</v>
      </c>
      <c r="CB7" s="140">
        <f t="shared" si="4"/>
        <v>407706</v>
      </c>
      <c r="CC7" s="140">
        <f t="shared" si="4"/>
        <v>98</v>
      </c>
      <c r="CD7" s="140">
        <f t="shared" si="4"/>
        <v>14837</v>
      </c>
      <c r="CE7" s="140">
        <f t="shared" si="4"/>
        <v>896169</v>
      </c>
      <c r="CF7" s="140">
        <f t="shared" si="4"/>
        <v>4319</v>
      </c>
      <c r="CG7" s="140">
        <f t="shared" si="4"/>
        <v>16</v>
      </c>
      <c r="CH7" s="140">
        <f>SUM(BG7,+BO7,+CG7)</f>
        <v>968918</v>
      </c>
      <c r="CI7" s="140">
        <f t="shared" ref="CI7:DJ7" si="5">SUM(AE7,+BG7)</f>
        <v>812525</v>
      </c>
      <c r="CJ7" s="140">
        <f t="shared" si="5"/>
        <v>811452</v>
      </c>
      <c r="CK7" s="140">
        <f t="shared" si="5"/>
        <v>0</v>
      </c>
      <c r="CL7" s="140">
        <f t="shared" si="5"/>
        <v>768981</v>
      </c>
      <c r="CM7" s="140">
        <f t="shared" si="5"/>
        <v>42471</v>
      </c>
      <c r="CN7" s="140">
        <f t="shared" si="5"/>
        <v>0</v>
      </c>
      <c r="CO7" s="140">
        <f t="shared" si="5"/>
        <v>1073</v>
      </c>
      <c r="CP7" s="140">
        <f t="shared" si="5"/>
        <v>66091</v>
      </c>
      <c r="CQ7" s="140">
        <f t="shared" si="5"/>
        <v>12994875</v>
      </c>
      <c r="CR7" s="140">
        <f t="shared" si="5"/>
        <v>1274662</v>
      </c>
      <c r="CS7" s="140">
        <f t="shared" si="5"/>
        <v>880010</v>
      </c>
      <c r="CT7" s="140">
        <f t="shared" si="5"/>
        <v>166874</v>
      </c>
      <c r="CU7" s="140">
        <f t="shared" si="5"/>
        <v>225496</v>
      </c>
      <c r="CV7" s="140">
        <f t="shared" si="5"/>
        <v>2282</v>
      </c>
      <c r="CW7" s="140">
        <f t="shared" si="5"/>
        <v>1671536</v>
      </c>
      <c r="CX7" s="140">
        <f t="shared" si="5"/>
        <v>331747</v>
      </c>
      <c r="CY7" s="140">
        <f t="shared" si="5"/>
        <v>1228297</v>
      </c>
      <c r="CZ7" s="140">
        <f t="shared" si="5"/>
        <v>111492</v>
      </c>
      <c r="DA7" s="140">
        <f t="shared" si="5"/>
        <v>14500</v>
      </c>
      <c r="DB7" s="140">
        <f t="shared" si="5"/>
        <v>10025826</v>
      </c>
      <c r="DC7" s="140">
        <f t="shared" si="5"/>
        <v>5080389</v>
      </c>
      <c r="DD7" s="140">
        <f t="shared" si="5"/>
        <v>4003971</v>
      </c>
      <c r="DE7" s="140">
        <f t="shared" si="5"/>
        <v>716069</v>
      </c>
      <c r="DF7" s="140">
        <f t="shared" si="5"/>
        <v>225397</v>
      </c>
      <c r="DG7" s="140">
        <f t="shared" si="5"/>
        <v>3754817</v>
      </c>
      <c r="DH7" s="140">
        <f t="shared" si="5"/>
        <v>8351</v>
      </c>
      <c r="DI7" s="140">
        <f t="shared" si="5"/>
        <v>161641</v>
      </c>
      <c r="DJ7" s="140">
        <f t="shared" si="5"/>
        <v>13969041</v>
      </c>
    </row>
    <row r="8" spans="1:114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2930529</v>
      </c>
      <c r="E8" s="121">
        <f>SUM(F8:I8,K8)</f>
        <v>717001</v>
      </c>
      <c r="F8" s="121">
        <v>0</v>
      </c>
      <c r="G8" s="121">
        <v>154</v>
      </c>
      <c r="H8" s="121">
        <v>203630</v>
      </c>
      <c r="I8" s="121">
        <v>512987</v>
      </c>
      <c r="J8" s="122" t="s">
        <v>381</v>
      </c>
      <c r="K8" s="121">
        <v>230</v>
      </c>
      <c r="L8" s="121">
        <v>2213528</v>
      </c>
      <c r="M8" s="121">
        <f>SUM(N8,+U8)</f>
        <v>304059</v>
      </c>
      <c r="N8" s="121">
        <f>SUM(O8:R8,T8)</f>
        <v>26345</v>
      </c>
      <c r="O8" s="121">
        <v>2045</v>
      </c>
      <c r="P8" s="121">
        <v>760</v>
      </c>
      <c r="Q8" s="121">
        <v>0</v>
      </c>
      <c r="R8" s="121">
        <v>23225</v>
      </c>
      <c r="S8" s="122" t="s">
        <v>381</v>
      </c>
      <c r="T8" s="121">
        <v>315</v>
      </c>
      <c r="U8" s="121">
        <v>277714</v>
      </c>
      <c r="V8" s="121">
        <f>+SUM(D8,M8)</f>
        <v>3234588</v>
      </c>
      <c r="W8" s="121">
        <f>+SUM(E8,N8)</f>
        <v>743346</v>
      </c>
      <c r="X8" s="121">
        <f>+SUM(F8,O8)</f>
        <v>2045</v>
      </c>
      <c r="Y8" s="121">
        <f>+SUM(G8,P8)</f>
        <v>914</v>
      </c>
      <c r="Z8" s="121">
        <f>+SUM(H8,Q8)</f>
        <v>203630</v>
      </c>
      <c r="AA8" s="121">
        <f>+SUM(I8,R8)</f>
        <v>536212</v>
      </c>
      <c r="AB8" s="122" t="str">
        <f>IF(+SUM(J8,S8)=0,"-",+SUM(J8,S8))</f>
        <v>-</v>
      </c>
      <c r="AC8" s="121">
        <f>+SUM(K8,T8)</f>
        <v>545</v>
      </c>
      <c r="AD8" s="121">
        <f>+SUM(L8,U8)</f>
        <v>2491242</v>
      </c>
      <c r="AE8" s="121">
        <f>SUM(AF8,+AK8)</f>
        <v>399426</v>
      </c>
      <c r="AF8" s="121">
        <f>SUM(AG8:AJ8)</f>
        <v>399426</v>
      </c>
      <c r="AG8" s="121">
        <v>0</v>
      </c>
      <c r="AH8" s="121">
        <v>356955</v>
      </c>
      <c r="AI8" s="121">
        <v>42471</v>
      </c>
      <c r="AJ8" s="121">
        <v>0</v>
      </c>
      <c r="AK8" s="121">
        <v>0</v>
      </c>
      <c r="AL8" s="121">
        <v>0</v>
      </c>
      <c r="AM8" s="121">
        <f>SUM(AN8,AS8,AW8,AX8,BD8)</f>
        <v>2531103</v>
      </c>
      <c r="AN8" s="121">
        <f>SUM(AO8:AR8)</f>
        <v>354238</v>
      </c>
      <c r="AO8" s="121">
        <v>282287</v>
      </c>
      <c r="AP8" s="121">
        <v>26395</v>
      </c>
      <c r="AQ8" s="121">
        <v>45556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2172869</v>
      </c>
      <c r="AY8" s="121">
        <v>1166748</v>
      </c>
      <c r="AZ8" s="121">
        <v>908833</v>
      </c>
      <c r="BA8" s="121">
        <v>97288</v>
      </c>
      <c r="BB8" s="121">
        <v>0</v>
      </c>
      <c r="BC8" s="121">
        <v>0</v>
      </c>
      <c r="BD8" s="121">
        <v>3996</v>
      </c>
      <c r="BE8" s="121">
        <v>0</v>
      </c>
      <c r="BF8" s="121">
        <f>SUM(AE8,+AM8,+BE8)</f>
        <v>2930529</v>
      </c>
      <c r="BG8" s="121">
        <f>SUM(BH8,+BM8)</f>
        <v>25121</v>
      </c>
      <c r="BH8" s="121">
        <f>SUM(BI8:BL8)</f>
        <v>25121</v>
      </c>
      <c r="BI8" s="121">
        <v>0</v>
      </c>
      <c r="BJ8" s="121">
        <v>25121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278938</v>
      </c>
      <c r="BP8" s="121">
        <f>SUM(BQ8:BT8)</f>
        <v>47570</v>
      </c>
      <c r="BQ8" s="121">
        <v>47570</v>
      </c>
      <c r="BR8" s="121">
        <v>0</v>
      </c>
      <c r="BS8" s="121">
        <v>0</v>
      </c>
      <c r="BT8" s="121">
        <v>0</v>
      </c>
      <c r="BU8" s="121">
        <f>SUM(BV8:BX8)</f>
        <v>42323</v>
      </c>
      <c r="BV8" s="121">
        <v>0</v>
      </c>
      <c r="BW8" s="121">
        <v>42323</v>
      </c>
      <c r="BX8" s="121">
        <v>0</v>
      </c>
      <c r="BY8" s="121">
        <v>0</v>
      </c>
      <c r="BZ8" s="121">
        <f>SUM(CA8:CD8)</f>
        <v>189045</v>
      </c>
      <c r="CA8" s="121">
        <v>23530</v>
      </c>
      <c r="CB8" s="121">
        <v>151472</v>
      </c>
      <c r="CC8" s="121">
        <v>98</v>
      </c>
      <c r="CD8" s="121">
        <v>13945</v>
      </c>
      <c r="CE8" s="121">
        <v>0</v>
      </c>
      <c r="CF8" s="121">
        <v>0</v>
      </c>
      <c r="CG8" s="121">
        <v>0</v>
      </c>
      <c r="CH8" s="121">
        <f>SUM(BG8,+BO8,+CG8)</f>
        <v>304059</v>
      </c>
      <c r="CI8" s="121">
        <f>SUM(AE8,+BG8)</f>
        <v>424547</v>
      </c>
      <c r="CJ8" s="121">
        <f>SUM(AF8,+BH8)</f>
        <v>424547</v>
      </c>
      <c r="CK8" s="121">
        <f>SUM(AG8,+BI8)</f>
        <v>0</v>
      </c>
      <c r="CL8" s="121">
        <f>SUM(AH8,+BJ8)</f>
        <v>382076</v>
      </c>
      <c r="CM8" s="121">
        <f>SUM(AI8,+BK8)</f>
        <v>42471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2810041</v>
      </c>
      <c r="CR8" s="121">
        <f>SUM(AN8,+BP8)</f>
        <v>401808</v>
      </c>
      <c r="CS8" s="121">
        <f>SUM(AO8,+BQ8)</f>
        <v>329857</v>
      </c>
      <c r="CT8" s="121">
        <f>SUM(AP8,+BR8)</f>
        <v>26395</v>
      </c>
      <c r="CU8" s="121">
        <f>SUM(AQ8,+BS8)</f>
        <v>45556</v>
      </c>
      <c r="CV8" s="121">
        <f>SUM(AR8,+BT8)</f>
        <v>0</v>
      </c>
      <c r="CW8" s="121">
        <f>SUM(AS8,+BU8)</f>
        <v>42323</v>
      </c>
      <c r="CX8" s="121">
        <f>SUM(AT8,+BV8)</f>
        <v>0</v>
      </c>
      <c r="CY8" s="121">
        <f>SUM(AU8,+BW8)</f>
        <v>42323</v>
      </c>
      <c r="CZ8" s="121">
        <f>SUM(AV8,+BX8)</f>
        <v>0</v>
      </c>
      <c r="DA8" s="121">
        <f>SUM(AW8,+BY8)</f>
        <v>0</v>
      </c>
      <c r="DB8" s="121">
        <f>SUM(AX8,+BZ8)</f>
        <v>2361914</v>
      </c>
      <c r="DC8" s="121">
        <f>SUM(AY8,+CA8)</f>
        <v>1190278</v>
      </c>
      <c r="DD8" s="121">
        <f>SUM(AZ8,+CB8)</f>
        <v>1060305</v>
      </c>
      <c r="DE8" s="121">
        <f>SUM(BA8,+CC8)</f>
        <v>97386</v>
      </c>
      <c r="DF8" s="121">
        <f>SUM(BB8,+CD8)</f>
        <v>13945</v>
      </c>
      <c r="DG8" s="121">
        <f>SUM(BC8,+CE8)</f>
        <v>0</v>
      </c>
      <c r="DH8" s="121">
        <f>SUM(BD8,+CF8)</f>
        <v>3996</v>
      </c>
      <c r="DI8" s="121">
        <f>SUM(BE8,+CG8)</f>
        <v>0</v>
      </c>
      <c r="DJ8" s="121">
        <f>SUM(BF8,+CH8)</f>
        <v>3234588</v>
      </c>
    </row>
    <row r="9" spans="1:114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1581731</v>
      </c>
      <c r="E9" s="121">
        <f>SUM(F9:I9,K9)</f>
        <v>200252</v>
      </c>
      <c r="F9" s="121">
        <v>0</v>
      </c>
      <c r="G9" s="121">
        <v>1361</v>
      </c>
      <c r="H9" s="121">
        <v>0</v>
      </c>
      <c r="I9" s="121">
        <v>160942</v>
      </c>
      <c r="J9" s="122" t="s">
        <v>381</v>
      </c>
      <c r="K9" s="121">
        <v>37949</v>
      </c>
      <c r="L9" s="121">
        <v>1381479</v>
      </c>
      <c r="M9" s="121">
        <f>SUM(N9,+U9)</f>
        <v>269974</v>
      </c>
      <c r="N9" s="121">
        <f>SUM(O9:R9,T9)</f>
        <v>47685</v>
      </c>
      <c r="O9" s="121">
        <v>0</v>
      </c>
      <c r="P9" s="121">
        <v>0</v>
      </c>
      <c r="Q9" s="121">
        <v>0</v>
      </c>
      <c r="R9" s="121">
        <v>47685</v>
      </c>
      <c r="S9" s="122" t="s">
        <v>381</v>
      </c>
      <c r="T9" s="121">
        <v>0</v>
      </c>
      <c r="U9" s="121">
        <v>222289</v>
      </c>
      <c r="V9" s="121">
        <f>+SUM(D9,M9)</f>
        <v>1851705</v>
      </c>
      <c r="W9" s="121">
        <f>+SUM(E9,N9)</f>
        <v>247937</v>
      </c>
      <c r="X9" s="121">
        <f>+SUM(F9,O9)</f>
        <v>0</v>
      </c>
      <c r="Y9" s="121">
        <f>+SUM(G9,P9)</f>
        <v>1361</v>
      </c>
      <c r="Z9" s="121">
        <f>+SUM(H9,Q9)</f>
        <v>0</v>
      </c>
      <c r="AA9" s="121">
        <f>+SUM(I9,R9)</f>
        <v>208627</v>
      </c>
      <c r="AB9" s="122" t="str">
        <f>IF(+SUM(J9,S9)=0,"-",+SUM(J9,S9))</f>
        <v>-</v>
      </c>
      <c r="AC9" s="121">
        <f>+SUM(K9,T9)</f>
        <v>37949</v>
      </c>
      <c r="AD9" s="121">
        <f>+SUM(L9,U9)</f>
        <v>1603768</v>
      </c>
      <c r="AE9" s="121">
        <f>SUM(AF9,+AK9)</f>
        <v>2743</v>
      </c>
      <c r="AF9" s="121">
        <f>SUM(AG9:AJ9)</f>
        <v>2743</v>
      </c>
      <c r="AG9" s="121">
        <v>0</v>
      </c>
      <c r="AH9" s="121">
        <v>2743</v>
      </c>
      <c r="AI9" s="121">
        <v>0</v>
      </c>
      <c r="AJ9" s="121">
        <v>0</v>
      </c>
      <c r="AK9" s="121">
        <v>0</v>
      </c>
      <c r="AL9" s="121">
        <v>41102</v>
      </c>
      <c r="AM9" s="121">
        <f>SUM(AN9,AS9,AW9,AX9,BD9)</f>
        <v>1391937</v>
      </c>
      <c r="AN9" s="121">
        <f>SUM(AO9:AR9)</f>
        <v>301576</v>
      </c>
      <c r="AO9" s="121">
        <v>103289</v>
      </c>
      <c r="AP9" s="121">
        <v>135710</v>
      </c>
      <c r="AQ9" s="121">
        <v>62577</v>
      </c>
      <c r="AR9" s="121">
        <v>0</v>
      </c>
      <c r="AS9" s="121">
        <f>SUM(AT9:AV9)</f>
        <v>480297</v>
      </c>
      <c r="AT9" s="121">
        <v>31064</v>
      </c>
      <c r="AU9" s="121">
        <v>449233</v>
      </c>
      <c r="AV9" s="121">
        <v>0</v>
      </c>
      <c r="AW9" s="121">
        <v>14500</v>
      </c>
      <c r="AX9" s="121">
        <f>SUM(AY9:BB9)</f>
        <v>595564</v>
      </c>
      <c r="AY9" s="121">
        <v>170082</v>
      </c>
      <c r="AZ9" s="121">
        <v>319449</v>
      </c>
      <c r="BA9" s="121">
        <v>40730</v>
      </c>
      <c r="BB9" s="121">
        <v>65303</v>
      </c>
      <c r="BC9" s="121">
        <v>142675</v>
      </c>
      <c r="BD9" s="121">
        <v>0</v>
      </c>
      <c r="BE9" s="121">
        <v>3274</v>
      </c>
      <c r="BF9" s="121">
        <f>SUM(AE9,+AM9,+BE9)</f>
        <v>1397954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269958</v>
      </c>
      <c r="BP9" s="121">
        <f>SUM(BQ9:BT9)</f>
        <v>28167</v>
      </c>
      <c r="BQ9" s="121">
        <v>13539</v>
      </c>
      <c r="BR9" s="121">
        <v>0</v>
      </c>
      <c r="BS9" s="121">
        <v>14628</v>
      </c>
      <c r="BT9" s="121">
        <v>0</v>
      </c>
      <c r="BU9" s="121">
        <f>SUM(BV9:BX9)</f>
        <v>94985</v>
      </c>
      <c r="BV9" s="121">
        <v>0</v>
      </c>
      <c r="BW9" s="121">
        <v>94985</v>
      </c>
      <c r="BX9" s="121">
        <v>0</v>
      </c>
      <c r="BY9" s="121">
        <v>0</v>
      </c>
      <c r="BZ9" s="121">
        <f>SUM(CA9:CD9)</f>
        <v>146806</v>
      </c>
      <c r="CA9" s="121">
        <v>94739</v>
      </c>
      <c r="CB9" s="121">
        <v>51937</v>
      </c>
      <c r="CC9" s="121">
        <v>0</v>
      </c>
      <c r="CD9" s="121">
        <v>130</v>
      </c>
      <c r="CE9" s="121">
        <v>0</v>
      </c>
      <c r="CF9" s="121">
        <v>0</v>
      </c>
      <c r="CG9" s="121">
        <v>16</v>
      </c>
      <c r="CH9" s="121">
        <f>SUM(BG9,+BO9,+CG9)</f>
        <v>269974</v>
      </c>
      <c r="CI9" s="121">
        <f>SUM(AE9,+BG9)</f>
        <v>2743</v>
      </c>
      <c r="CJ9" s="121">
        <f>SUM(AF9,+BH9)</f>
        <v>2743</v>
      </c>
      <c r="CK9" s="121">
        <f>SUM(AG9,+BI9)</f>
        <v>0</v>
      </c>
      <c r="CL9" s="121">
        <f>SUM(AH9,+BJ9)</f>
        <v>2743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41102</v>
      </c>
      <c r="CQ9" s="121">
        <f>SUM(AM9,+BO9)</f>
        <v>1661895</v>
      </c>
      <c r="CR9" s="121">
        <f>SUM(AN9,+BP9)</f>
        <v>329743</v>
      </c>
      <c r="CS9" s="121">
        <f>SUM(AO9,+BQ9)</f>
        <v>116828</v>
      </c>
      <c r="CT9" s="121">
        <f>SUM(AP9,+BR9)</f>
        <v>135710</v>
      </c>
      <c r="CU9" s="121">
        <f>SUM(AQ9,+BS9)</f>
        <v>77205</v>
      </c>
      <c r="CV9" s="121">
        <f>SUM(AR9,+BT9)</f>
        <v>0</v>
      </c>
      <c r="CW9" s="121">
        <f>SUM(AS9,+BU9)</f>
        <v>575282</v>
      </c>
      <c r="CX9" s="121">
        <f>SUM(AT9,+BV9)</f>
        <v>31064</v>
      </c>
      <c r="CY9" s="121">
        <f>SUM(AU9,+BW9)</f>
        <v>544218</v>
      </c>
      <c r="CZ9" s="121">
        <f>SUM(AV9,+BX9)</f>
        <v>0</v>
      </c>
      <c r="DA9" s="121">
        <f>SUM(AW9,+BY9)</f>
        <v>14500</v>
      </c>
      <c r="DB9" s="121">
        <f>SUM(AX9,+BZ9)</f>
        <v>742370</v>
      </c>
      <c r="DC9" s="121">
        <f>SUM(AY9,+CA9)</f>
        <v>264821</v>
      </c>
      <c r="DD9" s="121">
        <f>SUM(AZ9,+CB9)</f>
        <v>371386</v>
      </c>
      <c r="DE9" s="121">
        <f>SUM(BA9,+CC9)</f>
        <v>40730</v>
      </c>
      <c r="DF9" s="121">
        <f>SUM(BB9,+CD9)</f>
        <v>65433</v>
      </c>
      <c r="DG9" s="121">
        <f>SUM(BC9,+CE9)</f>
        <v>142675</v>
      </c>
      <c r="DH9" s="121">
        <f>SUM(BD9,+CF9)</f>
        <v>0</v>
      </c>
      <c r="DI9" s="121">
        <f>SUM(BE9,+CG9)</f>
        <v>3290</v>
      </c>
      <c r="DJ9" s="121">
        <f>SUM(BF9,+CH9)</f>
        <v>1667928</v>
      </c>
    </row>
    <row r="10" spans="1:114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SUM(E10,+L10)</f>
        <v>995035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381</v>
      </c>
      <c r="K10" s="121">
        <v>0</v>
      </c>
      <c r="L10" s="121">
        <v>995035</v>
      </c>
      <c r="M10" s="121">
        <f>SUM(N10,+U10)</f>
        <v>24525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381</v>
      </c>
      <c r="T10" s="121">
        <v>0</v>
      </c>
      <c r="U10" s="121">
        <v>24525</v>
      </c>
      <c r="V10" s="121">
        <f>+SUM(D10,M10)</f>
        <v>1019560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1019560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995035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24525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1019560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SUM(E11,+L11)</f>
        <v>1143783</v>
      </c>
      <c r="E11" s="121">
        <f>SUM(F11:I11,K11)</f>
        <v>269065</v>
      </c>
      <c r="F11" s="121">
        <v>0</v>
      </c>
      <c r="G11" s="121">
        <v>0</v>
      </c>
      <c r="H11" s="121">
        <v>0</v>
      </c>
      <c r="I11" s="121">
        <v>213291</v>
      </c>
      <c r="J11" s="122" t="s">
        <v>381</v>
      </c>
      <c r="K11" s="121">
        <v>55774</v>
      </c>
      <c r="L11" s="121">
        <v>874718</v>
      </c>
      <c r="M11" s="121">
        <f>SUM(N11,+U11)</f>
        <v>181628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381</v>
      </c>
      <c r="T11" s="121">
        <v>0</v>
      </c>
      <c r="U11" s="121">
        <v>181628</v>
      </c>
      <c r="V11" s="121">
        <f>+SUM(D11,M11)</f>
        <v>1325411</v>
      </c>
      <c r="W11" s="121">
        <f>+SUM(E11,N11)</f>
        <v>269065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213291</v>
      </c>
      <c r="AB11" s="122" t="str">
        <f>IF(+SUM(J11,S11)=0,"-",+SUM(J11,S11))</f>
        <v>-</v>
      </c>
      <c r="AC11" s="121">
        <f>+SUM(K11,T11)</f>
        <v>55774</v>
      </c>
      <c r="AD11" s="121">
        <f>+SUM(L11,U11)</f>
        <v>1056346</v>
      </c>
      <c r="AE11" s="121">
        <f>SUM(AF11,+AK11)</f>
        <v>321183</v>
      </c>
      <c r="AF11" s="121">
        <f>SUM(AG11:AJ11)</f>
        <v>320110</v>
      </c>
      <c r="AG11" s="121">
        <v>0</v>
      </c>
      <c r="AH11" s="121">
        <v>320110</v>
      </c>
      <c r="AI11" s="121">
        <v>0</v>
      </c>
      <c r="AJ11" s="121">
        <v>0</v>
      </c>
      <c r="AK11" s="121">
        <v>1073</v>
      </c>
      <c r="AL11" s="121">
        <v>0</v>
      </c>
      <c r="AM11" s="121">
        <f>SUM(AN11,AS11,AW11,AX11,BD11)</f>
        <v>822600</v>
      </c>
      <c r="AN11" s="121">
        <f>SUM(AO11:AR11)</f>
        <v>15431</v>
      </c>
      <c r="AO11" s="121">
        <v>8431</v>
      </c>
      <c r="AP11" s="121">
        <v>0</v>
      </c>
      <c r="AQ11" s="121">
        <v>7000</v>
      </c>
      <c r="AR11" s="121">
        <v>0</v>
      </c>
      <c r="AS11" s="121">
        <f>SUM(AT11:AV11)</f>
        <v>13157</v>
      </c>
      <c r="AT11" s="121">
        <v>1770</v>
      </c>
      <c r="AU11" s="121">
        <v>9017</v>
      </c>
      <c r="AV11" s="121">
        <v>2370</v>
      </c>
      <c r="AW11" s="121">
        <v>0</v>
      </c>
      <c r="AX11" s="121">
        <f>SUM(AY11:BB11)</f>
        <v>794012</v>
      </c>
      <c r="AY11" s="121">
        <v>318355</v>
      </c>
      <c r="AZ11" s="121">
        <v>429973</v>
      </c>
      <c r="BA11" s="121">
        <v>45684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1143783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181628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19553</v>
      </c>
      <c r="BV11" s="121">
        <v>154</v>
      </c>
      <c r="BW11" s="121">
        <v>19399</v>
      </c>
      <c r="BX11" s="121">
        <v>0</v>
      </c>
      <c r="BY11" s="121">
        <v>0</v>
      </c>
      <c r="BZ11" s="121">
        <f>SUM(CA11:CD11)</f>
        <v>162054</v>
      </c>
      <c r="CA11" s="121">
        <v>0</v>
      </c>
      <c r="CB11" s="121">
        <v>161292</v>
      </c>
      <c r="CC11" s="121">
        <v>0</v>
      </c>
      <c r="CD11" s="121">
        <v>762</v>
      </c>
      <c r="CE11" s="121">
        <v>0</v>
      </c>
      <c r="CF11" s="121">
        <v>21</v>
      </c>
      <c r="CG11" s="121">
        <v>0</v>
      </c>
      <c r="CH11" s="121">
        <f>SUM(BG11,+BO11,+CG11)</f>
        <v>181628</v>
      </c>
      <c r="CI11" s="121">
        <f>SUM(AE11,+BG11)</f>
        <v>321183</v>
      </c>
      <c r="CJ11" s="121">
        <f>SUM(AF11,+BH11)</f>
        <v>320110</v>
      </c>
      <c r="CK11" s="121">
        <f>SUM(AG11,+BI11)</f>
        <v>0</v>
      </c>
      <c r="CL11" s="121">
        <f>SUM(AH11,+BJ11)</f>
        <v>320110</v>
      </c>
      <c r="CM11" s="121">
        <f>SUM(AI11,+BK11)</f>
        <v>0</v>
      </c>
      <c r="CN11" s="121">
        <f>SUM(AJ11,+BL11)</f>
        <v>0</v>
      </c>
      <c r="CO11" s="121">
        <f>SUM(AK11,+BM11)</f>
        <v>1073</v>
      </c>
      <c r="CP11" s="121">
        <f>SUM(AL11,+BN11)</f>
        <v>0</v>
      </c>
      <c r="CQ11" s="121">
        <f>SUM(AM11,+BO11)</f>
        <v>1004228</v>
      </c>
      <c r="CR11" s="121">
        <f>SUM(AN11,+BP11)</f>
        <v>15431</v>
      </c>
      <c r="CS11" s="121">
        <f>SUM(AO11,+BQ11)</f>
        <v>8431</v>
      </c>
      <c r="CT11" s="121">
        <f>SUM(AP11,+BR11)</f>
        <v>0</v>
      </c>
      <c r="CU11" s="121">
        <f>SUM(AQ11,+BS11)</f>
        <v>7000</v>
      </c>
      <c r="CV11" s="121">
        <f>SUM(AR11,+BT11)</f>
        <v>0</v>
      </c>
      <c r="CW11" s="121">
        <f>SUM(AS11,+BU11)</f>
        <v>32710</v>
      </c>
      <c r="CX11" s="121">
        <f>SUM(AT11,+BV11)</f>
        <v>1924</v>
      </c>
      <c r="CY11" s="121">
        <f>SUM(AU11,+BW11)</f>
        <v>28416</v>
      </c>
      <c r="CZ11" s="121">
        <f>SUM(AV11,+BX11)</f>
        <v>2370</v>
      </c>
      <c r="DA11" s="121">
        <f>SUM(AW11,+BY11)</f>
        <v>0</v>
      </c>
      <c r="DB11" s="121">
        <f>SUM(AX11,+BZ11)</f>
        <v>956066</v>
      </c>
      <c r="DC11" s="121">
        <f>SUM(AY11,+CA11)</f>
        <v>318355</v>
      </c>
      <c r="DD11" s="121">
        <f>SUM(AZ11,+CB11)</f>
        <v>591265</v>
      </c>
      <c r="DE11" s="121">
        <f>SUM(BA11,+CC11)</f>
        <v>45684</v>
      </c>
      <c r="DF11" s="121">
        <f>SUM(BB11,+CD11)</f>
        <v>762</v>
      </c>
      <c r="DG11" s="121">
        <f>SUM(BC11,+CE11)</f>
        <v>0</v>
      </c>
      <c r="DH11" s="121">
        <f>SUM(BD11,+CF11)</f>
        <v>21</v>
      </c>
      <c r="DI11" s="121">
        <f>SUM(BE11,+CG11)</f>
        <v>0</v>
      </c>
      <c r="DJ11" s="121">
        <f>SUM(BF11,+CH11)</f>
        <v>1325411</v>
      </c>
    </row>
    <row r="12" spans="1:114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SUM(E12,+L12)</f>
        <v>1277891</v>
      </c>
      <c r="E12" s="121">
        <f>SUM(F12:I12,K12)</f>
        <v>480332</v>
      </c>
      <c r="F12" s="121">
        <v>2068</v>
      </c>
      <c r="G12" s="121">
        <v>809</v>
      </c>
      <c r="H12" s="121">
        <v>0</v>
      </c>
      <c r="I12" s="121">
        <v>276772</v>
      </c>
      <c r="J12" s="122" t="s">
        <v>381</v>
      </c>
      <c r="K12" s="121">
        <v>200683</v>
      </c>
      <c r="L12" s="121">
        <v>797559</v>
      </c>
      <c r="M12" s="121">
        <f>SUM(N12,+U12)</f>
        <v>59696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381</v>
      </c>
      <c r="T12" s="121">
        <v>0</v>
      </c>
      <c r="U12" s="121">
        <v>59696</v>
      </c>
      <c r="V12" s="121">
        <f>+SUM(D12,M12)</f>
        <v>1337587</v>
      </c>
      <c r="W12" s="121">
        <f>+SUM(E12,N12)</f>
        <v>480332</v>
      </c>
      <c r="X12" s="121">
        <f>+SUM(F12,O12)</f>
        <v>2068</v>
      </c>
      <c r="Y12" s="121">
        <f>+SUM(G12,P12)</f>
        <v>809</v>
      </c>
      <c r="Z12" s="121">
        <f>+SUM(H12,Q12)</f>
        <v>0</v>
      </c>
      <c r="AA12" s="121">
        <f>+SUM(I12,R12)</f>
        <v>276772</v>
      </c>
      <c r="AB12" s="122" t="str">
        <f>IF(+SUM(J12,S12)=0,"-",+SUM(J12,S12))</f>
        <v>-</v>
      </c>
      <c r="AC12" s="121">
        <f>+SUM(K12,T12)</f>
        <v>200683</v>
      </c>
      <c r="AD12" s="121">
        <f>+SUM(L12,U12)</f>
        <v>857255</v>
      </c>
      <c r="AE12" s="121">
        <f>SUM(AF12,+AK12)</f>
        <v>19086</v>
      </c>
      <c r="AF12" s="121">
        <f>SUM(AG12:AJ12)</f>
        <v>19086</v>
      </c>
      <c r="AG12" s="121">
        <v>0</v>
      </c>
      <c r="AH12" s="121">
        <v>19086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1183809</v>
      </c>
      <c r="AN12" s="121">
        <f>SUM(AO12:AR12)</f>
        <v>100809</v>
      </c>
      <c r="AO12" s="121">
        <v>100809</v>
      </c>
      <c r="AP12" s="121">
        <v>0</v>
      </c>
      <c r="AQ12" s="121">
        <v>0</v>
      </c>
      <c r="AR12" s="121">
        <v>0</v>
      </c>
      <c r="AS12" s="121">
        <f>SUM(AT12:AV12)</f>
        <v>1237</v>
      </c>
      <c r="AT12" s="121">
        <v>0</v>
      </c>
      <c r="AU12" s="121">
        <v>0</v>
      </c>
      <c r="AV12" s="121">
        <v>1237</v>
      </c>
      <c r="AW12" s="121">
        <v>0</v>
      </c>
      <c r="AX12" s="121">
        <f>SUM(AY12:BB12)</f>
        <v>1081737</v>
      </c>
      <c r="AY12" s="121">
        <v>431911</v>
      </c>
      <c r="AZ12" s="121">
        <v>573446</v>
      </c>
      <c r="BA12" s="121">
        <v>52140</v>
      </c>
      <c r="BB12" s="121">
        <v>24240</v>
      </c>
      <c r="BC12" s="121">
        <v>0</v>
      </c>
      <c r="BD12" s="121">
        <v>26</v>
      </c>
      <c r="BE12" s="121">
        <v>74996</v>
      </c>
      <c r="BF12" s="121">
        <f>SUM(AE12,+AM12,+BE12)</f>
        <v>1277891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59696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19086</v>
      </c>
      <c r="CJ12" s="121">
        <f>SUM(AF12,+BH12)</f>
        <v>19086</v>
      </c>
      <c r="CK12" s="121">
        <f>SUM(AG12,+BI12)</f>
        <v>0</v>
      </c>
      <c r="CL12" s="121">
        <f>SUM(AH12,+BJ12)</f>
        <v>19086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1183809</v>
      </c>
      <c r="CR12" s="121">
        <f>SUM(AN12,+BP12)</f>
        <v>100809</v>
      </c>
      <c r="CS12" s="121">
        <f>SUM(AO12,+BQ12)</f>
        <v>100809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1237</v>
      </c>
      <c r="CX12" s="121">
        <f>SUM(AT12,+BV12)</f>
        <v>0</v>
      </c>
      <c r="CY12" s="121">
        <f>SUM(AU12,+BW12)</f>
        <v>0</v>
      </c>
      <c r="CZ12" s="121">
        <f>SUM(AV12,+BX12)</f>
        <v>1237</v>
      </c>
      <c r="DA12" s="121">
        <f>SUM(AW12,+BY12)</f>
        <v>0</v>
      </c>
      <c r="DB12" s="121">
        <f>SUM(AX12,+BZ12)</f>
        <v>1081737</v>
      </c>
      <c r="DC12" s="121">
        <f>SUM(AY12,+CA12)</f>
        <v>431911</v>
      </c>
      <c r="DD12" s="121">
        <f>SUM(AZ12,+CB12)</f>
        <v>573446</v>
      </c>
      <c r="DE12" s="121">
        <f>SUM(BA12,+CC12)</f>
        <v>52140</v>
      </c>
      <c r="DF12" s="121">
        <f>SUM(BB12,+CD12)</f>
        <v>24240</v>
      </c>
      <c r="DG12" s="121">
        <f>SUM(BC12,+CE12)</f>
        <v>59696</v>
      </c>
      <c r="DH12" s="121">
        <f>SUM(BD12,+CF12)</f>
        <v>26</v>
      </c>
      <c r="DI12" s="121">
        <f>SUM(BE12,+CG12)</f>
        <v>74996</v>
      </c>
      <c r="DJ12" s="121">
        <f>SUM(BF12,+CH12)</f>
        <v>1277891</v>
      </c>
    </row>
    <row r="13" spans="1:114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SUM(E13,+L13)</f>
        <v>1211686</v>
      </c>
      <c r="E13" s="121">
        <f>SUM(F13:I13,K13)</f>
        <v>259504</v>
      </c>
      <c r="F13" s="121">
        <v>0</v>
      </c>
      <c r="G13" s="121">
        <v>979</v>
      </c>
      <c r="H13" s="121">
        <v>0</v>
      </c>
      <c r="I13" s="121">
        <v>219285</v>
      </c>
      <c r="J13" s="122" t="s">
        <v>381</v>
      </c>
      <c r="K13" s="121">
        <v>39240</v>
      </c>
      <c r="L13" s="121">
        <v>952182</v>
      </c>
      <c r="M13" s="121">
        <f>SUM(N13,+U13)</f>
        <v>100400</v>
      </c>
      <c r="N13" s="121">
        <f>SUM(O13:R13,T13)</f>
        <v>13716</v>
      </c>
      <c r="O13" s="121">
        <v>0</v>
      </c>
      <c r="P13" s="121">
        <v>0</v>
      </c>
      <c r="Q13" s="121">
        <v>0</v>
      </c>
      <c r="R13" s="121">
        <v>13716</v>
      </c>
      <c r="S13" s="122" t="s">
        <v>381</v>
      </c>
      <c r="T13" s="121">
        <v>0</v>
      </c>
      <c r="U13" s="121">
        <v>86684</v>
      </c>
      <c r="V13" s="121">
        <f>+SUM(D13,M13)</f>
        <v>1312086</v>
      </c>
      <c r="W13" s="121">
        <f>+SUM(E13,N13)</f>
        <v>273220</v>
      </c>
      <c r="X13" s="121">
        <f>+SUM(F13,O13)</f>
        <v>0</v>
      </c>
      <c r="Y13" s="121">
        <f>+SUM(G13,P13)</f>
        <v>979</v>
      </c>
      <c r="Z13" s="121">
        <f>+SUM(H13,Q13)</f>
        <v>0</v>
      </c>
      <c r="AA13" s="121">
        <f>+SUM(I13,R13)</f>
        <v>233001</v>
      </c>
      <c r="AB13" s="122" t="str">
        <f>IF(+SUM(J13,S13)=0,"-",+SUM(J13,S13))</f>
        <v>-</v>
      </c>
      <c r="AC13" s="121">
        <f>+SUM(K13,T13)</f>
        <v>39240</v>
      </c>
      <c r="AD13" s="121">
        <f>+SUM(L13,U13)</f>
        <v>1038866</v>
      </c>
      <c r="AE13" s="121">
        <f>SUM(AF13,+AK13)</f>
        <v>25086</v>
      </c>
      <c r="AF13" s="121">
        <f>SUM(AG13:AJ13)</f>
        <v>25086</v>
      </c>
      <c r="AG13" s="121">
        <v>0</v>
      </c>
      <c r="AH13" s="121">
        <v>25086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1111667</v>
      </c>
      <c r="AN13" s="121">
        <f>SUM(AO13:AR13)</f>
        <v>115285</v>
      </c>
      <c r="AO13" s="121">
        <v>115285</v>
      </c>
      <c r="AP13" s="121">
        <v>0</v>
      </c>
      <c r="AQ13" s="121">
        <v>0</v>
      </c>
      <c r="AR13" s="121">
        <v>0</v>
      </c>
      <c r="AS13" s="121">
        <f>SUM(AT13:AV13)</f>
        <v>214564</v>
      </c>
      <c r="AT13" s="121">
        <v>34093</v>
      </c>
      <c r="AU13" s="121">
        <v>122995</v>
      </c>
      <c r="AV13" s="121">
        <v>57476</v>
      </c>
      <c r="AW13" s="121">
        <v>0</v>
      </c>
      <c r="AX13" s="121">
        <f>SUM(AY13:BB13)</f>
        <v>781818</v>
      </c>
      <c r="AY13" s="121">
        <v>334791</v>
      </c>
      <c r="AZ13" s="121">
        <v>416504</v>
      </c>
      <c r="BA13" s="121">
        <v>26083</v>
      </c>
      <c r="BB13" s="121">
        <v>4440</v>
      </c>
      <c r="BC13" s="121">
        <v>0</v>
      </c>
      <c r="BD13" s="121">
        <v>0</v>
      </c>
      <c r="BE13" s="121">
        <v>74933</v>
      </c>
      <c r="BF13" s="121">
        <f>SUM(AE13,+AM13,+BE13)</f>
        <v>1211686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49782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49782</v>
      </c>
      <c r="BV13" s="121">
        <v>49782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50618</v>
      </c>
      <c r="CF13" s="121">
        <v>0</v>
      </c>
      <c r="CG13" s="121">
        <v>0</v>
      </c>
      <c r="CH13" s="121">
        <f>SUM(BG13,+BO13,+CG13)</f>
        <v>49782</v>
      </c>
      <c r="CI13" s="121">
        <f>SUM(AE13,+BG13)</f>
        <v>25086</v>
      </c>
      <c r="CJ13" s="121">
        <f>SUM(AF13,+BH13)</f>
        <v>25086</v>
      </c>
      <c r="CK13" s="121">
        <f>SUM(AG13,+BI13)</f>
        <v>0</v>
      </c>
      <c r="CL13" s="121">
        <f>SUM(AH13,+BJ13)</f>
        <v>25086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1161449</v>
      </c>
      <c r="CR13" s="121">
        <f>SUM(AN13,+BP13)</f>
        <v>115285</v>
      </c>
      <c r="CS13" s="121">
        <f>SUM(AO13,+BQ13)</f>
        <v>115285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264346</v>
      </c>
      <c r="CX13" s="121">
        <f>SUM(AT13,+BV13)</f>
        <v>83875</v>
      </c>
      <c r="CY13" s="121">
        <f>SUM(AU13,+BW13)</f>
        <v>122995</v>
      </c>
      <c r="CZ13" s="121">
        <f>SUM(AV13,+BX13)</f>
        <v>57476</v>
      </c>
      <c r="DA13" s="121">
        <f>SUM(AW13,+BY13)</f>
        <v>0</v>
      </c>
      <c r="DB13" s="121">
        <f>SUM(AX13,+BZ13)</f>
        <v>781818</v>
      </c>
      <c r="DC13" s="121">
        <f>SUM(AY13,+CA13)</f>
        <v>334791</v>
      </c>
      <c r="DD13" s="121">
        <f>SUM(AZ13,+CB13)</f>
        <v>416504</v>
      </c>
      <c r="DE13" s="121">
        <f>SUM(BA13,+CC13)</f>
        <v>26083</v>
      </c>
      <c r="DF13" s="121">
        <f>SUM(BB13,+CD13)</f>
        <v>4440</v>
      </c>
      <c r="DG13" s="121">
        <f>SUM(BC13,+CE13)</f>
        <v>50618</v>
      </c>
      <c r="DH13" s="121">
        <f>SUM(BD13,+CF13)</f>
        <v>0</v>
      </c>
      <c r="DI13" s="121">
        <f>SUM(BE13,+CG13)</f>
        <v>74933</v>
      </c>
      <c r="DJ13" s="121">
        <f>SUM(BF13,+CH13)</f>
        <v>1261468</v>
      </c>
    </row>
    <row r="14" spans="1:114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1046335</v>
      </c>
      <c r="E14" s="121">
        <f>SUM(F14:I14,K14)</f>
        <v>366179</v>
      </c>
      <c r="F14" s="121">
        <v>1404</v>
      </c>
      <c r="G14" s="121">
        <v>0</v>
      </c>
      <c r="H14" s="121">
        <v>97500</v>
      </c>
      <c r="I14" s="121">
        <v>243418</v>
      </c>
      <c r="J14" s="122" t="s">
        <v>381</v>
      </c>
      <c r="K14" s="121">
        <v>23857</v>
      </c>
      <c r="L14" s="121">
        <v>680156</v>
      </c>
      <c r="M14" s="121">
        <f>SUM(N14,+U14)</f>
        <v>28268</v>
      </c>
      <c r="N14" s="121">
        <f>SUM(O14:R14,T14)</f>
        <v>28268</v>
      </c>
      <c r="O14" s="121">
        <v>0</v>
      </c>
      <c r="P14" s="121">
        <v>0</v>
      </c>
      <c r="Q14" s="121">
        <v>0</v>
      </c>
      <c r="R14" s="121">
        <v>0</v>
      </c>
      <c r="S14" s="122" t="s">
        <v>381</v>
      </c>
      <c r="T14" s="121">
        <v>28268</v>
      </c>
      <c r="U14" s="121">
        <v>0</v>
      </c>
      <c r="V14" s="121">
        <f>+SUM(D14,M14)</f>
        <v>1074603</v>
      </c>
      <c r="W14" s="121">
        <f>+SUM(E14,N14)</f>
        <v>394447</v>
      </c>
      <c r="X14" s="121">
        <f>+SUM(F14,O14)</f>
        <v>1404</v>
      </c>
      <c r="Y14" s="121">
        <f>+SUM(G14,P14)</f>
        <v>0</v>
      </c>
      <c r="Z14" s="121">
        <f>+SUM(H14,Q14)</f>
        <v>97500</v>
      </c>
      <c r="AA14" s="121">
        <f>+SUM(I14,R14)</f>
        <v>243418</v>
      </c>
      <c r="AB14" s="122" t="str">
        <f>IF(+SUM(J14,S14)=0,"-",+SUM(J14,S14))</f>
        <v>-</v>
      </c>
      <c r="AC14" s="121">
        <f>+SUM(K14,T14)</f>
        <v>52125</v>
      </c>
      <c r="AD14" s="121">
        <f>+SUM(L14,U14)</f>
        <v>680156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1046335</v>
      </c>
      <c r="AN14" s="121">
        <f>SUM(AO14:AR14)</f>
        <v>35988</v>
      </c>
      <c r="AO14" s="121">
        <v>35988</v>
      </c>
      <c r="AP14" s="121">
        <v>0</v>
      </c>
      <c r="AQ14" s="121">
        <v>0</v>
      </c>
      <c r="AR14" s="121">
        <v>0</v>
      </c>
      <c r="AS14" s="121">
        <f>SUM(AT14:AV14)</f>
        <v>350092</v>
      </c>
      <c r="AT14" s="121">
        <v>1602</v>
      </c>
      <c r="AU14" s="121">
        <v>347774</v>
      </c>
      <c r="AV14" s="121">
        <v>716</v>
      </c>
      <c r="AW14" s="121">
        <v>0</v>
      </c>
      <c r="AX14" s="121">
        <f>SUM(AY14:BB14)</f>
        <v>660255</v>
      </c>
      <c r="AY14" s="121">
        <v>330649</v>
      </c>
      <c r="AZ14" s="121">
        <v>209608</v>
      </c>
      <c r="BA14" s="121">
        <v>51332</v>
      </c>
      <c r="BB14" s="121">
        <v>68666</v>
      </c>
      <c r="BC14" s="121">
        <v>0</v>
      </c>
      <c r="BD14" s="121">
        <v>0</v>
      </c>
      <c r="BE14" s="121">
        <v>0</v>
      </c>
      <c r="BF14" s="121">
        <f>SUM(AE14,+AM14,+BE14)</f>
        <v>1046335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28268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1046335</v>
      </c>
      <c r="CR14" s="121">
        <f>SUM(AN14,+BP14)</f>
        <v>35988</v>
      </c>
      <c r="CS14" s="121">
        <f>SUM(AO14,+BQ14)</f>
        <v>35988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350092</v>
      </c>
      <c r="CX14" s="121">
        <f>SUM(AT14,+BV14)</f>
        <v>1602</v>
      </c>
      <c r="CY14" s="121">
        <f>SUM(AU14,+BW14)</f>
        <v>347774</v>
      </c>
      <c r="CZ14" s="121">
        <f>SUM(AV14,+BX14)</f>
        <v>716</v>
      </c>
      <c r="DA14" s="121">
        <f>SUM(AW14,+BY14)</f>
        <v>0</v>
      </c>
      <c r="DB14" s="121">
        <f>SUM(AX14,+BZ14)</f>
        <v>660255</v>
      </c>
      <c r="DC14" s="121">
        <f>SUM(AY14,+CA14)</f>
        <v>330649</v>
      </c>
      <c r="DD14" s="121">
        <f>SUM(AZ14,+CB14)</f>
        <v>209608</v>
      </c>
      <c r="DE14" s="121">
        <f>SUM(BA14,+CC14)</f>
        <v>51332</v>
      </c>
      <c r="DF14" s="121">
        <f>SUM(BB14,+CD14)</f>
        <v>68666</v>
      </c>
      <c r="DG14" s="121">
        <f>SUM(BC14,+CE14)</f>
        <v>28268</v>
      </c>
      <c r="DH14" s="121">
        <f>SUM(BD14,+CF14)</f>
        <v>0</v>
      </c>
      <c r="DI14" s="121">
        <f>SUM(BE14,+CG14)</f>
        <v>0</v>
      </c>
      <c r="DJ14" s="121">
        <f>SUM(BF14,+CH14)</f>
        <v>1046335</v>
      </c>
    </row>
    <row r="15" spans="1:114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SUM(E15,+L15)</f>
        <v>1181615</v>
      </c>
      <c r="E15" s="121">
        <f>SUM(F15:I15,K15)</f>
        <v>38710</v>
      </c>
      <c r="F15" s="121">
        <v>0</v>
      </c>
      <c r="G15" s="121">
        <v>0</v>
      </c>
      <c r="H15" s="121">
        <v>0</v>
      </c>
      <c r="I15" s="121">
        <v>14222</v>
      </c>
      <c r="J15" s="122" t="s">
        <v>381</v>
      </c>
      <c r="K15" s="121">
        <v>24488</v>
      </c>
      <c r="L15" s="121">
        <v>1142905</v>
      </c>
      <c r="M15" s="121">
        <f>SUM(N15,+U15)</f>
        <v>147015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381</v>
      </c>
      <c r="T15" s="121">
        <v>0</v>
      </c>
      <c r="U15" s="121">
        <v>147015</v>
      </c>
      <c r="V15" s="121">
        <f>+SUM(D15,M15)</f>
        <v>1328630</v>
      </c>
      <c r="W15" s="121">
        <f>+SUM(E15,N15)</f>
        <v>38710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14222</v>
      </c>
      <c r="AB15" s="122" t="str">
        <f>IF(+SUM(J15,S15)=0,"-",+SUM(J15,S15))</f>
        <v>-</v>
      </c>
      <c r="AC15" s="121">
        <f>+SUM(K15,T15)</f>
        <v>24488</v>
      </c>
      <c r="AD15" s="121">
        <f>+SUM(L15,U15)</f>
        <v>1289920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928845</v>
      </c>
      <c r="AN15" s="121">
        <f>SUM(AO15:AR15)</f>
        <v>30447</v>
      </c>
      <c r="AO15" s="121">
        <v>30447</v>
      </c>
      <c r="AP15" s="121">
        <v>0</v>
      </c>
      <c r="AQ15" s="121">
        <v>0</v>
      </c>
      <c r="AR15" s="121">
        <v>0</v>
      </c>
      <c r="AS15" s="121">
        <f>SUM(AT15:AV15)</f>
        <v>58754</v>
      </c>
      <c r="AT15" s="121">
        <v>49680</v>
      </c>
      <c r="AU15" s="121">
        <v>2828</v>
      </c>
      <c r="AV15" s="121">
        <v>6246</v>
      </c>
      <c r="AW15" s="121">
        <v>0</v>
      </c>
      <c r="AX15" s="121">
        <f>SUM(AY15:BB15)</f>
        <v>839644</v>
      </c>
      <c r="AY15" s="121">
        <v>567000</v>
      </c>
      <c r="AZ15" s="121">
        <v>256500</v>
      </c>
      <c r="BA15" s="121">
        <v>11340</v>
      </c>
      <c r="BB15" s="121">
        <v>4804</v>
      </c>
      <c r="BC15" s="121">
        <v>252770</v>
      </c>
      <c r="BD15" s="121">
        <v>0</v>
      </c>
      <c r="BE15" s="121">
        <v>0</v>
      </c>
      <c r="BF15" s="121">
        <f>SUM(AE15,+AM15,+BE15)</f>
        <v>928845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13101</v>
      </c>
      <c r="BP15" s="121">
        <f>SUM(BQ15:BT15)</f>
        <v>8803</v>
      </c>
      <c r="BQ15" s="121">
        <v>8803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133914</v>
      </c>
      <c r="CF15" s="121">
        <v>4298</v>
      </c>
      <c r="CG15" s="121">
        <v>0</v>
      </c>
      <c r="CH15" s="121">
        <f>SUM(BG15,+BO15,+CG15)</f>
        <v>13101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941946</v>
      </c>
      <c r="CR15" s="121">
        <f>SUM(AN15,+BP15)</f>
        <v>39250</v>
      </c>
      <c r="CS15" s="121">
        <f>SUM(AO15,+BQ15)</f>
        <v>39250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58754</v>
      </c>
      <c r="CX15" s="121">
        <f>SUM(AT15,+BV15)</f>
        <v>49680</v>
      </c>
      <c r="CY15" s="121">
        <f>SUM(AU15,+BW15)</f>
        <v>2828</v>
      </c>
      <c r="CZ15" s="121">
        <f>SUM(AV15,+BX15)</f>
        <v>6246</v>
      </c>
      <c r="DA15" s="121">
        <f>SUM(AW15,+BY15)</f>
        <v>0</v>
      </c>
      <c r="DB15" s="121">
        <f>SUM(AX15,+BZ15)</f>
        <v>839644</v>
      </c>
      <c r="DC15" s="121">
        <f>SUM(AY15,+CA15)</f>
        <v>567000</v>
      </c>
      <c r="DD15" s="121">
        <f>SUM(AZ15,+CB15)</f>
        <v>256500</v>
      </c>
      <c r="DE15" s="121">
        <f>SUM(BA15,+CC15)</f>
        <v>11340</v>
      </c>
      <c r="DF15" s="121">
        <f>SUM(BB15,+CD15)</f>
        <v>4804</v>
      </c>
      <c r="DG15" s="121">
        <f>SUM(BC15,+CE15)</f>
        <v>386684</v>
      </c>
      <c r="DH15" s="121">
        <f>SUM(BD15,+CF15)</f>
        <v>4298</v>
      </c>
      <c r="DI15" s="121">
        <f>SUM(BE15,+CG15)</f>
        <v>0</v>
      </c>
      <c r="DJ15" s="121">
        <f>SUM(BF15,+CH15)</f>
        <v>941946</v>
      </c>
    </row>
    <row r="16" spans="1:114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SUM(E16,+L16)</f>
        <v>832111</v>
      </c>
      <c r="E16" s="121">
        <f>SUM(F16:I16,K16)</f>
        <v>187534</v>
      </c>
      <c r="F16" s="121">
        <v>0</v>
      </c>
      <c r="G16" s="121">
        <v>0</v>
      </c>
      <c r="H16" s="121">
        <v>0</v>
      </c>
      <c r="I16" s="121">
        <v>170711</v>
      </c>
      <c r="J16" s="122" t="s">
        <v>381</v>
      </c>
      <c r="K16" s="121">
        <v>16823</v>
      </c>
      <c r="L16" s="121">
        <v>644577</v>
      </c>
      <c r="M16" s="121">
        <f>SUM(N16,+U16)</f>
        <v>81702</v>
      </c>
      <c r="N16" s="121">
        <f>SUM(O16:R16,T16)</f>
        <v>11246</v>
      </c>
      <c r="O16" s="121">
        <v>0</v>
      </c>
      <c r="P16" s="121">
        <v>0</v>
      </c>
      <c r="Q16" s="121">
        <v>0</v>
      </c>
      <c r="R16" s="121">
        <v>11246</v>
      </c>
      <c r="S16" s="122" t="s">
        <v>381</v>
      </c>
      <c r="T16" s="121">
        <v>0</v>
      </c>
      <c r="U16" s="121">
        <v>70456</v>
      </c>
      <c r="V16" s="121">
        <f>+SUM(D16,M16)</f>
        <v>913813</v>
      </c>
      <c r="W16" s="121">
        <f>+SUM(E16,N16)</f>
        <v>198780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181957</v>
      </c>
      <c r="AB16" s="122" t="str">
        <f>IF(+SUM(J16,S16)=0,"-",+SUM(J16,S16))</f>
        <v>-</v>
      </c>
      <c r="AC16" s="121">
        <f>+SUM(K16,T16)</f>
        <v>16823</v>
      </c>
      <c r="AD16" s="121">
        <f>+SUM(L16,U16)</f>
        <v>715033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832111</v>
      </c>
      <c r="AN16" s="121">
        <f>SUM(AO16:AR16)</f>
        <v>59182</v>
      </c>
      <c r="AO16" s="121">
        <v>59182</v>
      </c>
      <c r="AP16" s="121">
        <v>0</v>
      </c>
      <c r="AQ16" s="121">
        <v>0</v>
      </c>
      <c r="AR16" s="121">
        <v>0</v>
      </c>
      <c r="AS16" s="121">
        <f>SUM(AT16:AV16)</f>
        <v>14720</v>
      </c>
      <c r="AT16" s="121">
        <v>0</v>
      </c>
      <c r="AU16" s="121">
        <v>0</v>
      </c>
      <c r="AV16" s="121">
        <v>14720</v>
      </c>
      <c r="AW16" s="121">
        <v>0</v>
      </c>
      <c r="AX16" s="121">
        <f>SUM(AY16:BB16)</f>
        <v>758209</v>
      </c>
      <c r="AY16" s="121">
        <v>302691</v>
      </c>
      <c r="AZ16" s="121">
        <v>28404</v>
      </c>
      <c r="BA16" s="121">
        <v>389690</v>
      </c>
      <c r="BB16" s="121">
        <v>37424</v>
      </c>
      <c r="BC16" s="121">
        <v>0</v>
      </c>
      <c r="BD16" s="121">
        <v>0</v>
      </c>
      <c r="BE16" s="121">
        <v>0</v>
      </c>
      <c r="BF16" s="121">
        <f>SUM(AE16,+AM16,+BE16)</f>
        <v>832111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45681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45681</v>
      </c>
      <c r="CA16" s="121">
        <v>45681</v>
      </c>
      <c r="CB16" s="121">
        <v>0</v>
      </c>
      <c r="CC16" s="121">
        <v>0</v>
      </c>
      <c r="CD16" s="121">
        <v>0</v>
      </c>
      <c r="CE16" s="121">
        <v>36021</v>
      </c>
      <c r="CF16" s="121">
        <v>0</v>
      </c>
      <c r="CG16" s="121">
        <v>0</v>
      </c>
      <c r="CH16" s="121">
        <f>SUM(BG16,+BO16,+CG16)</f>
        <v>45681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877792</v>
      </c>
      <c r="CR16" s="121">
        <f>SUM(AN16,+BP16)</f>
        <v>59182</v>
      </c>
      <c r="CS16" s="121">
        <f>SUM(AO16,+BQ16)</f>
        <v>59182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14720</v>
      </c>
      <c r="CX16" s="121">
        <f>SUM(AT16,+BV16)</f>
        <v>0</v>
      </c>
      <c r="CY16" s="121">
        <f>SUM(AU16,+BW16)</f>
        <v>0</v>
      </c>
      <c r="CZ16" s="121">
        <f>SUM(AV16,+BX16)</f>
        <v>14720</v>
      </c>
      <c r="DA16" s="121">
        <f>SUM(AW16,+BY16)</f>
        <v>0</v>
      </c>
      <c r="DB16" s="121">
        <f>SUM(AX16,+BZ16)</f>
        <v>803890</v>
      </c>
      <c r="DC16" s="121">
        <f>SUM(AY16,+CA16)</f>
        <v>348372</v>
      </c>
      <c r="DD16" s="121">
        <f>SUM(AZ16,+CB16)</f>
        <v>28404</v>
      </c>
      <c r="DE16" s="121">
        <f>SUM(BA16,+CC16)</f>
        <v>389690</v>
      </c>
      <c r="DF16" s="121">
        <f>SUM(BB16,+CD16)</f>
        <v>37424</v>
      </c>
      <c r="DG16" s="121">
        <f>SUM(BC16,+CE16)</f>
        <v>36021</v>
      </c>
      <c r="DH16" s="121">
        <f>SUM(BD16,+CF16)</f>
        <v>0</v>
      </c>
      <c r="DI16" s="121">
        <f>SUM(BE16,+CG16)</f>
        <v>0</v>
      </c>
      <c r="DJ16" s="121">
        <f>SUM(BF16,+CH16)</f>
        <v>877792</v>
      </c>
    </row>
    <row r="17" spans="1:114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SUM(E17,+L17)</f>
        <v>546830</v>
      </c>
      <c r="E17" s="121">
        <f>SUM(F17:I17,K17)</f>
        <v>17625</v>
      </c>
      <c r="F17" s="121">
        <v>0</v>
      </c>
      <c r="G17" s="121">
        <v>0</v>
      </c>
      <c r="H17" s="121">
        <v>0</v>
      </c>
      <c r="I17" s="121">
        <v>6923</v>
      </c>
      <c r="J17" s="122" t="s">
        <v>381</v>
      </c>
      <c r="K17" s="121">
        <v>10702</v>
      </c>
      <c r="L17" s="121">
        <v>529205</v>
      </c>
      <c r="M17" s="121">
        <f>SUM(N17,+U17)</f>
        <v>25989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381</v>
      </c>
      <c r="T17" s="121">
        <v>0</v>
      </c>
      <c r="U17" s="121">
        <v>25989</v>
      </c>
      <c r="V17" s="121">
        <f>+SUM(D17,M17)</f>
        <v>572819</v>
      </c>
      <c r="W17" s="121">
        <f>+SUM(E17,N17)</f>
        <v>17625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6923</v>
      </c>
      <c r="AB17" s="122" t="str">
        <f>IF(+SUM(J17,S17)=0,"-",+SUM(J17,S17))</f>
        <v>-</v>
      </c>
      <c r="AC17" s="121">
        <f>+SUM(K17,T17)</f>
        <v>10702</v>
      </c>
      <c r="AD17" s="121">
        <f>+SUM(L17,U17)</f>
        <v>555194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396510</v>
      </c>
      <c r="AN17" s="121">
        <f>SUM(AO17:AR17)</f>
        <v>28097</v>
      </c>
      <c r="AO17" s="121">
        <v>6108</v>
      </c>
      <c r="AP17" s="121">
        <v>4769</v>
      </c>
      <c r="AQ17" s="121">
        <v>17220</v>
      </c>
      <c r="AR17" s="121">
        <v>0</v>
      </c>
      <c r="AS17" s="121">
        <f>SUM(AT17:AV17)</f>
        <v>27312</v>
      </c>
      <c r="AT17" s="121">
        <v>3551</v>
      </c>
      <c r="AU17" s="121">
        <v>23107</v>
      </c>
      <c r="AV17" s="121">
        <v>654</v>
      </c>
      <c r="AW17" s="121">
        <v>0</v>
      </c>
      <c r="AX17" s="121">
        <f>SUM(AY17:BB17)</f>
        <v>341101</v>
      </c>
      <c r="AY17" s="121">
        <v>323331</v>
      </c>
      <c r="AZ17" s="121">
        <v>17770</v>
      </c>
      <c r="BA17" s="121">
        <v>0</v>
      </c>
      <c r="BB17" s="121">
        <v>0</v>
      </c>
      <c r="BC17" s="121">
        <v>150320</v>
      </c>
      <c r="BD17" s="121">
        <v>0</v>
      </c>
      <c r="BE17" s="121">
        <v>0</v>
      </c>
      <c r="BF17" s="121">
        <f>SUM(AE17,+AM17,+BE17)</f>
        <v>396510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25989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396510</v>
      </c>
      <c r="CR17" s="121">
        <f>SUM(AN17,+BP17)</f>
        <v>28097</v>
      </c>
      <c r="CS17" s="121">
        <f>SUM(AO17,+BQ17)</f>
        <v>6108</v>
      </c>
      <c r="CT17" s="121">
        <f>SUM(AP17,+BR17)</f>
        <v>4769</v>
      </c>
      <c r="CU17" s="121">
        <f>SUM(AQ17,+BS17)</f>
        <v>17220</v>
      </c>
      <c r="CV17" s="121">
        <f>SUM(AR17,+BT17)</f>
        <v>0</v>
      </c>
      <c r="CW17" s="121">
        <f>SUM(AS17,+BU17)</f>
        <v>27312</v>
      </c>
      <c r="CX17" s="121">
        <f>SUM(AT17,+BV17)</f>
        <v>3551</v>
      </c>
      <c r="CY17" s="121">
        <f>SUM(AU17,+BW17)</f>
        <v>23107</v>
      </c>
      <c r="CZ17" s="121">
        <f>SUM(AV17,+BX17)</f>
        <v>654</v>
      </c>
      <c r="DA17" s="121">
        <f>SUM(AW17,+BY17)</f>
        <v>0</v>
      </c>
      <c r="DB17" s="121">
        <f>SUM(AX17,+BZ17)</f>
        <v>341101</v>
      </c>
      <c r="DC17" s="121">
        <f>SUM(AY17,+CA17)</f>
        <v>323331</v>
      </c>
      <c r="DD17" s="121">
        <f>SUM(AZ17,+CB17)</f>
        <v>17770</v>
      </c>
      <c r="DE17" s="121">
        <f>SUM(BA17,+CC17)</f>
        <v>0</v>
      </c>
      <c r="DF17" s="121">
        <f>SUM(BB17,+CD17)</f>
        <v>0</v>
      </c>
      <c r="DG17" s="121">
        <f>SUM(BC17,+CE17)</f>
        <v>176309</v>
      </c>
      <c r="DH17" s="121">
        <f>SUM(BD17,+CF17)</f>
        <v>0</v>
      </c>
      <c r="DI17" s="121">
        <f>SUM(BE17,+CG17)</f>
        <v>0</v>
      </c>
      <c r="DJ17" s="121">
        <f>SUM(BF17,+CH17)</f>
        <v>396510</v>
      </c>
    </row>
    <row r="18" spans="1:114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SUM(E18,+L18)</f>
        <v>1055209</v>
      </c>
      <c r="E18" s="121">
        <f>SUM(F18:I18,K18)</f>
        <v>97625</v>
      </c>
      <c r="F18" s="121">
        <v>0</v>
      </c>
      <c r="G18" s="121">
        <v>0</v>
      </c>
      <c r="H18" s="121">
        <v>0</v>
      </c>
      <c r="I18" s="121">
        <v>77056</v>
      </c>
      <c r="J18" s="122" t="s">
        <v>381</v>
      </c>
      <c r="K18" s="121">
        <v>20569</v>
      </c>
      <c r="L18" s="121">
        <v>957584</v>
      </c>
      <c r="M18" s="121">
        <f>SUM(N18,+U18)</f>
        <v>104693</v>
      </c>
      <c r="N18" s="121">
        <f>SUM(O18:R18,T18)</f>
        <v>42144</v>
      </c>
      <c r="O18" s="121">
        <v>0</v>
      </c>
      <c r="P18" s="121">
        <v>0</v>
      </c>
      <c r="Q18" s="121">
        <v>0</v>
      </c>
      <c r="R18" s="121">
        <v>42144</v>
      </c>
      <c r="S18" s="122" t="s">
        <v>381</v>
      </c>
      <c r="T18" s="121">
        <v>0</v>
      </c>
      <c r="U18" s="121">
        <v>62549</v>
      </c>
      <c r="V18" s="121">
        <f>+SUM(D18,M18)</f>
        <v>1159902</v>
      </c>
      <c r="W18" s="121">
        <f>+SUM(E18,N18)</f>
        <v>139769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119200</v>
      </c>
      <c r="AB18" s="122" t="str">
        <f>IF(+SUM(J18,S18)=0,"-",+SUM(J18,S18))</f>
        <v>-</v>
      </c>
      <c r="AC18" s="121">
        <f>+SUM(K18,T18)</f>
        <v>20569</v>
      </c>
      <c r="AD18" s="121">
        <f>+SUM(L18,U18)</f>
        <v>1020133</v>
      </c>
      <c r="AE18" s="121">
        <f>SUM(AF18,+AK18)</f>
        <v>19880</v>
      </c>
      <c r="AF18" s="121">
        <f>SUM(AG18:AJ18)</f>
        <v>19880</v>
      </c>
      <c r="AG18" s="121">
        <v>0</v>
      </c>
      <c r="AH18" s="121">
        <v>19880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1035329</v>
      </c>
      <c r="AN18" s="121">
        <f>SUM(AO18:AR18)</f>
        <v>100103</v>
      </c>
      <c r="AO18" s="121">
        <v>34475</v>
      </c>
      <c r="AP18" s="121">
        <v>0</v>
      </c>
      <c r="AQ18" s="121">
        <v>63346</v>
      </c>
      <c r="AR18" s="121">
        <v>2282</v>
      </c>
      <c r="AS18" s="121">
        <f>SUM(AT18:AV18)</f>
        <v>174372</v>
      </c>
      <c r="AT18" s="121">
        <v>34602</v>
      </c>
      <c r="AU18" s="121">
        <v>111697</v>
      </c>
      <c r="AV18" s="121">
        <v>28073</v>
      </c>
      <c r="AW18" s="121">
        <v>0</v>
      </c>
      <c r="AX18" s="121">
        <f>SUM(AY18:BB18)</f>
        <v>760854</v>
      </c>
      <c r="AY18" s="121">
        <v>351633</v>
      </c>
      <c r="AZ18" s="121">
        <v>407537</v>
      </c>
      <c r="BA18" s="121">
        <v>1684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1055209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104693</v>
      </c>
      <c r="BP18" s="121">
        <f>SUM(BQ18:BT18)</f>
        <v>15169</v>
      </c>
      <c r="BQ18" s="121">
        <v>0</v>
      </c>
      <c r="BR18" s="121">
        <v>0</v>
      </c>
      <c r="BS18" s="121">
        <v>15169</v>
      </c>
      <c r="BT18" s="121">
        <v>0</v>
      </c>
      <c r="BU18" s="121">
        <f>SUM(BV18:BX18)</f>
        <v>5558</v>
      </c>
      <c r="BV18" s="121">
        <v>619</v>
      </c>
      <c r="BW18" s="121">
        <v>4939</v>
      </c>
      <c r="BX18" s="121">
        <v>0</v>
      </c>
      <c r="BY18" s="121">
        <v>0</v>
      </c>
      <c r="BZ18" s="121">
        <f>SUM(CA18:CD18)</f>
        <v>83966</v>
      </c>
      <c r="CA18" s="121">
        <v>40961</v>
      </c>
      <c r="CB18" s="121">
        <v>43005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104693</v>
      </c>
      <c r="CI18" s="121">
        <f>SUM(AE18,+BG18)</f>
        <v>19880</v>
      </c>
      <c r="CJ18" s="121">
        <f>SUM(AF18,+BH18)</f>
        <v>19880</v>
      </c>
      <c r="CK18" s="121">
        <f>SUM(AG18,+BI18)</f>
        <v>0</v>
      </c>
      <c r="CL18" s="121">
        <f>SUM(AH18,+BJ18)</f>
        <v>19880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1140022</v>
      </c>
      <c r="CR18" s="121">
        <f>SUM(AN18,+BP18)</f>
        <v>115272</v>
      </c>
      <c r="CS18" s="121">
        <f>SUM(AO18,+BQ18)</f>
        <v>34475</v>
      </c>
      <c r="CT18" s="121">
        <f>SUM(AP18,+BR18)</f>
        <v>0</v>
      </c>
      <c r="CU18" s="121">
        <f>SUM(AQ18,+BS18)</f>
        <v>78515</v>
      </c>
      <c r="CV18" s="121">
        <f>SUM(AR18,+BT18)</f>
        <v>2282</v>
      </c>
      <c r="CW18" s="121">
        <f>SUM(AS18,+BU18)</f>
        <v>179930</v>
      </c>
      <c r="CX18" s="121">
        <f>SUM(AT18,+BV18)</f>
        <v>35221</v>
      </c>
      <c r="CY18" s="121">
        <f>SUM(AU18,+BW18)</f>
        <v>116636</v>
      </c>
      <c r="CZ18" s="121">
        <f>SUM(AV18,+BX18)</f>
        <v>28073</v>
      </c>
      <c r="DA18" s="121">
        <f>SUM(AW18,+BY18)</f>
        <v>0</v>
      </c>
      <c r="DB18" s="121">
        <f>SUM(AX18,+BZ18)</f>
        <v>844820</v>
      </c>
      <c r="DC18" s="121">
        <f>SUM(AY18,+CA18)</f>
        <v>392594</v>
      </c>
      <c r="DD18" s="121">
        <f>SUM(AZ18,+CB18)</f>
        <v>450542</v>
      </c>
      <c r="DE18" s="121">
        <f>SUM(BA18,+CC18)</f>
        <v>1684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1159902</v>
      </c>
    </row>
    <row r="19" spans="1:114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SUM(E19,+L19)</f>
        <v>1057519</v>
      </c>
      <c r="E19" s="121">
        <f>SUM(F19:I19,K19)</f>
        <v>2151</v>
      </c>
      <c r="F19" s="121">
        <v>0</v>
      </c>
      <c r="G19" s="121">
        <v>0</v>
      </c>
      <c r="H19" s="121">
        <v>0</v>
      </c>
      <c r="I19" s="121">
        <v>2151</v>
      </c>
      <c r="J19" s="122" t="s">
        <v>381</v>
      </c>
      <c r="K19" s="121">
        <v>0</v>
      </c>
      <c r="L19" s="121">
        <v>1055368</v>
      </c>
      <c r="M19" s="121">
        <f>SUM(N19,+U19)</f>
        <v>263298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381</v>
      </c>
      <c r="T19" s="121">
        <v>0</v>
      </c>
      <c r="U19" s="121">
        <v>263298</v>
      </c>
      <c r="V19" s="121">
        <f>+SUM(D19,M19)</f>
        <v>1320817</v>
      </c>
      <c r="W19" s="121">
        <f>+SUM(E19,N19)</f>
        <v>2151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2151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1318666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494482</v>
      </c>
      <c r="AN19" s="121">
        <f>SUM(AO19:AR19)</f>
        <v>33797</v>
      </c>
      <c r="AO19" s="121">
        <v>33797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460685</v>
      </c>
      <c r="AY19" s="121">
        <v>455002</v>
      </c>
      <c r="AZ19" s="121">
        <v>0</v>
      </c>
      <c r="BA19" s="121">
        <v>0</v>
      </c>
      <c r="BB19" s="121">
        <v>5683</v>
      </c>
      <c r="BC19" s="121">
        <v>563037</v>
      </c>
      <c r="BD19" s="121">
        <v>0</v>
      </c>
      <c r="BE19" s="121">
        <v>0</v>
      </c>
      <c r="BF19" s="121">
        <f>SUM(AE19,+AM19,+BE19)</f>
        <v>494482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263298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494482</v>
      </c>
      <c r="CR19" s="121">
        <f>SUM(AN19,+BP19)</f>
        <v>33797</v>
      </c>
      <c r="CS19" s="121">
        <f>SUM(AO19,+BQ19)</f>
        <v>33797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460685</v>
      </c>
      <c r="DC19" s="121">
        <f>SUM(AY19,+CA19)</f>
        <v>455002</v>
      </c>
      <c r="DD19" s="121">
        <f>SUM(AZ19,+CB19)</f>
        <v>0</v>
      </c>
      <c r="DE19" s="121">
        <f>SUM(BA19,+CC19)</f>
        <v>0</v>
      </c>
      <c r="DF19" s="121">
        <f>SUM(BB19,+CD19)</f>
        <v>5683</v>
      </c>
      <c r="DG19" s="121">
        <f>SUM(BC19,+CE19)</f>
        <v>826335</v>
      </c>
      <c r="DH19" s="121">
        <f>SUM(BD19,+CF19)</f>
        <v>0</v>
      </c>
      <c r="DI19" s="121">
        <f>SUM(BE19,+CG19)</f>
        <v>0</v>
      </c>
      <c r="DJ19" s="121">
        <f>SUM(BF19,+CH19)</f>
        <v>494482</v>
      </c>
    </row>
    <row r="20" spans="1:114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SUM(E20,+L20)</f>
        <v>312953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381</v>
      </c>
      <c r="K20" s="121">
        <v>0</v>
      </c>
      <c r="L20" s="121">
        <v>312953</v>
      </c>
      <c r="M20" s="121">
        <f>SUM(N20,+U20)</f>
        <v>34414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381</v>
      </c>
      <c r="T20" s="121">
        <v>0</v>
      </c>
      <c r="U20" s="121">
        <v>34414</v>
      </c>
      <c r="V20" s="121">
        <f>+SUM(D20,M20)</f>
        <v>347367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347367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312953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34414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347367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SUM(E21,+L21)</f>
        <v>196627</v>
      </c>
      <c r="E21" s="121">
        <f>SUM(F21:I21,K21)</f>
        <v>11082</v>
      </c>
      <c r="F21" s="121">
        <v>0</v>
      </c>
      <c r="G21" s="121">
        <v>25</v>
      </c>
      <c r="H21" s="121">
        <v>0</v>
      </c>
      <c r="I21" s="121">
        <v>1671</v>
      </c>
      <c r="J21" s="122" t="s">
        <v>381</v>
      </c>
      <c r="K21" s="121">
        <v>9386</v>
      </c>
      <c r="L21" s="121">
        <v>185545</v>
      </c>
      <c r="M21" s="121">
        <f>SUM(N21,+U21)</f>
        <v>57623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381</v>
      </c>
      <c r="T21" s="121">
        <v>0</v>
      </c>
      <c r="U21" s="121">
        <v>57623</v>
      </c>
      <c r="V21" s="121">
        <f>+SUM(D21,M21)</f>
        <v>254250</v>
      </c>
      <c r="W21" s="121">
        <f>+SUM(E21,N21)</f>
        <v>11082</v>
      </c>
      <c r="X21" s="121">
        <f>+SUM(F21,O21)</f>
        <v>0</v>
      </c>
      <c r="Y21" s="121">
        <f>+SUM(G21,P21)</f>
        <v>25</v>
      </c>
      <c r="Z21" s="121">
        <f>+SUM(H21,Q21)</f>
        <v>0</v>
      </c>
      <c r="AA21" s="121">
        <f>+SUM(I21,R21)</f>
        <v>1671</v>
      </c>
      <c r="AB21" s="122" t="str">
        <f>IF(+SUM(J21,S21)=0,"-",+SUM(J21,S21))</f>
        <v>-</v>
      </c>
      <c r="AC21" s="121">
        <f>+SUM(K21,T21)</f>
        <v>9386</v>
      </c>
      <c r="AD21" s="121">
        <f>+SUM(L21,U21)</f>
        <v>243168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81350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81350</v>
      </c>
      <c r="AT21" s="121">
        <v>81350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110585</v>
      </c>
      <c r="BD21" s="121">
        <v>0</v>
      </c>
      <c r="BE21" s="121">
        <v>4692</v>
      </c>
      <c r="BF21" s="121">
        <f>SUM(AE21,+AM21,+BE21)</f>
        <v>86042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57623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81350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81350</v>
      </c>
      <c r="CX21" s="121">
        <f>SUM(AT21,+BV21)</f>
        <v>81350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168208</v>
      </c>
      <c r="DH21" s="121">
        <f>SUM(BD21,+CF21)</f>
        <v>0</v>
      </c>
      <c r="DI21" s="121">
        <f>SUM(BE21,+CG21)</f>
        <v>4692</v>
      </c>
      <c r="DJ21" s="121">
        <f>SUM(BF21,+CH21)</f>
        <v>86042</v>
      </c>
    </row>
    <row r="22" spans="1:114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SUM(E22,+L22)</f>
        <v>69482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381</v>
      </c>
      <c r="K22" s="121">
        <v>0</v>
      </c>
      <c r="L22" s="121">
        <v>69482</v>
      </c>
      <c r="M22" s="121">
        <f>SUM(N22,+U22)</f>
        <v>47444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381</v>
      </c>
      <c r="T22" s="121">
        <v>0</v>
      </c>
      <c r="U22" s="121">
        <v>47444</v>
      </c>
      <c r="V22" s="121">
        <f>+SUM(D22,M22)</f>
        <v>116926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116926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69482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47444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116926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SUM(E23,+L23)</f>
        <v>213959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381</v>
      </c>
      <c r="K23" s="121">
        <v>0</v>
      </c>
      <c r="L23" s="121">
        <v>213959</v>
      </c>
      <c r="M23" s="121">
        <f>SUM(N23,+U23)</f>
        <v>59699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381</v>
      </c>
      <c r="T23" s="121">
        <v>0</v>
      </c>
      <c r="U23" s="121">
        <v>59699</v>
      </c>
      <c r="V23" s="121">
        <f>+SUM(D23,M23)</f>
        <v>273658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273658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9676</v>
      </c>
      <c r="AM23" s="121">
        <f>SUM(AN23,AS23,AW23,AX23,BD23)</f>
        <v>99141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99141</v>
      </c>
      <c r="AY23" s="121">
        <v>72752</v>
      </c>
      <c r="AZ23" s="121">
        <v>26389</v>
      </c>
      <c r="BA23" s="121">
        <v>0</v>
      </c>
      <c r="BB23" s="121">
        <v>0</v>
      </c>
      <c r="BC23" s="121">
        <v>105142</v>
      </c>
      <c r="BD23" s="121">
        <v>0</v>
      </c>
      <c r="BE23" s="121">
        <v>0</v>
      </c>
      <c r="BF23" s="121">
        <f>SUM(AE23,+AM23,+BE23)</f>
        <v>99141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59699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9676</v>
      </c>
      <c r="CQ23" s="121">
        <f>SUM(AM23,+BO23)</f>
        <v>99141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99141</v>
      </c>
      <c r="DC23" s="121">
        <f>SUM(AY23,+CA23)</f>
        <v>72752</v>
      </c>
      <c r="DD23" s="121">
        <f>SUM(AZ23,+CB23)</f>
        <v>26389</v>
      </c>
      <c r="DE23" s="121">
        <f>SUM(BA23,+CC23)</f>
        <v>0</v>
      </c>
      <c r="DF23" s="121">
        <f>SUM(BB23,+CD23)</f>
        <v>0</v>
      </c>
      <c r="DG23" s="121">
        <f>SUM(BC23,+CE23)</f>
        <v>164841</v>
      </c>
      <c r="DH23" s="121">
        <f>SUM(BD23,+CF23)</f>
        <v>0</v>
      </c>
      <c r="DI23" s="121">
        <f>SUM(BE23,+CG23)</f>
        <v>0</v>
      </c>
      <c r="DJ23" s="121">
        <f>SUM(BF23,+CH23)</f>
        <v>99141</v>
      </c>
    </row>
    <row r="24" spans="1:114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SUM(E24,+L24)</f>
        <v>57379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381</v>
      </c>
      <c r="K24" s="121">
        <v>0</v>
      </c>
      <c r="L24" s="121">
        <v>57379</v>
      </c>
      <c r="M24" s="121">
        <f>SUM(N24,+U24)</f>
        <v>21934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381</v>
      </c>
      <c r="T24" s="121">
        <v>0</v>
      </c>
      <c r="U24" s="121">
        <v>21934</v>
      </c>
      <c r="V24" s="121">
        <f>+SUM(D24,M24)</f>
        <v>79313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79313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5155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52224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21934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5155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74158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SUM(E25,+L25)</f>
        <v>112279</v>
      </c>
      <c r="E25" s="121">
        <f>SUM(F25:I25,K25)</f>
        <v>911</v>
      </c>
      <c r="F25" s="121">
        <v>0</v>
      </c>
      <c r="G25" s="121">
        <v>192</v>
      </c>
      <c r="H25" s="121">
        <v>0</v>
      </c>
      <c r="I25" s="121">
        <v>698</v>
      </c>
      <c r="J25" s="122" t="s">
        <v>381</v>
      </c>
      <c r="K25" s="121">
        <v>21</v>
      </c>
      <c r="L25" s="121">
        <v>111368</v>
      </c>
      <c r="M25" s="121">
        <f>SUM(N25,+U25)</f>
        <v>24720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381</v>
      </c>
      <c r="T25" s="121">
        <v>0</v>
      </c>
      <c r="U25" s="121">
        <v>24720</v>
      </c>
      <c r="V25" s="121">
        <f>+SUM(D25,M25)</f>
        <v>136999</v>
      </c>
      <c r="W25" s="121">
        <f>+SUM(E25,N25)</f>
        <v>911</v>
      </c>
      <c r="X25" s="121">
        <f>+SUM(F25,O25)</f>
        <v>0</v>
      </c>
      <c r="Y25" s="121">
        <f>+SUM(G25,P25)</f>
        <v>192</v>
      </c>
      <c r="Z25" s="121">
        <f>+SUM(H25,Q25)</f>
        <v>0</v>
      </c>
      <c r="AA25" s="121">
        <f>+SUM(I25,R25)</f>
        <v>698</v>
      </c>
      <c r="AB25" s="122" t="str">
        <f>IF(+SUM(J25,S25)=0,"-",+SUM(J25,S25))</f>
        <v>-</v>
      </c>
      <c r="AC25" s="121">
        <f>+SUM(K25,T25)</f>
        <v>21</v>
      </c>
      <c r="AD25" s="121">
        <f>+SUM(L25,U25)</f>
        <v>136088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5023</v>
      </c>
      <c r="AM25" s="121">
        <f>SUM(AN25,AS25,AW25,AX25,BD25)</f>
        <v>52395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52385</v>
      </c>
      <c r="AY25" s="121">
        <v>50533</v>
      </c>
      <c r="AZ25" s="121">
        <v>1852</v>
      </c>
      <c r="BA25" s="121">
        <v>0</v>
      </c>
      <c r="BB25" s="121">
        <v>0</v>
      </c>
      <c r="BC25" s="121">
        <v>51131</v>
      </c>
      <c r="BD25" s="121">
        <v>10</v>
      </c>
      <c r="BE25" s="121">
        <v>3730</v>
      </c>
      <c r="BF25" s="121">
        <f>SUM(AE25,+AM25,+BE25)</f>
        <v>56125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24720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5023</v>
      </c>
      <c r="CQ25" s="121">
        <f>SUM(AM25,+BO25)</f>
        <v>52395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52385</v>
      </c>
      <c r="DC25" s="121">
        <f>SUM(AY25,+CA25)</f>
        <v>50533</v>
      </c>
      <c r="DD25" s="121">
        <f>SUM(AZ25,+CB25)</f>
        <v>1852</v>
      </c>
      <c r="DE25" s="121">
        <f>SUM(BA25,+CC25)</f>
        <v>0</v>
      </c>
      <c r="DF25" s="121">
        <f>SUM(BB25,+CD25)</f>
        <v>0</v>
      </c>
      <c r="DG25" s="121">
        <f>SUM(BC25,+CE25)</f>
        <v>75851</v>
      </c>
      <c r="DH25" s="121">
        <f>SUM(BD25,+CF25)</f>
        <v>10</v>
      </c>
      <c r="DI25" s="121">
        <f>SUM(BE25,+CG25)</f>
        <v>3730</v>
      </c>
      <c r="DJ25" s="121">
        <f>SUM(BF25,+CH25)</f>
        <v>56125</v>
      </c>
    </row>
    <row r="26" spans="1:114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SUM(E26,+L26)</f>
        <v>101909</v>
      </c>
      <c r="E26" s="121">
        <f>SUM(F26:I26,K26)</f>
        <v>1000</v>
      </c>
      <c r="F26" s="121">
        <v>0</v>
      </c>
      <c r="G26" s="121">
        <v>0</v>
      </c>
      <c r="H26" s="121">
        <v>0</v>
      </c>
      <c r="I26" s="121">
        <v>0</v>
      </c>
      <c r="J26" s="122" t="s">
        <v>381</v>
      </c>
      <c r="K26" s="121">
        <v>1000</v>
      </c>
      <c r="L26" s="121">
        <v>100909</v>
      </c>
      <c r="M26" s="121">
        <f>SUM(N26,+U26)</f>
        <v>28006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381</v>
      </c>
      <c r="T26" s="121">
        <v>0</v>
      </c>
      <c r="U26" s="121">
        <v>28006</v>
      </c>
      <c r="V26" s="121">
        <f>+SUM(D26,M26)</f>
        <v>129915</v>
      </c>
      <c r="W26" s="121">
        <f>+SUM(E26,N26)</f>
        <v>1000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1000</v>
      </c>
      <c r="AD26" s="121">
        <f>+SUM(L26,U26)</f>
        <v>128915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5135</v>
      </c>
      <c r="AM26" s="121">
        <f>SUM(AN26,AS26,AW26,AX26,BD26)</f>
        <v>43480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43480</v>
      </c>
      <c r="AT26" s="121">
        <v>43480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53294</v>
      </c>
      <c r="BD26" s="121">
        <v>0</v>
      </c>
      <c r="BE26" s="121">
        <v>0</v>
      </c>
      <c r="BF26" s="121">
        <f>SUM(AE26,+AM26,+BE26)</f>
        <v>43480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28006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5135</v>
      </c>
      <c r="CQ26" s="121">
        <f>SUM(AM26,+BO26)</f>
        <v>43480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43480</v>
      </c>
      <c r="CX26" s="121">
        <f>SUM(AT26,+BV26)</f>
        <v>43480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81300</v>
      </c>
      <c r="DH26" s="121">
        <f>SUM(BD26,+CF26)</f>
        <v>0</v>
      </c>
      <c r="DI26" s="121">
        <f>SUM(BE26,+CG26)</f>
        <v>0</v>
      </c>
      <c r="DJ26" s="121">
        <f>SUM(BF26,+CH26)</f>
        <v>43480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1986684</v>
      </c>
      <c r="E7" s="140">
        <f>SUM(F7:I7)+K7</f>
        <v>1236078</v>
      </c>
      <c r="F7" s="140">
        <f t="shared" ref="F7:L7" si="0">SUM(F$8:F$57)</f>
        <v>9255</v>
      </c>
      <c r="G7" s="140">
        <f t="shared" si="0"/>
        <v>0</v>
      </c>
      <c r="H7" s="140">
        <f t="shared" si="0"/>
        <v>0</v>
      </c>
      <c r="I7" s="140">
        <f t="shared" si="0"/>
        <v>979209</v>
      </c>
      <c r="J7" s="140">
        <f t="shared" si="0"/>
        <v>2924739</v>
      </c>
      <c r="K7" s="140">
        <f t="shared" si="0"/>
        <v>247614</v>
      </c>
      <c r="L7" s="140">
        <f t="shared" si="0"/>
        <v>750606</v>
      </c>
      <c r="M7" s="140">
        <f>SUM(N7,+U7)</f>
        <v>515243</v>
      </c>
      <c r="N7" s="140">
        <f>SUM(O7:R7,T7)</f>
        <v>460660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284965</v>
      </c>
      <c r="S7" s="140">
        <f t="shared" si="1"/>
        <v>896169</v>
      </c>
      <c r="T7" s="140">
        <f t="shared" si="1"/>
        <v>175695</v>
      </c>
      <c r="U7" s="140">
        <f t="shared" si="1"/>
        <v>54583</v>
      </c>
      <c r="V7" s="140">
        <f t="shared" ref="V7:AD7" si="2">+SUM(D7,M7)</f>
        <v>2501927</v>
      </c>
      <c r="W7" s="140">
        <f t="shared" si="2"/>
        <v>1696738</v>
      </c>
      <c r="X7" s="140">
        <f t="shared" si="2"/>
        <v>9255</v>
      </c>
      <c r="Y7" s="140">
        <f t="shared" si="2"/>
        <v>0</v>
      </c>
      <c r="Z7" s="140">
        <f t="shared" si="2"/>
        <v>0</v>
      </c>
      <c r="AA7" s="140">
        <f t="shared" si="2"/>
        <v>1264174</v>
      </c>
      <c r="AB7" s="140">
        <f t="shared" si="2"/>
        <v>3820908</v>
      </c>
      <c r="AC7" s="140">
        <f t="shared" si="2"/>
        <v>423309</v>
      </c>
      <c r="AD7" s="140">
        <f t="shared" si="2"/>
        <v>805189</v>
      </c>
      <c r="AE7" s="140">
        <f>SUM(AF7,+AK7)</f>
        <v>56899</v>
      </c>
      <c r="AF7" s="140">
        <f>SUM(AG7:AJ7)</f>
        <v>32074</v>
      </c>
      <c r="AG7" s="140">
        <f>SUM(AG$8:AG$57)</f>
        <v>0</v>
      </c>
      <c r="AH7" s="140">
        <f>SUM(AH$8:AH$57)</f>
        <v>31518</v>
      </c>
      <c r="AI7" s="140">
        <f>SUM(AI$8:AI$57)</f>
        <v>556</v>
      </c>
      <c r="AJ7" s="140">
        <f>SUM(AJ$8:AJ$57)</f>
        <v>0</v>
      </c>
      <c r="AK7" s="140">
        <f>SUM(AK$8:AK$57)</f>
        <v>24825</v>
      </c>
      <c r="AL7" s="143" t="s">
        <v>314</v>
      </c>
      <c r="AM7" s="140">
        <f>SUM(AN7,AS7,AW7,AX7,BD7)</f>
        <v>4172127</v>
      </c>
      <c r="AN7" s="140">
        <f>SUM(AO7:AR7)</f>
        <v>656293</v>
      </c>
      <c r="AO7" s="140">
        <f>SUM(AO$8:AO$57)</f>
        <v>545854</v>
      </c>
      <c r="AP7" s="140">
        <f>SUM(AP$8:AP$57)</f>
        <v>77343</v>
      </c>
      <c r="AQ7" s="140">
        <f>SUM(AQ$8:AQ$57)</f>
        <v>27166</v>
      </c>
      <c r="AR7" s="140">
        <f>SUM(AR$8:AR$57)</f>
        <v>5930</v>
      </c>
      <c r="AS7" s="140">
        <f>SUM(AT7:AV7)</f>
        <v>1639779</v>
      </c>
      <c r="AT7" s="140">
        <f>SUM(AT$8:AT$57)</f>
        <v>67937</v>
      </c>
      <c r="AU7" s="140">
        <f>SUM(AU$8:AU$57)</f>
        <v>1470623</v>
      </c>
      <c r="AV7" s="140">
        <f>SUM(AV$8:AV$57)</f>
        <v>101219</v>
      </c>
      <c r="AW7" s="140">
        <f>SUM(AW$8:AW$57)</f>
        <v>0</v>
      </c>
      <c r="AX7" s="140">
        <f>SUM(AY7:BB7)</f>
        <v>1855039</v>
      </c>
      <c r="AY7" s="140">
        <f>SUM(AY$8:AY$57)</f>
        <v>474990</v>
      </c>
      <c r="AZ7" s="140">
        <f>SUM(AZ$8:AZ$57)</f>
        <v>1107922</v>
      </c>
      <c r="BA7" s="140">
        <f>SUM(BA$8:BA$57)</f>
        <v>201266</v>
      </c>
      <c r="BB7" s="140">
        <f>SUM(BB$8:BB$57)</f>
        <v>70861</v>
      </c>
      <c r="BC7" s="143" t="s">
        <v>315</v>
      </c>
      <c r="BD7" s="140">
        <f>SUM(BD$8:BD$57)</f>
        <v>21016</v>
      </c>
      <c r="BE7" s="140">
        <f>SUM(BE$8:BE$57)</f>
        <v>682397</v>
      </c>
      <c r="BF7" s="140">
        <f>SUM(AE7,+AM7,+BE7)</f>
        <v>4911423</v>
      </c>
      <c r="BG7" s="140">
        <f>SUM(BH7,+BM7)</f>
        <v>3454</v>
      </c>
      <c r="BH7" s="140">
        <f>SUM(BI7:BL7)</f>
        <v>3454</v>
      </c>
      <c r="BI7" s="140">
        <f>SUM(BI$8:BI$57)</f>
        <v>0</v>
      </c>
      <c r="BJ7" s="140">
        <f>SUM(BJ$8:BJ$57)</f>
        <v>3454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1338147</v>
      </c>
      <c r="BP7" s="140">
        <f>SUM(BQ7:BT7)</f>
        <v>219204</v>
      </c>
      <c r="BQ7" s="140">
        <f>SUM(BQ$8:BQ$57)</f>
        <v>192038</v>
      </c>
      <c r="BR7" s="140">
        <f>SUM(BR$8:BR$57)</f>
        <v>0</v>
      </c>
      <c r="BS7" s="140">
        <f>SUM(BS$8:BS$57)</f>
        <v>27166</v>
      </c>
      <c r="BT7" s="140">
        <f>SUM(BT$8:BT$57)</f>
        <v>0</v>
      </c>
      <c r="BU7" s="140">
        <f>SUM(BV7:BX7)</f>
        <v>288250</v>
      </c>
      <c r="BV7" s="140">
        <f>SUM(BV$8:BV$57)</f>
        <v>0</v>
      </c>
      <c r="BW7" s="140">
        <f>SUM(BW$8:BW$57)</f>
        <v>288250</v>
      </c>
      <c r="BX7" s="140">
        <f>SUM(BX$8:BX$57)</f>
        <v>0</v>
      </c>
      <c r="BY7" s="140">
        <f>SUM(BY$8:BY$57)</f>
        <v>0</v>
      </c>
      <c r="BZ7" s="140">
        <f>SUM(CA7:CD7)</f>
        <v>825441</v>
      </c>
      <c r="CA7" s="140">
        <f>SUM(CA$8:CA$57)</f>
        <v>320043</v>
      </c>
      <c r="CB7" s="140">
        <f>SUM(CB$8:CB$57)</f>
        <v>352891</v>
      </c>
      <c r="CC7" s="140">
        <f>SUM(CC$8:CC$57)</f>
        <v>46939</v>
      </c>
      <c r="CD7" s="140">
        <f>SUM(CD$8:CD$57)</f>
        <v>105568</v>
      </c>
      <c r="CE7" s="143" t="s">
        <v>314</v>
      </c>
      <c r="CF7" s="140">
        <f>SUM(CF$8:CF$57)</f>
        <v>5252</v>
      </c>
      <c r="CG7" s="140">
        <f>SUM(CG$8:CG$57)</f>
        <v>69811</v>
      </c>
      <c r="CH7" s="140">
        <f>SUM(BG7,+BO7,+CG7)</f>
        <v>1411412</v>
      </c>
      <c r="CI7" s="140">
        <f t="shared" ref="CI7:CO7" si="3">SUM(AE7,+BG7)</f>
        <v>60353</v>
      </c>
      <c r="CJ7" s="140">
        <f t="shared" si="3"/>
        <v>35528</v>
      </c>
      <c r="CK7" s="140">
        <f t="shared" si="3"/>
        <v>0</v>
      </c>
      <c r="CL7" s="140">
        <f t="shared" si="3"/>
        <v>34972</v>
      </c>
      <c r="CM7" s="140">
        <f t="shared" si="3"/>
        <v>556</v>
      </c>
      <c r="CN7" s="140">
        <f t="shared" si="3"/>
        <v>0</v>
      </c>
      <c r="CO7" s="140">
        <f t="shared" si="3"/>
        <v>24825</v>
      </c>
      <c r="CP7" s="143" t="s">
        <v>314</v>
      </c>
      <c r="CQ7" s="140">
        <f t="shared" ref="CQ7:DF7" si="4">SUM(AM7,+BO7)</f>
        <v>5510274</v>
      </c>
      <c r="CR7" s="140">
        <f t="shared" si="4"/>
        <v>875497</v>
      </c>
      <c r="CS7" s="140">
        <f t="shared" si="4"/>
        <v>737892</v>
      </c>
      <c r="CT7" s="140">
        <f t="shared" si="4"/>
        <v>77343</v>
      </c>
      <c r="CU7" s="140">
        <f t="shared" si="4"/>
        <v>54332</v>
      </c>
      <c r="CV7" s="140">
        <f t="shared" si="4"/>
        <v>5930</v>
      </c>
      <c r="CW7" s="140">
        <f t="shared" si="4"/>
        <v>1928029</v>
      </c>
      <c r="CX7" s="140">
        <f t="shared" si="4"/>
        <v>67937</v>
      </c>
      <c r="CY7" s="140">
        <f t="shared" si="4"/>
        <v>1758873</v>
      </c>
      <c r="CZ7" s="140">
        <f t="shared" si="4"/>
        <v>101219</v>
      </c>
      <c r="DA7" s="140">
        <f t="shared" si="4"/>
        <v>0</v>
      </c>
      <c r="DB7" s="140">
        <f t="shared" si="4"/>
        <v>2680480</v>
      </c>
      <c r="DC7" s="140">
        <f t="shared" si="4"/>
        <v>795033</v>
      </c>
      <c r="DD7" s="140">
        <f t="shared" si="4"/>
        <v>1460813</v>
      </c>
      <c r="DE7" s="140">
        <f t="shared" si="4"/>
        <v>248205</v>
      </c>
      <c r="DF7" s="140">
        <f t="shared" si="4"/>
        <v>176429</v>
      </c>
      <c r="DG7" s="143" t="s">
        <v>314</v>
      </c>
      <c r="DH7" s="140">
        <f>SUM(BD7,+CF7)</f>
        <v>26268</v>
      </c>
      <c r="DI7" s="140">
        <f>SUM(BE7,+CG7)</f>
        <v>752208</v>
      </c>
      <c r="DJ7" s="140">
        <f>SUM(BF7,+CH7)</f>
        <v>6322835</v>
      </c>
    </row>
    <row r="8" spans="1:114" s="136" customFormat="1" ht="13.5" customHeight="1" x14ac:dyDescent="0.15">
      <c r="A8" s="119" t="s">
        <v>27</v>
      </c>
      <c r="B8" s="120" t="s">
        <v>333</v>
      </c>
      <c r="C8" s="119" t="s">
        <v>334</v>
      </c>
      <c r="D8" s="121">
        <f>SUM(E8,+L8)</f>
        <v>622804</v>
      </c>
      <c r="E8" s="121">
        <f>SUM(F8:I8)+K8</f>
        <v>622804</v>
      </c>
      <c r="F8" s="121">
        <v>7896</v>
      </c>
      <c r="G8" s="121">
        <v>0</v>
      </c>
      <c r="H8" s="121">
        <v>0</v>
      </c>
      <c r="I8" s="121">
        <v>367298</v>
      </c>
      <c r="J8" s="121">
        <v>1307988</v>
      </c>
      <c r="K8" s="121">
        <v>247610</v>
      </c>
      <c r="L8" s="121">
        <v>0</v>
      </c>
      <c r="M8" s="121">
        <f>SUM(N8,+U8)</f>
        <v>229244</v>
      </c>
      <c r="N8" s="121">
        <f>SUM(O8:R8,T8)</f>
        <v>229244</v>
      </c>
      <c r="O8" s="121">
        <v>0</v>
      </c>
      <c r="P8" s="121">
        <v>0</v>
      </c>
      <c r="Q8" s="121">
        <v>0</v>
      </c>
      <c r="R8" s="121">
        <v>53549</v>
      </c>
      <c r="S8" s="121">
        <v>58939</v>
      </c>
      <c r="T8" s="121">
        <v>175695</v>
      </c>
      <c r="U8" s="121">
        <v>0</v>
      </c>
      <c r="V8" s="121">
        <f>+SUM(D8,M8)</f>
        <v>852048</v>
      </c>
      <c r="W8" s="121">
        <f>+SUM(E8,N8)</f>
        <v>852048</v>
      </c>
      <c r="X8" s="121">
        <f>+SUM(F8,O8)</f>
        <v>7896</v>
      </c>
      <c r="Y8" s="121">
        <f>+SUM(G8,P8)</f>
        <v>0</v>
      </c>
      <c r="Z8" s="121">
        <f>+SUM(H8,Q8)</f>
        <v>0</v>
      </c>
      <c r="AA8" s="121">
        <f>+SUM(I8,R8)</f>
        <v>420847</v>
      </c>
      <c r="AB8" s="121">
        <f>+SUM(J8,S8)</f>
        <v>1366927</v>
      </c>
      <c r="AC8" s="121">
        <f>+SUM(K8,T8)</f>
        <v>423305</v>
      </c>
      <c r="AD8" s="121">
        <f>+SUM(L8,U8)</f>
        <v>0</v>
      </c>
      <c r="AE8" s="121">
        <f>SUM(AF8,+AK8)</f>
        <v>22028</v>
      </c>
      <c r="AF8" s="121">
        <f>SUM(AG8:AJ8)</f>
        <v>22028</v>
      </c>
      <c r="AG8" s="121">
        <v>0</v>
      </c>
      <c r="AH8" s="121">
        <v>22028</v>
      </c>
      <c r="AI8" s="121">
        <v>0</v>
      </c>
      <c r="AJ8" s="121">
        <v>0</v>
      </c>
      <c r="AK8" s="121">
        <v>0</v>
      </c>
      <c r="AL8" s="122" t="s">
        <v>381</v>
      </c>
      <c r="AM8" s="121">
        <f>SUM(AN8,AS8,AW8,AX8,BD8)</f>
        <v>1692120</v>
      </c>
      <c r="AN8" s="121">
        <f>SUM(AO8:AR8)</f>
        <v>249300</v>
      </c>
      <c r="AO8" s="121">
        <v>142309</v>
      </c>
      <c r="AP8" s="121">
        <v>77343</v>
      </c>
      <c r="AQ8" s="121">
        <v>23718</v>
      </c>
      <c r="AR8" s="121">
        <v>5930</v>
      </c>
      <c r="AS8" s="121">
        <f>SUM(AT8:AV8)</f>
        <v>605162</v>
      </c>
      <c r="AT8" s="121">
        <v>67937</v>
      </c>
      <c r="AU8" s="121">
        <v>517603</v>
      </c>
      <c r="AV8" s="121">
        <v>19622</v>
      </c>
      <c r="AW8" s="121">
        <v>0</v>
      </c>
      <c r="AX8" s="121">
        <f>SUM(AY8:BB8)</f>
        <v>837658</v>
      </c>
      <c r="AY8" s="121">
        <v>474990</v>
      </c>
      <c r="AZ8" s="121">
        <v>261983</v>
      </c>
      <c r="BA8" s="121">
        <v>100685</v>
      </c>
      <c r="BB8" s="121">
        <v>0</v>
      </c>
      <c r="BC8" s="122" t="s">
        <v>381</v>
      </c>
      <c r="BD8" s="121">
        <v>0</v>
      </c>
      <c r="BE8" s="121">
        <v>216644</v>
      </c>
      <c r="BF8" s="121">
        <f>SUM(AE8,+AM8,+BE8)</f>
        <v>1930792</v>
      </c>
      <c r="BG8" s="121">
        <f>SUM(BH8,+BM8)</f>
        <v>3454</v>
      </c>
      <c r="BH8" s="121">
        <f>SUM(BI8:BL8)</f>
        <v>3454</v>
      </c>
      <c r="BI8" s="121">
        <v>0</v>
      </c>
      <c r="BJ8" s="121">
        <v>3454</v>
      </c>
      <c r="BK8" s="121">
        <v>0</v>
      </c>
      <c r="BL8" s="121">
        <v>0</v>
      </c>
      <c r="BM8" s="121">
        <v>0</v>
      </c>
      <c r="BN8" s="122" t="s">
        <v>381</v>
      </c>
      <c r="BO8" s="121">
        <f>SUM(BP8,BU8,BY8,BZ8,CF8)</f>
        <v>268408</v>
      </c>
      <c r="BP8" s="121">
        <f>SUM(BQ8:BT8)</f>
        <v>41507</v>
      </c>
      <c r="BQ8" s="121">
        <v>17789</v>
      </c>
      <c r="BR8" s="121">
        <v>0</v>
      </c>
      <c r="BS8" s="121">
        <v>23718</v>
      </c>
      <c r="BT8" s="121">
        <v>0</v>
      </c>
      <c r="BU8" s="121">
        <f>SUM(BV8:BX8)</f>
        <v>123996</v>
      </c>
      <c r="BV8" s="121">
        <v>0</v>
      </c>
      <c r="BW8" s="121">
        <v>123996</v>
      </c>
      <c r="BX8" s="121">
        <v>0</v>
      </c>
      <c r="BY8" s="121">
        <v>0</v>
      </c>
      <c r="BZ8" s="121">
        <f>SUM(CA8:CD8)</f>
        <v>102905</v>
      </c>
      <c r="CA8" s="121">
        <v>56982</v>
      </c>
      <c r="CB8" s="121">
        <v>2027</v>
      </c>
      <c r="CC8" s="121">
        <v>37317</v>
      </c>
      <c r="CD8" s="121">
        <v>6579</v>
      </c>
      <c r="CE8" s="122" t="s">
        <v>381</v>
      </c>
      <c r="CF8" s="121">
        <v>0</v>
      </c>
      <c r="CG8" s="121">
        <v>16321</v>
      </c>
      <c r="CH8" s="121">
        <f>SUM(BG8,+BO8,+CG8)</f>
        <v>288183</v>
      </c>
      <c r="CI8" s="121">
        <f>SUM(AE8,+BG8)</f>
        <v>25482</v>
      </c>
      <c r="CJ8" s="121">
        <f>SUM(AF8,+BH8)</f>
        <v>25482</v>
      </c>
      <c r="CK8" s="121">
        <f>SUM(AG8,+BI8)</f>
        <v>0</v>
      </c>
      <c r="CL8" s="121">
        <f>SUM(AH8,+BJ8)</f>
        <v>25482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381</v>
      </c>
      <c r="CQ8" s="121">
        <f>SUM(AM8,+BO8)</f>
        <v>1960528</v>
      </c>
      <c r="CR8" s="121">
        <f>SUM(AN8,+BP8)</f>
        <v>290807</v>
      </c>
      <c r="CS8" s="121">
        <f>SUM(AO8,+BQ8)</f>
        <v>160098</v>
      </c>
      <c r="CT8" s="121">
        <f>SUM(AP8,+BR8)</f>
        <v>77343</v>
      </c>
      <c r="CU8" s="121">
        <f>SUM(AQ8,+BS8)</f>
        <v>47436</v>
      </c>
      <c r="CV8" s="121">
        <f>SUM(AR8,+BT8)</f>
        <v>5930</v>
      </c>
      <c r="CW8" s="121">
        <f>SUM(AS8,+BU8)</f>
        <v>729158</v>
      </c>
      <c r="CX8" s="121">
        <f>SUM(AT8,+BV8)</f>
        <v>67937</v>
      </c>
      <c r="CY8" s="121">
        <f>SUM(AU8,+BW8)</f>
        <v>641599</v>
      </c>
      <c r="CZ8" s="121">
        <f>SUM(AV8,+BX8)</f>
        <v>19622</v>
      </c>
      <c r="DA8" s="121">
        <f>SUM(AW8,+BY8)</f>
        <v>0</v>
      </c>
      <c r="DB8" s="121">
        <f>SUM(AX8,+BZ8)</f>
        <v>940563</v>
      </c>
      <c r="DC8" s="121">
        <f>SUM(AY8,+CA8)</f>
        <v>531972</v>
      </c>
      <c r="DD8" s="121">
        <f>SUM(AZ8,+CB8)</f>
        <v>264010</v>
      </c>
      <c r="DE8" s="121">
        <f>SUM(BA8,+CC8)</f>
        <v>138002</v>
      </c>
      <c r="DF8" s="121">
        <f>SUM(BB8,+CD8)</f>
        <v>6579</v>
      </c>
      <c r="DG8" s="122" t="s">
        <v>381</v>
      </c>
      <c r="DH8" s="121">
        <f>SUM(BD8,+CF8)</f>
        <v>0</v>
      </c>
      <c r="DI8" s="121">
        <f>SUM(BE8,+CG8)</f>
        <v>232965</v>
      </c>
      <c r="DJ8" s="121">
        <f>SUM(BF8,+CH8)</f>
        <v>2218975</v>
      </c>
    </row>
    <row r="9" spans="1:114" s="136" customFormat="1" ht="13.5" customHeight="1" x14ac:dyDescent="0.15">
      <c r="A9" s="119" t="s">
        <v>27</v>
      </c>
      <c r="B9" s="120" t="s">
        <v>357</v>
      </c>
      <c r="C9" s="119" t="s">
        <v>371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145616</v>
      </c>
      <c r="N9" s="121">
        <f>SUM(O9:R9,T9)</f>
        <v>96136</v>
      </c>
      <c r="O9" s="121">
        <v>0</v>
      </c>
      <c r="P9" s="121">
        <v>0</v>
      </c>
      <c r="Q9" s="121">
        <v>0</v>
      </c>
      <c r="R9" s="121">
        <v>96136</v>
      </c>
      <c r="S9" s="121">
        <v>298374</v>
      </c>
      <c r="T9" s="121">
        <v>0</v>
      </c>
      <c r="U9" s="121">
        <v>49480</v>
      </c>
      <c r="V9" s="121">
        <f>+SUM(D9,M9)</f>
        <v>145616</v>
      </c>
      <c r="W9" s="121">
        <f>+SUM(E9,N9)</f>
        <v>96136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96136</v>
      </c>
      <c r="AB9" s="121">
        <f>+SUM(J9,S9)</f>
        <v>298374</v>
      </c>
      <c r="AC9" s="121">
        <f>+SUM(K9,T9)</f>
        <v>0</v>
      </c>
      <c r="AD9" s="121">
        <f>+SUM(L9,U9)</f>
        <v>49480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381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381</v>
      </c>
      <c r="BO9" s="121">
        <f>SUM(BP9,BU9,BY9,BZ9,CF9)</f>
        <v>417896</v>
      </c>
      <c r="BP9" s="121">
        <f>SUM(BQ9:BT9)</f>
        <v>69081</v>
      </c>
      <c r="BQ9" s="121">
        <v>69081</v>
      </c>
      <c r="BR9" s="121">
        <v>0</v>
      </c>
      <c r="BS9" s="121">
        <v>0</v>
      </c>
      <c r="BT9" s="121">
        <v>0</v>
      </c>
      <c r="BU9" s="121">
        <f>SUM(BV9:BX9)</f>
        <v>3067</v>
      </c>
      <c r="BV9" s="121">
        <v>0</v>
      </c>
      <c r="BW9" s="121">
        <v>3067</v>
      </c>
      <c r="BX9" s="121">
        <v>0</v>
      </c>
      <c r="BY9" s="121">
        <v>0</v>
      </c>
      <c r="BZ9" s="121">
        <f>SUM(CA9:CD9)</f>
        <v>340496</v>
      </c>
      <c r="CA9" s="121">
        <v>152652</v>
      </c>
      <c r="CB9" s="121">
        <v>187844</v>
      </c>
      <c r="CC9" s="121">
        <v>0</v>
      </c>
      <c r="CD9" s="121">
        <v>0</v>
      </c>
      <c r="CE9" s="122" t="s">
        <v>381</v>
      </c>
      <c r="CF9" s="121">
        <v>5252</v>
      </c>
      <c r="CG9" s="121">
        <v>26094</v>
      </c>
      <c r="CH9" s="121">
        <f>SUM(BG9,+BO9,+CG9)</f>
        <v>443990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381</v>
      </c>
      <c r="CQ9" s="121">
        <f>SUM(AM9,+BO9)</f>
        <v>417896</v>
      </c>
      <c r="CR9" s="121">
        <f>SUM(AN9,+BP9)</f>
        <v>69081</v>
      </c>
      <c r="CS9" s="121">
        <f>SUM(AO9,+BQ9)</f>
        <v>69081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3067</v>
      </c>
      <c r="CX9" s="121">
        <f>SUM(AT9,+BV9)</f>
        <v>0</v>
      </c>
      <c r="CY9" s="121">
        <f>SUM(AU9,+BW9)</f>
        <v>3067</v>
      </c>
      <c r="CZ9" s="121">
        <f>SUM(AV9,+BX9)</f>
        <v>0</v>
      </c>
      <c r="DA9" s="121">
        <f>SUM(AW9,+BY9)</f>
        <v>0</v>
      </c>
      <c r="DB9" s="121">
        <f>SUM(AX9,+BZ9)</f>
        <v>340496</v>
      </c>
      <c r="DC9" s="121">
        <f>SUM(AY9,+CA9)</f>
        <v>152652</v>
      </c>
      <c r="DD9" s="121">
        <f>SUM(AZ9,+CB9)</f>
        <v>187844</v>
      </c>
      <c r="DE9" s="121">
        <f>SUM(BA9,+CC9)</f>
        <v>0</v>
      </c>
      <c r="DF9" s="121">
        <f>SUM(BB9,+CD9)</f>
        <v>0</v>
      </c>
      <c r="DG9" s="122" t="s">
        <v>381</v>
      </c>
      <c r="DH9" s="121">
        <f>SUM(BD9,+CF9)</f>
        <v>5252</v>
      </c>
      <c r="DI9" s="121">
        <f>SUM(BE9,+CG9)</f>
        <v>26094</v>
      </c>
      <c r="DJ9" s="121">
        <f>SUM(BF9,+CH9)</f>
        <v>443990</v>
      </c>
    </row>
    <row r="10" spans="1:114" s="136" customFormat="1" ht="13.5" customHeight="1" x14ac:dyDescent="0.15">
      <c r="A10" s="119" t="s">
        <v>27</v>
      </c>
      <c r="B10" s="120" t="s">
        <v>359</v>
      </c>
      <c r="C10" s="119" t="s">
        <v>360</v>
      </c>
      <c r="D10" s="121">
        <f>SUM(E10,+L10)</f>
        <v>764591</v>
      </c>
      <c r="E10" s="121">
        <f>SUM(F10:I10)+K10</f>
        <v>247754</v>
      </c>
      <c r="F10" s="121">
        <v>996</v>
      </c>
      <c r="G10" s="121">
        <v>0</v>
      </c>
      <c r="H10" s="121">
        <v>0</v>
      </c>
      <c r="I10" s="121">
        <v>246758</v>
      </c>
      <c r="J10" s="121">
        <v>671235</v>
      </c>
      <c r="K10" s="121">
        <v>0</v>
      </c>
      <c r="L10" s="121">
        <v>516837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764591</v>
      </c>
      <c r="W10" s="121">
        <f>+SUM(E10,N10)</f>
        <v>247754</v>
      </c>
      <c r="X10" s="121">
        <f>+SUM(F10,O10)</f>
        <v>996</v>
      </c>
      <c r="Y10" s="121">
        <f>+SUM(G10,P10)</f>
        <v>0</v>
      </c>
      <c r="Z10" s="121">
        <f>+SUM(H10,Q10)</f>
        <v>0</v>
      </c>
      <c r="AA10" s="121">
        <f>+SUM(I10,R10)</f>
        <v>246758</v>
      </c>
      <c r="AB10" s="121">
        <f>+SUM(J10,S10)</f>
        <v>671235</v>
      </c>
      <c r="AC10" s="121">
        <f>+SUM(K10,T10)</f>
        <v>0</v>
      </c>
      <c r="AD10" s="121">
        <f>+SUM(L10,U10)</f>
        <v>516837</v>
      </c>
      <c r="AE10" s="121">
        <f>SUM(AF10,+AK10)</f>
        <v>10046</v>
      </c>
      <c r="AF10" s="121">
        <f>SUM(AG10:AJ10)</f>
        <v>10046</v>
      </c>
      <c r="AG10" s="121">
        <v>0</v>
      </c>
      <c r="AH10" s="121">
        <v>9490</v>
      </c>
      <c r="AI10" s="121">
        <v>556</v>
      </c>
      <c r="AJ10" s="121">
        <v>0</v>
      </c>
      <c r="AK10" s="121">
        <v>0</v>
      </c>
      <c r="AL10" s="122" t="s">
        <v>381</v>
      </c>
      <c r="AM10" s="121">
        <f>SUM(AN10,AS10,AW10,AX10,BD10)</f>
        <v>1027536</v>
      </c>
      <c r="AN10" s="121">
        <f>SUM(AO10:AR10)</f>
        <v>56111</v>
      </c>
      <c r="AO10" s="121">
        <v>56111</v>
      </c>
      <c r="AP10" s="121">
        <v>0</v>
      </c>
      <c r="AQ10" s="121">
        <v>0</v>
      </c>
      <c r="AR10" s="121">
        <v>0</v>
      </c>
      <c r="AS10" s="121">
        <f>SUM(AT10:AV10)</f>
        <v>196300</v>
      </c>
      <c r="AT10" s="121">
        <v>0</v>
      </c>
      <c r="AU10" s="121">
        <v>179159</v>
      </c>
      <c r="AV10" s="121">
        <v>17141</v>
      </c>
      <c r="AW10" s="121">
        <v>0</v>
      </c>
      <c r="AX10" s="121">
        <f>SUM(AY10:BB10)</f>
        <v>754109</v>
      </c>
      <c r="AY10" s="121">
        <v>0</v>
      </c>
      <c r="AZ10" s="121">
        <v>743703</v>
      </c>
      <c r="BA10" s="121">
        <v>10406</v>
      </c>
      <c r="BB10" s="121">
        <v>0</v>
      </c>
      <c r="BC10" s="122" t="s">
        <v>381</v>
      </c>
      <c r="BD10" s="121">
        <v>21016</v>
      </c>
      <c r="BE10" s="121">
        <v>398244</v>
      </c>
      <c r="BF10" s="121">
        <f>SUM(AE10,+AM10,+BE10)</f>
        <v>1435826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10046</v>
      </c>
      <c r="CJ10" s="121">
        <f>SUM(AF10,+BH10)</f>
        <v>10046</v>
      </c>
      <c r="CK10" s="121">
        <f>SUM(AG10,+BI10)</f>
        <v>0</v>
      </c>
      <c r="CL10" s="121">
        <f>SUM(AH10,+BJ10)</f>
        <v>9490</v>
      </c>
      <c r="CM10" s="121">
        <f>SUM(AI10,+BK10)</f>
        <v>556</v>
      </c>
      <c r="CN10" s="121">
        <f>SUM(AJ10,+BL10)</f>
        <v>0</v>
      </c>
      <c r="CO10" s="121">
        <f>SUM(AK10,+BM10)</f>
        <v>0</v>
      </c>
      <c r="CP10" s="122" t="s">
        <v>381</v>
      </c>
      <c r="CQ10" s="121">
        <f>SUM(AM10,+BO10)</f>
        <v>1027536</v>
      </c>
      <c r="CR10" s="121">
        <f>SUM(AN10,+BP10)</f>
        <v>56111</v>
      </c>
      <c r="CS10" s="121">
        <f>SUM(AO10,+BQ10)</f>
        <v>56111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196300</v>
      </c>
      <c r="CX10" s="121">
        <f>SUM(AT10,+BV10)</f>
        <v>0</v>
      </c>
      <c r="CY10" s="121">
        <f>SUM(AU10,+BW10)</f>
        <v>179159</v>
      </c>
      <c r="CZ10" s="121">
        <f>SUM(AV10,+BX10)</f>
        <v>17141</v>
      </c>
      <c r="DA10" s="121">
        <f>SUM(AW10,+BY10)</f>
        <v>0</v>
      </c>
      <c r="DB10" s="121">
        <f>SUM(AX10,+BZ10)</f>
        <v>754109</v>
      </c>
      <c r="DC10" s="121">
        <f>SUM(AY10,+CA10)</f>
        <v>0</v>
      </c>
      <c r="DD10" s="121">
        <f>SUM(AZ10,+CB10)</f>
        <v>743703</v>
      </c>
      <c r="DE10" s="121">
        <f>SUM(BA10,+CC10)</f>
        <v>10406</v>
      </c>
      <c r="DF10" s="121">
        <f>SUM(BB10,+CD10)</f>
        <v>0</v>
      </c>
      <c r="DG10" s="122" t="s">
        <v>381</v>
      </c>
      <c r="DH10" s="121">
        <f>SUM(BD10,+CF10)</f>
        <v>21016</v>
      </c>
      <c r="DI10" s="121">
        <f>SUM(BE10,+CG10)</f>
        <v>398244</v>
      </c>
      <c r="DJ10" s="121">
        <f>SUM(BF10,+CH10)</f>
        <v>1435826</v>
      </c>
    </row>
    <row r="11" spans="1:114" s="136" customFormat="1" ht="13.5" customHeight="1" x14ac:dyDescent="0.15">
      <c r="A11" s="119" t="s">
        <v>27</v>
      </c>
      <c r="B11" s="120" t="s">
        <v>347</v>
      </c>
      <c r="C11" s="119" t="s">
        <v>348</v>
      </c>
      <c r="D11" s="121">
        <f>SUM(E11,+L11)</f>
        <v>473644</v>
      </c>
      <c r="E11" s="121">
        <f>SUM(F11:I11)+K11</f>
        <v>317301</v>
      </c>
      <c r="F11" s="121">
        <v>363</v>
      </c>
      <c r="G11" s="121">
        <v>0</v>
      </c>
      <c r="H11" s="121">
        <v>0</v>
      </c>
      <c r="I11" s="121">
        <v>316938</v>
      </c>
      <c r="J11" s="121">
        <v>403090</v>
      </c>
      <c r="K11" s="121">
        <v>0</v>
      </c>
      <c r="L11" s="121">
        <v>156343</v>
      </c>
      <c r="M11" s="121">
        <f>SUM(N11,+U11)</f>
        <v>112877</v>
      </c>
      <c r="N11" s="121">
        <f>SUM(O11:R11,T11)</f>
        <v>107859</v>
      </c>
      <c r="O11" s="121">
        <v>0</v>
      </c>
      <c r="P11" s="121">
        <v>0</v>
      </c>
      <c r="Q11" s="121">
        <v>0</v>
      </c>
      <c r="R11" s="121">
        <v>107859</v>
      </c>
      <c r="S11" s="121">
        <v>159903</v>
      </c>
      <c r="T11" s="121">
        <v>0</v>
      </c>
      <c r="U11" s="121">
        <v>5018</v>
      </c>
      <c r="V11" s="121">
        <f>+SUM(D11,M11)</f>
        <v>586521</v>
      </c>
      <c r="W11" s="121">
        <f>+SUM(E11,N11)</f>
        <v>425160</v>
      </c>
      <c r="X11" s="121">
        <f>+SUM(F11,O11)</f>
        <v>363</v>
      </c>
      <c r="Y11" s="121">
        <f>+SUM(G11,P11)</f>
        <v>0</v>
      </c>
      <c r="Z11" s="121">
        <f>+SUM(H11,Q11)</f>
        <v>0</v>
      </c>
      <c r="AA11" s="121">
        <f>+SUM(I11,R11)</f>
        <v>424797</v>
      </c>
      <c r="AB11" s="121">
        <f>+SUM(J11,S11)</f>
        <v>562993</v>
      </c>
      <c r="AC11" s="121">
        <f>+SUM(K11,T11)</f>
        <v>0</v>
      </c>
      <c r="AD11" s="121">
        <f>+SUM(L11,U11)</f>
        <v>161361</v>
      </c>
      <c r="AE11" s="121">
        <f>SUM(AF11,+AK11)</f>
        <v>7517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7517</v>
      </c>
      <c r="AL11" s="122" t="s">
        <v>381</v>
      </c>
      <c r="AM11" s="121">
        <f>SUM(AN11,AS11,AW11,AX11,BD11)</f>
        <v>865213</v>
      </c>
      <c r="AN11" s="121">
        <f>SUM(AO11:AR11)</f>
        <v>234770</v>
      </c>
      <c r="AO11" s="121">
        <v>231322</v>
      </c>
      <c r="AP11" s="121">
        <v>0</v>
      </c>
      <c r="AQ11" s="121">
        <v>3448</v>
      </c>
      <c r="AR11" s="121">
        <v>0</v>
      </c>
      <c r="AS11" s="121">
        <f>SUM(AT11:AV11)</f>
        <v>540814</v>
      </c>
      <c r="AT11" s="121">
        <v>0</v>
      </c>
      <c r="AU11" s="121">
        <v>540814</v>
      </c>
      <c r="AV11" s="121">
        <v>0</v>
      </c>
      <c r="AW11" s="121">
        <v>0</v>
      </c>
      <c r="AX11" s="121">
        <f>SUM(AY11:BB11)</f>
        <v>89629</v>
      </c>
      <c r="AY11" s="121">
        <v>0</v>
      </c>
      <c r="AZ11" s="121">
        <v>0</v>
      </c>
      <c r="BA11" s="121">
        <v>80830</v>
      </c>
      <c r="BB11" s="121">
        <v>8799</v>
      </c>
      <c r="BC11" s="122" t="s">
        <v>381</v>
      </c>
      <c r="BD11" s="121">
        <v>0</v>
      </c>
      <c r="BE11" s="121">
        <v>4004</v>
      </c>
      <c r="BF11" s="121">
        <f>SUM(AE11,+AM11,+BE11)</f>
        <v>876734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381</v>
      </c>
      <c r="BO11" s="121">
        <f>SUM(BP11,BU11,BY11,BZ11,CF11)</f>
        <v>269980</v>
      </c>
      <c r="BP11" s="121">
        <f>SUM(BQ11:BT11)</f>
        <v>29150</v>
      </c>
      <c r="BQ11" s="121">
        <v>25702</v>
      </c>
      <c r="BR11" s="121">
        <v>0</v>
      </c>
      <c r="BS11" s="121">
        <v>3448</v>
      </c>
      <c r="BT11" s="121">
        <v>0</v>
      </c>
      <c r="BU11" s="121">
        <f>SUM(BV11:BX11)</f>
        <v>104099</v>
      </c>
      <c r="BV11" s="121">
        <v>0</v>
      </c>
      <c r="BW11" s="121">
        <v>104099</v>
      </c>
      <c r="BX11" s="121">
        <v>0</v>
      </c>
      <c r="BY11" s="121">
        <v>0</v>
      </c>
      <c r="BZ11" s="121">
        <f>SUM(CA11:CD11)</f>
        <v>136731</v>
      </c>
      <c r="CA11" s="121">
        <v>110409</v>
      </c>
      <c r="CB11" s="121">
        <v>23328</v>
      </c>
      <c r="CC11" s="121">
        <v>0</v>
      </c>
      <c r="CD11" s="121">
        <v>2994</v>
      </c>
      <c r="CE11" s="122" t="s">
        <v>381</v>
      </c>
      <c r="CF11" s="121">
        <v>0</v>
      </c>
      <c r="CG11" s="121">
        <v>2800</v>
      </c>
      <c r="CH11" s="121">
        <f>SUM(BG11,+BO11,+CG11)</f>
        <v>272780</v>
      </c>
      <c r="CI11" s="121">
        <f>SUM(AE11,+BG11)</f>
        <v>7517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7517</v>
      </c>
      <c r="CP11" s="122" t="s">
        <v>381</v>
      </c>
      <c r="CQ11" s="121">
        <f>SUM(AM11,+BO11)</f>
        <v>1135193</v>
      </c>
      <c r="CR11" s="121">
        <f>SUM(AN11,+BP11)</f>
        <v>263920</v>
      </c>
      <c r="CS11" s="121">
        <f>SUM(AO11,+BQ11)</f>
        <v>257024</v>
      </c>
      <c r="CT11" s="121">
        <f>SUM(AP11,+BR11)</f>
        <v>0</v>
      </c>
      <c r="CU11" s="121">
        <f>SUM(AQ11,+BS11)</f>
        <v>6896</v>
      </c>
      <c r="CV11" s="121">
        <f>SUM(AR11,+BT11)</f>
        <v>0</v>
      </c>
      <c r="CW11" s="121">
        <f>SUM(AS11,+BU11)</f>
        <v>644913</v>
      </c>
      <c r="CX11" s="121">
        <f>SUM(AT11,+BV11)</f>
        <v>0</v>
      </c>
      <c r="CY11" s="121">
        <f>SUM(AU11,+BW11)</f>
        <v>644913</v>
      </c>
      <c r="CZ11" s="121">
        <f>SUM(AV11,+BX11)</f>
        <v>0</v>
      </c>
      <c r="DA11" s="121">
        <f>SUM(AW11,+BY11)</f>
        <v>0</v>
      </c>
      <c r="DB11" s="121">
        <f>SUM(AX11,+BZ11)</f>
        <v>226360</v>
      </c>
      <c r="DC11" s="121">
        <f>SUM(AY11,+CA11)</f>
        <v>110409</v>
      </c>
      <c r="DD11" s="121">
        <f>SUM(AZ11,+CB11)</f>
        <v>23328</v>
      </c>
      <c r="DE11" s="121">
        <f>SUM(BA11,+CC11)</f>
        <v>80830</v>
      </c>
      <c r="DF11" s="121">
        <f>SUM(BB11,+CD11)</f>
        <v>11793</v>
      </c>
      <c r="DG11" s="122" t="s">
        <v>381</v>
      </c>
      <c r="DH11" s="121">
        <f>SUM(BD11,+CF11)</f>
        <v>0</v>
      </c>
      <c r="DI11" s="121">
        <f>SUM(BE11,+CG11)</f>
        <v>6804</v>
      </c>
      <c r="DJ11" s="121">
        <f>SUM(BF11,+CH11)</f>
        <v>1149514</v>
      </c>
    </row>
    <row r="12" spans="1:114" s="136" customFormat="1" ht="13.5" customHeight="1" x14ac:dyDescent="0.15">
      <c r="A12" s="119" t="s">
        <v>27</v>
      </c>
      <c r="B12" s="120" t="s">
        <v>361</v>
      </c>
      <c r="C12" s="119" t="s">
        <v>374</v>
      </c>
      <c r="D12" s="121">
        <f>SUM(E12,+L12)</f>
        <v>116518</v>
      </c>
      <c r="E12" s="121">
        <f>SUM(F12:I12)+K12</f>
        <v>44523</v>
      </c>
      <c r="F12" s="121">
        <v>0</v>
      </c>
      <c r="G12" s="121">
        <v>0</v>
      </c>
      <c r="H12" s="121">
        <v>0</v>
      </c>
      <c r="I12" s="121">
        <v>44523</v>
      </c>
      <c r="J12" s="121">
        <v>251569</v>
      </c>
      <c r="K12" s="121">
        <v>0</v>
      </c>
      <c r="L12" s="121">
        <v>71995</v>
      </c>
      <c r="M12" s="121">
        <f>SUM(N12,+U12)</f>
        <v>27506</v>
      </c>
      <c r="N12" s="121">
        <f>SUM(O12:R12,T12)</f>
        <v>27421</v>
      </c>
      <c r="O12" s="121">
        <v>0</v>
      </c>
      <c r="P12" s="121">
        <v>0</v>
      </c>
      <c r="Q12" s="121">
        <v>0</v>
      </c>
      <c r="R12" s="121">
        <v>27421</v>
      </c>
      <c r="S12" s="121">
        <v>204350</v>
      </c>
      <c r="T12" s="121">
        <v>0</v>
      </c>
      <c r="U12" s="121">
        <v>85</v>
      </c>
      <c r="V12" s="121">
        <f>+SUM(D12,M12)</f>
        <v>144024</v>
      </c>
      <c r="W12" s="121">
        <f>+SUM(E12,N12)</f>
        <v>71944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71944</v>
      </c>
      <c r="AB12" s="121">
        <f>+SUM(J12,S12)</f>
        <v>455919</v>
      </c>
      <c r="AC12" s="121">
        <f>+SUM(K12,T12)</f>
        <v>0</v>
      </c>
      <c r="AD12" s="121">
        <f>+SUM(L12,U12)</f>
        <v>72080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381</v>
      </c>
      <c r="AM12" s="121">
        <f>SUM(AN12,AS12,AW12,AX12,BD12)</f>
        <v>347295</v>
      </c>
      <c r="AN12" s="121">
        <f>SUM(AO12:AR12)</f>
        <v>62901</v>
      </c>
      <c r="AO12" s="121">
        <v>62901</v>
      </c>
      <c r="AP12" s="121">
        <v>0</v>
      </c>
      <c r="AQ12" s="121">
        <v>0</v>
      </c>
      <c r="AR12" s="121">
        <v>0</v>
      </c>
      <c r="AS12" s="121">
        <f>SUM(AT12:AV12)</f>
        <v>233047</v>
      </c>
      <c r="AT12" s="121">
        <v>0</v>
      </c>
      <c r="AU12" s="121">
        <v>233047</v>
      </c>
      <c r="AV12" s="121">
        <v>0</v>
      </c>
      <c r="AW12" s="121">
        <v>0</v>
      </c>
      <c r="AX12" s="121">
        <f>SUM(AY12:BB12)</f>
        <v>51347</v>
      </c>
      <c r="AY12" s="121">
        <v>0</v>
      </c>
      <c r="AZ12" s="121">
        <v>0</v>
      </c>
      <c r="BA12" s="121">
        <v>7493</v>
      </c>
      <c r="BB12" s="121">
        <v>43854</v>
      </c>
      <c r="BC12" s="122" t="s">
        <v>381</v>
      </c>
      <c r="BD12" s="121">
        <v>0</v>
      </c>
      <c r="BE12" s="121">
        <v>20792</v>
      </c>
      <c r="BF12" s="121">
        <f>SUM(AE12,+AM12,+BE12)</f>
        <v>368087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381</v>
      </c>
      <c r="BO12" s="121">
        <f>SUM(BP12,BU12,BY12,BZ12,CF12)</f>
        <v>207260</v>
      </c>
      <c r="BP12" s="121">
        <f>SUM(BQ12:BT12)</f>
        <v>54608</v>
      </c>
      <c r="BQ12" s="121">
        <v>54608</v>
      </c>
      <c r="BR12" s="121">
        <v>0</v>
      </c>
      <c r="BS12" s="121">
        <v>0</v>
      </c>
      <c r="BT12" s="121">
        <v>0</v>
      </c>
      <c r="BU12" s="121">
        <f>SUM(BV12:BX12)</f>
        <v>47035</v>
      </c>
      <c r="BV12" s="121">
        <v>0</v>
      </c>
      <c r="BW12" s="121">
        <v>47035</v>
      </c>
      <c r="BX12" s="121">
        <v>0</v>
      </c>
      <c r="BY12" s="121">
        <v>0</v>
      </c>
      <c r="BZ12" s="121">
        <f>SUM(CA12:CD12)</f>
        <v>105617</v>
      </c>
      <c r="CA12" s="121">
        <v>0</v>
      </c>
      <c r="CB12" s="121">
        <v>0</v>
      </c>
      <c r="CC12" s="121">
        <v>9622</v>
      </c>
      <c r="CD12" s="121">
        <v>95995</v>
      </c>
      <c r="CE12" s="122" t="s">
        <v>381</v>
      </c>
      <c r="CF12" s="121">
        <v>0</v>
      </c>
      <c r="CG12" s="121">
        <v>24596</v>
      </c>
      <c r="CH12" s="121">
        <f>SUM(BG12,+BO12,+CG12)</f>
        <v>231856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381</v>
      </c>
      <c r="CQ12" s="121">
        <f>SUM(AM12,+BO12)</f>
        <v>554555</v>
      </c>
      <c r="CR12" s="121">
        <f>SUM(AN12,+BP12)</f>
        <v>117509</v>
      </c>
      <c r="CS12" s="121">
        <f>SUM(AO12,+BQ12)</f>
        <v>117509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280082</v>
      </c>
      <c r="CX12" s="121">
        <f>SUM(AT12,+BV12)</f>
        <v>0</v>
      </c>
      <c r="CY12" s="121">
        <f>SUM(AU12,+BW12)</f>
        <v>280082</v>
      </c>
      <c r="CZ12" s="121">
        <f>SUM(AV12,+BX12)</f>
        <v>0</v>
      </c>
      <c r="DA12" s="121">
        <f>SUM(AW12,+BY12)</f>
        <v>0</v>
      </c>
      <c r="DB12" s="121">
        <f>SUM(AX12,+BZ12)</f>
        <v>156964</v>
      </c>
      <c r="DC12" s="121">
        <f>SUM(AY12,+CA12)</f>
        <v>0</v>
      </c>
      <c r="DD12" s="121">
        <f>SUM(AZ12,+CB12)</f>
        <v>0</v>
      </c>
      <c r="DE12" s="121">
        <f>SUM(BA12,+CC12)</f>
        <v>17115</v>
      </c>
      <c r="DF12" s="121">
        <f>SUM(BB12,+CD12)</f>
        <v>139849</v>
      </c>
      <c r="DG12" s="122" t="s">
        <v>381</v>
      </c>
      <c r="DH12" s="121">
        <f>SUM(BD12,+CF12)</f>
        <v>0</v>
      </c>
      <c r="DI12" s="121">
        <f>SUM(BE12,+CG12)</f>
        <v>45388</v>
      </c>
      <c r="DJ12" s="121">
        <f>SUM(BF12,+CH12)</f>
        <v>599943</v>
      </c>
    </row>
    <row r="13" spans="1:114" s="136" customFormat="1" ht="13.5" customHeight="1" x14ac:dyDescent="0.15">
      <c r="A13" s="119" t="s">
        <v>27</v>
      </c>
      <c r="B13" s="120" t="s">
        <v>363</v>
      </c>
      <c r="C13" s="119" t="s">
        <v>364</v>
      </c>
      <c r="D13" s="121">
        <f>SUM(E13,+L13)</f>
        <v>7275</v>
      </c>
      <c r="E13" s="121">
        <f>SUM(F13:I13)+K13</f>
        <v>1844</v>
      </c>
      <c r="F13" s="121">
        <v>0</v>
      </c>
      <c r="G13" s="121">
        <v>0</v>
      </c>
      <c r="H13" s="121">
        <v>0</v>
      </c>
      <c r="I13" s="121">
        <v>1844</v>
      </c>
      <c r="J13" s="121">
        <v>26937</v>
      </c>
      <c r="K13" s="121">
        <v>0</v>
      </c>
      <c r="L13" s="121">
        <v>5431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7275</v>
      </c>
      <c r="W13" s="121">
        <f>+SUM(E13,N13)</f>
        <v>1844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1844</v>
      </c>
      <c r="AB13" s="121">
        <f>+SUM(J13,S13)</f>
        <v>26937</v>
      </c>
      <c r="AC13" s="121">
        <f>+SUM(K13,T13)</f>
        <v>0</v>
      </c>
      <c r="AD13" s="121">
        <f>+SUM(L13,U13)</f>
        <v>5431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381</v>
      </c>
      <c r="AM13" s="121">
        <f>SUM(AN13,AS13,AW13,AX13,BD13)</f>
        <v>29148</v>
      </c>
      <c r="AN13" s="121">
        <f>SUM(AO13:AR13)</f>
        <v>315</v>
      </c>
      <c r="AO13" s="121">
        <v>315</v>
      </c>
      <c r="AP13" s="121">
        <v>0</v>
      </c>
      <c r="AQ13" s="121">
        <v>0</v>
      </c>
      <c r="AR13" s="121">
        <v>0</v>
      </c>
      <c r="AS13" s="121">
        <f>SUM(AT13:AV13)</f>
        <v>1060</v>
      </c>
      <c r="AT13" s="121">
        <v>0</v>
      </c>
      <c r="AU13" s="121">
        <v>0</v>
      </c>
      <c r="AV13" s="121">
        <v>1060</v>
      </c>
      <c r="AW13" s="121">
        <v>0</v>
      </c>
      <c r="AX13" s="121">
        <f>SUM(AY13:BB13)</f>
        <v>27773</v>
      </c>
      <c r="AY13" s="121">
        <v>0</v>
      </c>
      <c r="AZ13" s="121">
        <v>21861</v>
      </c>
      <c r="BA13" s="121">
        <v>1852</v>
      </c>
      <c r="BB13" s="121">
        <v>4060</v>
      </c>
      <c r="BC13" s="122" t="s">
        <v>381</v>
      </c>
      <c r="BD13" s="121">
        <v>0</v>
      </c>
      <c r="BE13" s="121">
        <v>5064</v>
      </c>
      <c r="BF13" s="121">
        <f>SUM(AE13,+AM13,+BE13)</f>
        <v>34212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381</v>
      </c>
      <c r="CQ13" s="121">
        <f>SUM(AM13,+BO13)</f>
        <v>29148</v>
      </c>
      <c r="CR13" s="121">
        <f>SUM(AN13,+BP13)</f>
        <v>315</v>
      </c>
      <c r="CS13" s="121">
        <f>SUM(AO13,+BQ13)</f>
        <v>315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1060</v>
      </c>
      <c r="CX13" s="121">
        <f>SUM(AT13,+BV13)</f>
        <v>0</v>
      </c>
      <c r="CY13" s="121">
        <f>SUM(AU13,+BW13)</f>
        <v>0</v>
      </c>
      <c r="CZ13" s="121">
        <f>SUM(AV13,+BX13)</f>
        <v>1060</v>
      </c>
      <c r="DA13" s="121">
        <f>SUM(AW13,+BY13)</f>
        <v>0</v>
      </c>
      <c r="DB13" s="121">
        <f>SUM(AX13,+BZ13)</f>
        <v>27773</v>
      </c>
      <c r="DC13" s="121">
        <f>SUM(AY13,+CA13)</f>
        <v>0</v>
      </c>
      <c r="DD13" s="121">
        <f>SUM(AZ13,+CB13)</f>
        <v>21861</v>
      </c>
      <c r="DE13" s="121">
        <f>SUM(BA13,+CC13)</f>
        <v>1852</v>
      </c>
      <c r="DF13" s="121">
        <f>SUM(BB13,+CD13)</f>
        <v>4060</v>
      </c>
      <c r="DG13" s="122" t="s">
        <v>381</v>
      </c>
      <c r="DH13" s="121">
        <f>SUM(BD13,+CF13)</f>
        <v>0</v>
      </c>
      <c r="DI13" s="121">
        <f>SUM(BE13,+CG13)</f>
        <v>5064</v>
      </c>
      <c r="DJ13" s="121">
        <f>SUM(BF13,+CH13)</f>
        <v>34212</v>
      </c>
    </row>
    <row r="14" spans="1:114" s="136" customFormat="1" ht="13.5" customHeight="1" x14ac:dyDescent="0.15">
      <c r="A14" s="119" t="s">
        <v>27</v>
      </c>
      <c r="B14" s="120" t="s">
        <v>339</v>
      </c>
      <c r="C14" s="119" t="s">
        <v>340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174603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174603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381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381</v>
      </c>
      <c r="BO14" s="121">
        <f>SUM(BP14,BU14,BY14,BZ14,CF14)</f>
        <v>174603</v>
      </c>
      <c r="BP14" s="121">
        <f>SUM(BQ14:BT14)</f>
        <v>24858</v>
      </c>
      <c r="BQ14" s="121">
        <v>24858</v>
      </c>
      <c r="BR14" s="121">
        <v>0</v>
      </c>
      <c r="BS14" s="121">
        <v>0</v>
      </c>
      <c r="BT14" s="121">
        <v>0</v>
      </c>
      <c r="BU14" s="121">
        <f>SUM(BV14:BX14)</f>
        <v>10053</v>
      </c>
      <c r="BV14" s="121">
        <v>0</v>
      </c>
      <c r="BW14" s="121">
        <v>10053</v>
      </c>
      <c r="BX14" s="121">
        <v>0</v>
      </c>
      <c r="BY14" s="121">
        <v>0</v>
      </c>
      <c r="BZ14" s="121">
        <f>SUM(CA14:CD14)</f>
        <v>139692</v>
      </c>
      <c r="CA14" s="121">
        <v>0</v>
      </c>
      <c r="CB14" s="121">
        <v>139692</v>
      </c>
      <c r="CC14" s="121">
        <v>0</v>
      </c>
      <c r="CD14" s="121">
        <v>0</v>
      </c>
      <c r="CE14" s="122" t="s">
        <v>381</v>
      </c>
      <c r="CF14" s="121">
        <v>0</v>
      </c>
      <c r="CG14" s="121">
        <v>0</v>
      </c>
      <c r="CH14" s="121">
        <f>SUM(BG14,+BO14,+CG14)</f>
        <v>174603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381</v>
      </c>
      <c r="CQ14" s="121">
        <f>SUM(AM14,+BO14)</f>
        <v>174603</v>
      </c>
      <c r="CR14" s="121">
        <f>SUM(AN14,+BP14)</f>
        <v>24858</v>
      </c>
      <c r="CS14" s="121">
        <f>SUM(AO14,+BQ14)</f>
        <v>24858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10053</v>
      </c>
      <c r="CX14" s="121">
        <f>SUM(AT14,+BV14)</f>
        <v>0</v>
      </c>
      <c r="CY14" s="121">
        <f>SUM(AU14,+BW14)</f>
        <v>10053</v>
      </c>
      <c r="CZ14" s="121">
        <f>SUM(AV14,+BX14)</f>
        <v>0</v>
      </c>
      <c r="DA14" s="121">
        <f>SUM(AW14,+BY14)</f>
        <v>0</v>
      </c>
      <c r="DB14" s="121">
        <f>SUM(AX14,+BZ14)</f>
        <v>139692</v>
      </c>
      <c r="DC14" s="121">
        <f>SUM(AY14,+CA14)</f>
        <v>0</v>
      </c>
      <c r="DD14" s="121">
        <f>SUM(AZ14,+CB14)</f>
        <v>139692</v>
      </c>
      <c r="DE14" s="121">
        <f>SUM(BA14,+CC14)</f>
        <v>0</v>
      </c>
      <c r="DF14" s="121">
        <f>SUM(BB14,+CD14)</f>
        <v>0</v>
      </c>
      <c r="DG14" s="122" t="s">
        <v>381</v>
      </c>
      <c r="DH14" s="121">
        <f>SUM(BD14,+CF14)</f>
        <v>0</v>
      </c>
      <c r="DI14" s="121">
        <f>SUM(BE14,+CG14)</f>
        <v>0</v>
      </c>
      <c r="DJ14" s="121">
        <f>SUM(BF14,+CH14)</f>
        <v>174603</v>
      </c>
    </row>
    <row r="15" spans="1:114" s="136" customFormat="1" ht="13.5" customHeight="1" x14ac:dyDescent="0.15">
      <c r="A15" s="119" t="s">
        <v>27</v>
      </c>
      <c r="B15" s="120" t="s">
        <v>329</v>
      </c>
      <c r="C15" s="119" t="s">
        <v>330</v>
      </c>
      <c r="D15" s="121">
        <f>SUM(E15,+L15)</f>
        <v>1852</v>
      </c>
      <c r="E15" s="121">
        <f>SUM(F15:I15)+K15</f>
        <v>1852</v>
      </c>
      <c r="F15" s="121">
        <v>0</v>
      </c>
      <c r="G15" s="121">
        <v>0</v>
      </c>
      <c r="H15" s="121">
        <v>0</v>
      </c>
      <c r="I15" s="121">
        <v>1848</v>
      </c>
      <c r="J15" s="121">
        <v>263920</v>
      </c>
      <c r="K15" s="121">
        <v>4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1852</v>
      </c>
      <c r="W15" s="121">
        <f>+SUM(E15,N15)</f>
        <v>1852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1848</v>
      </c>
      <c r="AB15" s="121">
        <f>+SUM(J15,S15)</f>
        <v>263920</v>
      </c>
      <c r="AC15" s="121">
        <f>+SUM(K15,T15)</f>
        <v>4</v>
      </c>
      <c r="AD15" s="121">
        <f>+SUM(L15,U15)</f>
        <v>0</v>
      </c>
      <c r="AE15" s="121">
        <f>SUM(AF15,+AK15)</f>
        <v>17308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17308</v>
      </c>
      <c r="AL15" s="122" t="s">
        <v>381</v>
      </c>
      <c r="AM15" s="121">
        <f>SUM(AN15,AS15,AW15,AX15,BD15)</f>
        <v>210815</v>
      </c>
      <c r="AN15" s="121">
        <f>SUM(AO15:AR15)</f>
        <v>52896</v>
      </c>
      <c r="AO15" s="121">
        <v>52896</v>
      </c>
      <c r="AP15" s="121">
        <v>0</v>
      </c>
      <c r="AQ15" s="121">
        <v>0</v>
      </c>
      <c r="AR15" s="121">
        <v>0</v>
      </c>
      <c r="AS15" s="121">
        <f>SUM(AT15:AV15)</f>
        <v>63396</v>
      </c>
      <c r="AT15" s="121">
        <v>0</v>
      </c>
      <c r="AU15" s="121">
        <v>0</v>
      </c>
      <c r="AV15" s="121">
        <v>63396</v>
      </c>
      <c r="AW15" s="121">
        <v>0</v>
      </c>
      <c r="AX15" s="121">
        <f>SUM(AY15:BB15)</f>
        <v>94523</v>
      </c>
      <c r="AY15" s="121">
        <v>0</v>
      </c>
      <c r="AZ15" s="121">
        <v>80375</v>
      </c>
      <c r="BA15" s="121">
        <v>0</v>
      </c>
      <c r="BB15" s="121">
        <v>14148</v>
      </c>
      <c r="BC15" s="122" t="s">
        <v>381</v>
      </c>
      <c r="BD15" s="121">
        <v>0</v>
      </c>
      <c r="BE15" s="121">
        <v>37649</v>
      </c>
      <c r="BF15" s="121">
        <f>SUM(AE15,+AM15,+BE15)</f>
        <v>265772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17308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17308</v>
      </c>
      <c r="CP15" s="122" t="s">
        <v>381</v>
      </c>
      <c r="CQ15" s="121">
        <f>SUM(AM15,+BO15)</f>
        <v>210815</v>
      </c>
      <c r="CR15" s="121">
        <f>SUM(AN15,+BP15)</f>
        <v>52896</v>
      </c>
      <c r="CS15" s="121">
        <f>SUM(AO15,+BQ15)</f>
        <v>52896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63396</v>
      </c>
      <c r="CX15" s="121">
        <f>SUM(AT15,+BV15)</f>
        <v>0</v>
      </c>
      <c r="CY15" s="121">
        <f>SUM(AU15,+BW15)</f>
        <v>0</v>
      </c>
      <c r="CZ15" s="121">
        <f>SUM(AV15,+BX15)</f>
        <v>63396</v>
      </c>
      <c r="DA15" s="121">
        <f>SUM(AW15,+BY15)</f>
        <v>0</v>
      </c>
      <c r="DB15" s="121">
        <f>SUM(AX15,+BZ15)</f>
        <v>94523</v>
      </c>
      <c r="DC15" s="121">
        <f>SUM(AY15,+CA15)</f>
        <v>0</v>
      </c>
      <c r="DD15" s="121">
        <f>SUM(AZ15,+CB15)</f>
        <v>80375</v>
      </c>
      <c r="DE15" s="121">
        <f>SUM(BA15,+CC15)</f>
        <v>0</v>
      </c>
      <c r="DF15" s="121">
        <f>SUM(BB15,+CD15)</f>
        <v>14148</v>
      </c>
      <c r="DG15" s="122" t="s">
        <v>381</v>
      </c>
      <c r="DH15" s="121">
        <f>SUM(BD15,+CF15)</f>
        <v>0</v>
      </c>
      <c r="DI15" s="121">
        <f>SUM(BE15,+CG15)</f>
        <v>37649</v>
      </c>
      <c r="DJ15" s="121">
        <f>SUM(BF15,+CH15)</f>
        <v>265772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17911546</v>
      </c>
      <c r="E7" s="140">
        <f>+SUM(F7:I7,K7)</f>
        <v>3885049</v>
      </c>
      <c r="F7" s="140">
        <f t="shared" ref="F7:L7" si="0">SUM(F$8:F$257)</f>
        <v>12727</v>
      </c>
      <c r="G7" s="140">
        <f t="shared" si="0"/>
        <v>3520</v>
      </c>
      <c r="H7" s="140">
        <f t="shared" si="0"/>
        <v>301130</v>
      </c>
      <c r="I7" s="140">
        <f t="shared" si="0"/>
        <v>2879336</v>
      </c>
      <c r="J7" s="140">
        <f t="shared" si="0"/>
        <v>2924739</v>
      </c>
      <c r="K7" s="140">
        <f t="shared" si="0"/>
        <v>688336</v>
      </c>
      <c r="L7" s="140">
        <f t="shared" si="0"/>
        <v>14026497</v>
      </c>
      <c r="M7" s="140">
        <f>SUM(N7,+U7)</f>
        <v>2380330</v>
      </c>
      <c r="N7" s="140">
        <f>+SUM(O7:R7,T7)</f>
        <v>630064</v>
      </c>
      <c r="O7" s="140">
        <f t="shared" ref="O7:U7" si="1">SUM(O$8:O$257)</f>
        <v>2045</v>
      </c>
      <c r="P7" s="140">
        <f t="shared" si="1"/>
        <v>760</v>
      </c>
      <c r="Q7" s="140">
        <f t="shared" si="1"/>
        <v>0</v>
      </c>
      <c r="R7" s="140">
        <f t="shared" si="1"/>
        <v>422981</v>
      </c>
      <c r="S7" s="140">
        <f t="shared" si="1"/>
        <v>896169</v>
      </c>
      <c r="T7" s="140">
        <f t="shared" si="1"/>
        <v>204278</v>
      </c>
      <c r="U7" s="140">
        <f t="shared" si="1"/>
        <v>1750266</v>
      </c>
      <c r="V7" s="140">
        <f t="shared" ref="V7:AB7" si="2">+SUM(D7,M7)</f>
        <v>20291876</v>
      </c>
      <c r="W7" s="140">
        <f t="shared" si="2"/>
        <v>4515113</v>
      </c>
      <c r="X7" s="140">
        <f t="shared" si="2"/>
        <v>14772</v>
      </c>
      <c r="Y7" s="140">
        <f t="shared" si="2"/>
        <v>4280</v>
      </c>
      <c r="Z7" s="140">
        <f t="shared" si="2"/>
        <v>301130</v>
      </c>
      <c r="AA7" s="140">
        <f t="shared" si="2"/>
        <v>3302317</v>
      </c>
      <c r="AB7" s="140">
        <f t="shared" si="2"/>
        <v>3820908</v>
      </c>
      <c r="AC7" s="140">
        <f>+SUM(K7,T7)</f>
        <v>892614</v>
      </c>
      <c r="AD7" s="140">
        <f>+SUM(L7,U7)</f>
        <v>15776763</v>
      </c>
      <c r="AE7" s="208"/>
      <c r="AF7" s="208"/>
    </row>
    <row r="8" spans="1:32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2930529</v>
      </c>
      <c r="E8" s="121">
        <f>+SUM(F8:I8,K8)</f>
        <v>717001</v>
      </c>
      <c r="F8" s="121">
        <v>0</v>
      </c>
      <c r="G8" s="121">
        <v>154</v>
      </c>
      <c r="H8" s="121">
        <v>203630</v>
      </c>
      <c r="I8" s="121">
        <v>512987</v>
      </c>
      <c r="J8" s="121"/>
      <c r="K8" s="121">
        <v>230</v>
      </c>
      <c r="L8" s="121">
        <v>2213528</v>
      </c>
      <c r="M8" s="121">
        <f>SUM(N8,+U8)</f>
        <v>304059</v>
      </c>
      <c r="N8" s="121">
        <f>+SUM(O8:R8,T8)</f>
        <v>26345</v>
      </c>
      <c r="O8" s="121">
        <v>2045</v>
      </c>
      <c r="P8" s="121">
        <v>760</v>
      </c>
      <c r="Q8" s="121">
        <v>0</v>
      </c>
      <c r="R8" s="121">
        <v>23225</v>
      </c>
      <c r="S8" s="121"/>
      <c r="T8" s="121">
        <v>315</v>
      </c>
      <c r="U8" s="121">
        <v>277714</v>
      </c>
      <c r="V8" s="121">
        <f>+SUM(D8,M8)</f>
        <v>3234588</v>
      </c>
      <c r="W8" s="121">
        <f>+SUM(E8,N8)</f>
        <v>743346</v>
      </c>
      <c r="X8" s="121">
        <f>+SUM(F8,O8)</f>
        <v>2045</v>
      </c>
      <c r="Y8" s="121">
        <f>+SUM(G8,P8)</f>
        <v>914</v>
      </c>
      <c r="Z8" s="121">
        <f>+SUM(H8,Q8)</f>
        <v>203630</v>
      </c>
      <c r="AA8" s="121">
        <f>+SUM(I8,R8)</f>
        <v>536212</v>
      </c>
      <c r="AB8" s="121">
        <f>+SUM(J8,S8)</f>
        <v>0</v>
      </c>
      <c r="AC8" s="121">
        <f>+SUM(K8,T8)</f>
        <v>545</v>
      </c>
      <c r="AD8" s="121">
        <f>+SUM(L8,U8)</f>
        <v>2491242</v>
      </c>
      <c r="AE8" s="209" t="s">
        <v>326</v>
      </c>
      <c r="AF8" s="208"/>
    </row>
    <row r="9" spans="1:32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1581731</v>
      </c>
      <c r="E9" s="121">
        <f>+SUM(F9:I9,K9)</f>
        <v>200252</v>
      </c>
      <c r="F9" s="121">
        <v>0</v>
      </c>
      <c r="G9" s="121">
        <v>1361</v>
      </c>
      <c r="H9" s="121">
        <v>0</v>
      </c>
      <c r="I9" s="121">
        <v>160942</v>
      </c>
      <c r="J9" s="121"/>
      <c r="K9" s="121">
        <v>37949</v>
      </c>
      <c r="L9" s="121">
        <v>1381479</v>
      </c>
      <c r="M9" s="121">
        <f>SUM(N9,+U9)</f>
        <v>269974</v>
      </c>
      <c r="N9" s="121">
        <f>+SUM(O9:R9,T9)</f>
        <v>47685</v>
      </c>
      <c r="O9" s="121">
        <v>0</v>
      </c>
      <c r="P9" s="121">
        <v>0</v>
      </c>
      <c r="Q9" s="121">
        <v>0</v>
      </c>
      <c r="R9" s="121">
        <v>47685</v>
      </c>
      <c r="S9" s="121"/>
      <c r="T9" s="121">
        <v>0</v>
      </c>
      <c r="U9" s="121">
        <v>222289</v>
      </c>
      <c r="V9" s="121">
        <f>+SUM(D9,M9)</f>
        <v>1851705</v>
      </c>
      <c r="W9" s="121">
        <f>+SUM(E9,N9)</f>
        <v>247937</v>
      </c>
      <c r="X9" s="121">
        <f>+SUM(F9,O9)</f>
        <v>0</v>
      </c>
      <c r="Y9" s="121">
        <f>+SUM(G9,P9)</f>
        <v>1361</v>
      </c>
      <c r="Z9" s="121">
        <f>+SUM(H9,Q9)</f>
        <v>0</v>
      </c>
      <c r="AA9" s="121">
        <f>+SUM(I9,R9)</f>
        <v>208627</v>
      </c>
      <c r="AB9" s="121">
        <f>+SUM(J9,S9)</f>
        <v>0</v>
      </c>
      <c r="AC9" s="121">
        <f>+SUM(K9,T9)</f>
        <v>37949</v>
      </c>
      <c r="AD9" s="121">
        <f>+SUM(L9,U9)</f>
        <v>1603768</v>
      </c>
      <c r="AE9" s="209" t="s">
        <v>326</v>
      </c>
      <c r="AF9" s="208"/>
    </row>
    <row r="10" spans="1:32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SUM(E10,+L10)</f>
        <v>995035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995035</v>
      </c>
      <c r="M10" s="121">
        <f>SUM(N10,+U10)</f>
        <v>24525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24525</v>
      </c>
      <c r="V10" s="121">
        <f>+SUM(D10,M10)</f>
        <v>1019560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1019560</v>
      </c>
      <c r="AE10" s="209" t="s">
        <v>326</v>
      </c>
      <c r="AF10" s="208"/>
    </row>
    <row r="11" spans="1:32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SUM(E11,+L11)</f>
        <v>1143783</v>
      </c>
      <c r="E11" s="121">
        <f>+SUM(F11:I11,K11)</f>
        <v>269065</v>
      </c>
      <c r="F11" s="121">
        <v>0</v>
      </c>
      <c r="G11" s="121">
        <v>0</v>
      </c>
      <c r="H11" s="121">
        <v>0</v>
      </c>
      <c r="I11" s="121">
        <v>213291</v>
      </c>
      <c r="J11" s="121"/>
      <c r="K11" s="121">
        <v>55774</v>
      </c>
      <c r="L11" s="121">
        <v>874718</v>
      </c>
      <c r="M11" s="121">
        <f>SUM(N11,+U11)</f>
        <v>181628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181628</v>
      </c>
      <c r="V11" s="121">
        <f>+SUM(D11,M11)</f>
        <v>1325411</v>
      </c>
      <c r="W11" s="121">
        <f>+SUM(E11,N11)</f>
        <v>269065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213291</v>
      </c>
      <c r="AB11" s="121">
        <f>+SUM(J11,S11)</f>
        <v>0</v>
      </c>
      <c r="AC11" s="121">
        <f>+SUM(K11,T11)</f>
        <v>55774</v>
      </c>
      <c r="AD11" s="121">
        <f>+SUM(L11,U11)</f>
        <v>1056346</v>
      </c>
      <c r="AE11" s="209" t="s">
        <v>326</v>
      </c>
      <c r="AF11" s="208"/>
    </row>
    <row r="12" spans="1:32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SUM(E12,+L12)</f>
        <v>1277891</v>
      </c>
      <c r="E12" s="121">
        <f>+SUM(F12:I12,K12)</f>
        <v>480332</v>
      </c>
      <c r="F12" s="121">
        <v>2068</v>
      </c>
      <c r="G12" s="121">
        <v>809</v>
      </c>
      <c r="H12" s="121">
        <v>0</v>
      </c>
      <c r="I12" s="121">
        <v>276772</v>
      </c>
      <c r="J12" s="121"/>
      <c r="K12" s="121">
        <v>200683</v>
      </c>
      <c r="L12" s="121">
        <v>797559</v>
      </c>
      <c r="M12" s="121">
        <f>SUM(N12,+U12)</f>
        <v>59696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59696</v>
      </c>
      <c r="V12" s="121">
        <f>+SUM(D12,M12)</f>
        <v>1337587</v>
      </c>
      <c r="W12" s="121">
        <f>+SUM(E12,N12)</f>
        <v>480332</v>
      </c>
      <c r="X12" s="121">
        <f>+SUM(F12,O12)</f>
        <v>2068</v>
      </c>
      <c r="Y12" s="121">
        <f>+SUM(G12,P12)</f>
        <v>809</v>
      </c>
      <c r="Z12" s="121">
        <f>+SUM(H12,Q12)</f>
        <v>0</v>
      </c>
      <c r="AA12" s="121">
        <f>+SUM(I12,R12)</f>
        <v>276772</v>
      </c>
      <c r="AB12" s="121">
        <f>+SUM(J12,S12)</f>
        <v>0</v>
      </c>
      <c r="AC12" s="121">
        <f>+SUM(K12,T12)</f>
        <v>200683</v>
      </c>
      <c r="AD12" s="121">
        <f>+SUM(L12,U12)</f>
        <v>857255</v>
      </c>
      <c r="AE12" s="209" t="s">
        <v>326</v>
      </c>
      <c r="AF12" s="208"/>
    </row>
    <row r="13" spans="1:32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SUM(E13,+L13)</f>
        <v>1211686</v>
      </c>
      <c r="E13" s="121">
        <f>+SUM(F13:I13,K13)</f>
        <v>259504</v>
      </c>
      <c r="F13" s="121">
        <v>0</v>
      </c>
      <c r="G13" s="121">
        <v>979</v>
      </c>
      <c r="H13" s="121">
        <v>0</v>
      </c>
      <c r="I13" s="121">
        <v>219285</v>
      </c>
      <c r="J13" s="121"/>
      <c r="K13" s="121">
        <v>39240</v>
      </c>
      <c r="L13" s="121">
        <v>952182</v>
      </c>
      <c r="M13" s="121">
        <f>SUM(N13,+U13)</f>
        <v>100400</v>
      </c>
      <c r="N13" s="121">
        <f>+SUM(O13:R13,T13)</f>
        <v>13716</v>
      </c>
      <c r="O13" s="121">
        <v>0</v>
      </c>
      <c r="P13" s="121">
        <v>0</v>
      </c>
      <c r="Q13" s="121">
        <v>0</v>
      </c>
      <c r="R13" s="121">
        <v>13716</v>
      </c>
      <c r="S13" s="121"/>
      <c r="T13" s="121">
        <v>0</v>
      </c>
      <c r="U13" s="121">
        <v>86684</v>
      </c>
      <c r="V13" s="121">
        <f>+SUM(D13,M13)</f>
        <v>1312086</v>
      </c>
      <c r="W13" s="121">
        <f>+SUM(E13,N13)</f>
        <v>273220</v>
      </c>
      <c r="X13" s="121">
        <f>+SUM(F13,O13)</f>
        <v>0</v>
      </c>
      <c r="Y13" s="121">
        <f>+SUM(G13,P13)</f>
        <v>979</v>
      </c>
      <c r="Z13" s="121">
        <f>+SUM(H13,Q13)</f>
        <v>0</v>
      </c>
      <c r="AA13" s="121">
        <f>+SUM(I13,R13)</f>
        <v>233001</v>
      </c>
      <c r="AB13" s="121">
        <f>+SUM(J13,S13)</f>
        <v>0</v>
      </c>
      <c r="AC13" s="121">
        <f>+SUM(K13,T13)</f>
        <v>39240</v>
      </c>
      <c r="AD13" s="121">
        <f>+SUM(L13,U13)</f>
        <v>1038866</v>
      </c>
      <c r="AE13" s="209" t="s">
        <v>326</v>
      </c>
      <c r="AF13" s="208"/>
    </row>
    <row r="14" spans="1:32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1046335</v>
      </c>
      <c r="E14" s="121">
        <f>+SUM(F14:I14,K14)</f>
        <v>366179</v>
      </c>
      <c r="F14" s="121">
        <v>1404</v>
      </c>
      <c r="G14" s="121">
        <v>0</v>
      </c>
      <c r="H14" s="121">
        <v>97500</v>
      </c>
      <c r="I14" s="121">
        <v>243418</v>
      </c>
      <c r="J14" s="121"/>
      <c r="K14" s="121">
        <v>23857</v>
      </c>
      <c r="L14" s="121">
        <v>680156</v>
      </c>
      <c r="M14" s="121">
        <f>SUM(N14,+U14)</f>
        <v>28268</v>
      </c>
      <c r="N14" s="121">
        <f>+SUM(O14:R14,T14)</f>
        <v>28268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28268</v>
      </c>
      <c r="U14" s="121">
        <v>0</v>
      </c>
      <c r="V14" s="121">
        <f>+SUM(D14,M14)</f>
        <v>1074603</v>
      </c>
      <c r="W14" s="121">
        <f>+SUM(E14,N14)</f>
        <v>394447</v>
      </c>
      <c r="X14" s="121">
        <f>+SUM(F14,O14)</f>
        <v>1404</v>
      </c>
      <c r="Y14" s="121">
        <f>+SUM(G14,P14)</f>
        <v>0</v>
      </c>
      <c r="Z14" s="121">
        <f>+SUM(H14,Q14)</f>
        <v>97500</v>
      </c>
      <c r="AA14" s="121">
        <f>+SUM(I14,R14)</f>
        <v>243418</v>
      </c>
      <c r="AB14" s="121">
        <f>+SUM(J14,S14)</f>
        <v>0</v>
      </c>
      <c r="AC14" s="121">
        <f>+SUM(K14,T14)</f>
        <v>52125</v>
      </c>
      <c r="AD14" s="121">
        <f>+SUM(L14,U14)</f>
        <v>680156</v>
      </c>
      <c r="AE14" s="209" t="s">
        <v>326</v>
      </c>
      <c r="AF14" s="208"/>
    </row>
    <row r="15" spans="1:32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SUM(E15,+L15)</f>
        <v>1181615</v>
      </c>
      <c r="E15" s="121">
        <f>+SUM(F15:I15,K15)</f>
        <v>38710</v>
      </c>
      <c r="F15" s="121">
        <v>0</v>
      </c>
      <c r="G15" s="121">
        <v>0</v>
      </c>
      <c r="H15" s="121">
        <v>0</v>
      </c>
      <c r="I15" s="121">
        <v>14222</v>
      </c>
      <c r="J15" s="121"/>
      <c r="K15" s="121">
        <v>24488</v>
      </c>
      <c r="L15" s="121">
        <v>1142905</v>
      </c>
      <c r="M15" s="121">
        <f>SUM(N15,+U15)</f>
        <v>147015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147015</v>
      </c>
      <c r="V15" s="121">
        <f>+SUM(D15,M15)</f>
        <v>1328630</v>
      </c>
      <c r="W15" s="121">
        <f>+SUM(E15,N15)</f>
        <v>38710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14222</v>
      </c>
      <c r="AB15" s="121">
        <f>+SUM(J15,S15)</f>
        <v>0</v>
      </c>
      <c r="AC15" s="121">
        <f>+SUM(K15,T15)</f>
        <v>24488</v>
      </c>
      <c r="AD15" s="121">
        <f>+SUM(L15,U15)</f>
        <v>1289920</v>
      </c>
      <c r="AE15" s="209" t="s">
        <v>326</v>
      </c>
      <c r="AF15" s="208"/>
    </row>
    <row r="16" spans="1:32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SUM(E16,+L16)</f>
        <v>832111</v>
      </c>
      <c r="E16" s="121">
        <f>+SUM(F16:I16,K16)</f>
        <v>187534</v>
      </c>
      <c r="F16" s="121">
        <v>0</v>
      </c>
      <c r="G16" s="121">
        <v>0</v>
      </c>
      <c r="H16" s="121">
        <v>0</v>
      </c>
      <c r="I16" s="121">
        <v>170711</v>
      </c>
      <c r="J16" s="121"/>
      <c r="K16" s="121">
        <v>16823</v>
      </c>
      <c r="L16" s="121">
        <v>644577</v>
      </c>
      <c r="M16" s="121">
        <f>SUM(N16,+U16)</f>
        <v>81702</v>
      </c>
      <c r="N16" s="121">
        <f>+SUM(O16:R16,T16)</f>
        <v>11246</v>
      </c>
      <c r="O16" s="121">
        <v>0</v>
      </c>
      <c r="P16" s="121">
        <v>0</v>
      </c>
      <c r="Q16" s="121">
        <v>0</v>
      </c>
      <c r="R16" s="121">
        <v>11246</v>
      </c>
      <c r="S16" s="121"/>
      <c r="T16" s="121">
        <v>0</v>
      </c>
      <c r="U16" s="121">
        <v>70456</v>
      </c>
      <c r="V16" s="121">
        <f>+SUM(D16,M16)</f>
        <v>913813</v>
      </c>
      <c r="W16" s="121">
        <f>+SUM(E16,N16)</f>
        <v>198780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181957</v>
      </c>
      <c r="AB16" s="121">
        <f>+SUM(J16,S16)</f>
        <v>0</v>
      </c>
      <c r="AC16" s="121">
        <f>+SUM(K16,T16)</f>
        <v>16823</v>
      </c>
      <c r="AD16" s="121">
        <f>+SUM(L16,U16)</f>
        <v>715033</v>
      </c>
      <c r="AE16" s="209" t="s">
        <v>326</v>
      </c>
      <c r="AF16" s="208"/>
    </row>
    <row r="17" spans="1:32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SUM(E17,+L17)</f>
        <v>546830</v>
      </c>
      <c r="E17" s="121">
        <f>+SUM(F17:I17,K17)</f>
        <v>17625</v>
      </c>
      <c r="F17" s="121">
        <v>0</v>
      </c>
      <c r="G17" s="121">
        <v>0</v>
      </c>
      <c r="H17" s="121">
        <v>0</v>
      </c>
      <c r="I17" s="121">
        <v>6923</v>
      </c>
      <c r="J17" s="121"/>
      <c r="K17" s="121">
        <v>10702</v>
      </c>
      <c r="L17" s="121">
        <v>529205</v>
      </c>
      <c r="M17" s="121">
        <f>SUM(N17,+U17)</f>
        <v>25989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25989</v>
      </c>
      <c r="V17" s="121">
        <f>+SUM(D17,M17)</f>
        <v>572819</v>
      </c>
      <c r="W17" s="121">
        <f>+SUM(E17,N17)</f>
        <v>17625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6923</v>
      </c>
      <c r="AB17" s="121">
        <f>+SUM(J17,S17)</f>
        <v>0</v>
      </c>
      <c r="AC17" s="121">
        <f>+SUM(K17,T17)</f>
        <v>10702</v>
      </c>
      <c r="AD17" s="121">
        <f>+SUM(L17,U17)</f>
        <v>555194</v>
      </c>
      <c r="AE17" s="209" t="s">
        <v>326</v>
      </c>
      <c r="AF17" s="208"/>
    </row>
    <row r="18" spans="1:32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SUM(E18,+L18)</f>
        <v>1055209</v>
      </c>
      <c r="E18" s="121">
        <f>+SUM(F18:I18,K18)</f>
        <v>97625</v>
      </c>
      <c r="F18" s="121">
        <v>0</v>
      </c>
      <c r="G18" s="121">
        <v>0</v>
      </c>
      <c r="H18" s="121">
        <v>0</v>
      </c>
      <c r="I18" s="121">
        <v>77056</v>
      </c>
      <c r="J18" s="121"/>
      <c r="K18" s="121">
        <v>20569</v>
      </c>
      <c r="L18" s="121">
        <v>957584</v>
      </c>
      <c r="M18" s="121">
        <f>SUM(N18,+U18)</f>
        <v>104693</v>
      </c>
      <c r="N18" s="121">
        <f>+SUM(O18:R18,T18)</f>
        <v>42144</v>
      </c>
      <c r="O18" s="121">
        <v>0</v>
      </c>
      <c r="P18" s="121">
        <v>0</v>
      </c>
      <c r="Q18" s="121">
        <v>0</v>
      </c>
      <c r="R18" s="121">
        <v>42144</v>
      </c>
      <c r="S18" s="121"/>
      <c r="T18" s="121">
        <v>0</v>
      </c>
      <c r="U18" s="121">
        <v>62549</v>
      </c>
      <c r="V18" s="121">
        <f>+SUM(D18,M18)</f>
        <v>1159902</v>
      </c>
      <c r="W18" s="121">
        <f>+SUM(E18,N18)</f>
        <v>139769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119200</v>
      </c>
      <c r="AB18" s="121">
        <f>+SUM(J18,S18)</f>
        <v>0</v>
      </c>
      <c r="AC18" s="121">
        <f>+SUM(K18,T18)</f>
        <v>20569</v>
      </c>
      <c r="AD18" s="121">
        <f>+SUM(L18,U18)</f>
        <v>1020133</v>
      </c>
      <c r="AE18" s="209" t="s">
        <v>326</v>
      </c>
      <c r="AF18" s="208"/>
    </row>
    <row r="19" spans="1:32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SUM(E19,+L19)</f>
        <v>1057519</v>
      </c>
      <c r="E19" s="121">
        <f>+SUM(F19:I19,K19)</f>
        <v>2151</v>
      </c>
      <c r="F19" s="121">
        <v>0</v>
      </c>
      <c r="G19" s="121">
        <v>0</v>
      </c>
      <c r="H19" s="121">
        <v>0</v>
      </c>
      <c r="I19" s="121">
        <v>2151</v>
      </c>
      <c r="J19" s="121"/>
      <c r="K19" s="121">
        <v>0</v>
      </c>
      <c r="L19" s="121">
        <v>1055368</v>
      </c>
      <c r="M19" s="121">
        <f>SUM(N19,+U19)</f>
        <v>263298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263298</v>
      </c>
      <c r="V19" s="121">
        <f>+SUM(D19,M19)</f>
        <v>1320817</v>
      </c>
      <c r="W19" s="121">
        <f>+SUM(E19,N19)</f>
        <v>2151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2151</v>
      </c>
      <c r="AB19" s="121">
        <f>+SUM(J19,S19)</f>
        <v>0</v>
      </c>
      <c r="AC19" s="121">
        <f>+SUM(K19,T19)</f>
        <v>0</v>
      </c>
      <c r="AD19" s="121">
        <f>+SUM(L19,U19)</f>
        <v>1318666</v>
      </c>
      <c r="AE19" s="209" t="s">
        <v>326</v>
      </c>
      <c r="AF19" s="208"/>
    </row>
    <row r="20" spans="1:32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SUM(E20,+L20)</f>
        <v>312953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312953</v>
      </c>
      <c r="M20" s="121">
        <f>SUM(N20,+U20)</f>
        <v>34414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34414</v>
      </c>
      <c r="V20" s="121">
        <f>+SUM(D20,M20)</f>
        <v>347367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347367</v>
      </c>
      <c r="AE20" s="209" t="s">
        <v>326</v>
      </c>
      <c r="AF20" s="208"/>
    </row>
    <row r="21" spans="1:32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SUM(E21,+L21)</f>
        <v>196627</v>
      </c>
      <c r="E21" s="121">
        <f>+SUM(F21:I21,K21)</f>
        <v>11082</v>
      </c>
      <c r="F21" s="121">
        <v>0</v>
      </c>
      <c r="G21" s="121">
        <v>25</v>
      </c>
      <c r="H21" s="121">
        <v>0</v>
      </c>
      <c r="I21" s="121">
        <v>1671</v>
      </c>
      <c r="J21" s="121"/>
      <c r="K21" s="121">
        <v>9386</v>
      </c>
      <c r="L21" s="121">
        <v>185545</v>
      </c>
      <c r="M21" s="121">
        <f>SUM(N21,+U21)</f>
        <v>57623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57623</v>
      </c>
      <c r="V21" s="121">
        <f>+SUM(D21,M21)</f>
        <v>254250</v>
      </c>
      <c r="W21" s="121">
        <f>+SUM(E21,N21)</f>
        <v>11082</v>
      </c>
      <c r="X21" s="121">
        <f>+SUM(F21,O21)</f>
        <v>0</v>
      </c>
      <c r="Y21" s="121">
        <f>+SUM(G21,P21)</f>
        <v>25</v>
      </c>
      <c r="Z21" s="121">
        <f>+SUM(H21,Q21)</f>
        <v>0</v>
      </c>
      <c r="AA21" s="121">
        <f>+SUM(I21,R21)</f>
        <v>1671</v>
      </c>
      <c r="AB21" s="121">
        <f>+SUM(J21,S21)</f>
        <v>0</v>
      </c>
      <c r="AC21" s="121">
        <f>+SUM(K21,T21)</f>
        <v>9386</v>
      </c>
      <c r="AD21" s="121">
        <f>+SUM(L21,U21)</f>
        <v>243168</v>
      </c>
      <c r="AE21" s="209" t="s">
        <v>326</v>
      </c>
      <c r="AF21" s="208"/>
    </row>
    <row r="22" spans="1:32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SUM(E22,+L22)</f>
        <v>69482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69482</v>
      </c>
      <c r="M22" s="121">
        <f>SUM(N22,+U22)</f>
        <v>47444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47444</v>
      </c>
      <c r="V22" s="121">
        <f>+SUM(D22,M22)</f>
        <v>116926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116926</v>
      </c>
      <c r="AE22" s="209" t="s">
        <v>326</v>
      </c>
      <c r="AF22" s="208"/>
    </row>
    <row r="23" spans="1:32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SUM(E23,+L23)</f>
        <v>213959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213959</v>
      </c>
      <c r="M23" s="121">
        <f>SUM(N23,+U23)</f>
        <v>59699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59699</v>
      </c>
      <c r="V23" s="121">
        <f>+SUM(D23,M23)</f>
        <v>273658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273658</v>
      </c>
      <c r="AE23" s="209" t="s">
        <v>326</v>
      </c>
      <c r="AF23" s="208"/>
    </row>
    <row r="24" spans="1:32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SUM(E24,+L24)</f>
        <v>57379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57379</v>
      </c>
      <c r="M24" s="121">
        <f>SUM(N24,+U24)</f>
        <v>21934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21934</v>
      </c>
      <c r="V24" s="121">
        <f>+SUM(D24,M24)</f>
        <v>79313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79313</v>
      </c>
      <c r="AE24" s="209" t="s">
        <v>326</v>
      </c>
      <c r="AF24" s="208"/>
    </row>
    <row r="25" spans="1:32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SUM(E25,+L25)</f>
        <v>112279</v>
      </c>
      <c r="E25" s="121">
        <f>+SUM(F25:I25,K25)</f>
        <v>911</v>
      </c>
      <c r="F25" s="121">
        <v>0</v>
      </c>
      <c r="G25" s="121">
        <v>192</v>
      </c>
      <c r="H25" s="121">
        <v>0</v>
      </c>
      <c r="I25" s="121">
        <v>698</v>
      </c>
      <c r="J25" s="121"/>
      <c r="K25" s="121">
        <v>21</v>
      </c>
      <c r="L25" s="121">
        <v>111368</v>
      </c>
      <c r="M25" s="121">
        <f>SUM(N25,+U25)</f>
        <v>24720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24720</v>
      </c>
      <c r="V25" s="121">
        <f>+SUM(D25,M25)</f>
        <v>136999</v>
      </c>
      <c r="W25" s="121">
        <f>+SUM(E25,N25)</f>
        <v>911</v>
      </c>
      <c r="X25" s="121">
        <f>+SUM(F25,O25)</f>
        <v>0</v>
      </c>
      <c r="Y25" s="121">
        <f>+SUM(G25,P25)</f>
        <v>192</v>
      </c>
      <c r="Z25" s="121">
        <f>+SUM(H25,Q25)</f>
        <v>0</v>
      </c>
      <c r="AA25" s="121">
        <f>+SUM(I25,R25)</f>
        <v>698</v>
      </c>
      <c r="AB25" s="121">
        <f>+SUM(J25,S25)</f>
        <v>0</v>
      </c>
      <c r="AC25" s="121">
        <f>+SUM(K25,T25)</f>
        <v>21</v>
      </c>
      <c r="AD25" s="121">
        <f>+SUM(L25,U25)</f>
        <v>136088</v>
      </c>
      <c r="AE25" s="209" t="s">
        <v>326</v>
      </c>
      <c r="AF25" s="208"/>
    </row>
    <row r="26" spans="1:32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SUM(E26,+L26)</f>
        <v>101909</v>
      </c>
      <c r="E26" s="121">
        <f>+SUM(F26:I26,K26)</f>
        <v>1000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1000</v>
      </c>
      <c r="L26" s="121">
        <v>100909</v>
      </c>
      <c r="M26" s="121">
        <f>SUM(N26,+U26)</f>
        <v>28006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28006</v>
      </c>
      <c r="V26" s="121">
        <f>+SUM(D26,M26)</f>
        <v>129915</v>
      </c>
      <c r="W26" s="121">
        <f>+SUM(E26,N26)</f>
        <v>1000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1000</v>
      </c>
      <c r="AD26" s="121">
        <f>+SUM(L26,U26)</f>
        <v>128915</v>
      </c>
      <c r="AE26" s="209" t="s">
        <v>326</v>
      </c>
      <c r="AF26" s="208"/>
    </row>
    <row r="27" spans="1:32" s="136" customFormat="1" ht="13.5" customHeight="1" x14ac:dyDescent="0.15">
      <c r="A27" s="119" t="s">
        <v>27</v>
      </c>
      <c r="B27" s="120" t="s">
        <v>333</v>
      </c>
      <c r="C27" s="119" t="s">
        <v>334</v>
      </c>
      <c r="D27" s="121">
        <f>SUM(E27,+L27)</f>
        <v>622804</v>
      </c>
      <c r="E27" s="121">
        <f>+SUM(F27:I27,K27)</f>
        <v>622804</v>
      </c>
      <c r="F27" s="121">
        <v>7896</v>
      </c>
      <c r="G27" s="121">
        <v>0</v>
      </c>
      <c r="H27" s="121">
        <v>0</v>
      </c>
      <c r="I27" s="121">
        <v>367298</v>
      </c>
      <c r="J27" s="121">
        <v>1307988</v>
      </c>
      <c r="K27" s="121">
        <v>247610</v>
      </c>
      <c r="L27" s="121">
        <v>0</v>
      </c>
      <c r="M27" s="121">
        <f>SUM(N27,+U27)</f>
        <v>229244</v>
      </c>
      <c r="N27" s="121">
        <f>+SUM(O27:R27,T27)</f>
        <v>229244</v>
      </c>
      <c r="O27" s="121">
        <v>0</v>
      </c>
      <c r="P27" s="121">
        <v>0</v>
      </c>
      <c r="Q27" s="121">
        <v>0</v>
      </c>
      <c r="R27" s="121">
        <v>53549</v>
      </c>
      <c r="S27" s="121">
        <v>58939</v>
      </c>
      <c r="T27" s="121">
        <v>175695</v>
      </c>
      <c r="U27" s="121">
        <v>0</v>
      </c>
      <c r="V27" s="121">
        <f>+SUM(D27,M27)</f>
        <v>852048</v>
      </c>
      <c r="W27" s="121">
        <f>+SUM(E27,N27)</f>
        <v>852048</v>
      </c>
      <c r="X27" s="121">
        <f>+SUM(F27,O27)</f>
        <v>7896</v>
      </c>
      <c r="Y27" s="121">
        <f>+SUM(G27,P27)</f>
        <v>0</v>
      </c>
      <c r="Z27" s="121">
        <f>+SUM(H27,Q27)</f>
        <v>0</v>
      </c>
      <c r="AA27" s="121">
        <f>+SUM(I27,R27)</f>
        <v>420847</v>
      </c>
      <c r="AB27" s="121">
        <f>+SUM(J27,S27)</f>
        <v>1366927</v>
      </c>
      <c r="AC27" s="121">
        <f>+SUM(K27,T27)</f>
        <v>423305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27</v>
      </c>
      <c r="B28" s="120" t="s">
        <v>357</v>
      </c>
      <c r="C28" s="119" t="s">
        <v>371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145616</v>
      </c>
      <c r="N28" s="121">
        <f>+SUM(O28:R28,T28)</f>
        <v>96136</v>
      </c>
      <c r="O28" s="121">
        <v>0</v>
      </c>
      <c r="P28" s="121">
        <v>0</v>
      </c>
      <c r="Q28" s="121">
        <v>0</v>
      </c>
      <c r="R28" s="121">
        <v>96136</v>
      </c>
      <c r="S28" s="121">
        <v>298374</v>
      </c>
      <c r="T28" s="121">
        <v>0</v>
      </c>
      <c r="U28" s="121">
        <v>49480</v>
      </c>
      <c r="V28" s="121">
        <f>+SUM(D28,M28)</f>
        <v>145616</v>
      </c>
      <c r="W28" s="121">
        <f>+SUM(E28,N28)</f>
        <v>96136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96136</v>
      </c>
      <c r="AB28" s="121">
        <f>+SUM(J28,S28)</f>
        <v>298374</v>
      </c>
      <c r="AC28" s="121">
        <f>+SUM(K28,T28)</f>
        <v>0</v>
      </c>
      <c r="AD28" s="121">
        <f>+SUM(L28,U28)</f>
        <v>49480</v>
      </c>
      <c r="AE28" s="209" t="s">
        <v>326</v>
      </c>
      <c r="AF28" s="208"/>
    </row>
    <row r="29" spans="1:32" s="136" customFormat="1" ht="13.5" customHeight="1" x14ac:dyDescent="0.15">
      <c r="A29" s="119" t="s">
        <v>27</v>
      </c>
      <c r="B29" s="120" t="s">
        <v>359</v>
      </c>
      <c r="C29" s="119" t="s">
        <v>360</v>
      </c>
      <c r="D29" s="121">
        <f>SUM(E29,+L29)</f>
        <v>764591</v>
      </c>
      <c r="E29" s="121">
        <f>+SUM(F29:I29,K29)</f>
        <v>247754</v>
      </c>
      <c r="F29" s="121">
        <v>996</v>
      </c>
      <c r="G29" s="121">
        <v>0</v>
      </c>
      <c r="H29" s="121">
        <v>0</v>
      </c>
      <c r="I29" s="121">
        <v>246758</v>
      </c>
      <c r="J29" s="121">
        <v>671235</v>
      </c>
      <c r="K29" s="121">
        <v>0</v>
      </c>
      <c r="L29" s="121">
        <v>516837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764591</v>
      </c>
      <c r="W29" s="121">
        <f>+SUM(E29,N29)</f>
        <v>247754</v>
      </c>
      <c r="X29" s="121">
        <f>+SUM(F29,O29)</f>
        <v>996</v>
      </c>
      <c r="Y29" s="121">
        <f>+SUM(G29,P29)</f>
        <v>0</v>
      </c>
      <c r="Z29" s="121">
        <f>+SUM(H29,Q29)</f>
        <v>0</v>
      </c>
      <c r="AA29" s="121">
        <f>+SUM(I29,R29)</f>
        <v>246758</v>
      </c>
      <c r="AB29" s="121">
        <f>+SUM(J29,S29)</f>
        <v>671235</v>
      </c>
      <c r="AC29" s="121">
        <f>+SUM(K29,T29)</f>
        <v>0</v>
      </c>
      <c r="AD29" s="121">
        <f>+SUM(L29,U29)</f>
        <v>516837</v>
      </c>
      <c r="AE29" s="209" t="s">
        <v>326</v>
      </c>
      <c r="AF29" s="208"/>
    </row>
    <row r="30" spans="1:32" s="136" customFormat="1" ht="13.5" customHeight="1" x14ac:dyDescent="0.15">
      <c r="A30" s="119" t="s">
        <v>27</v>
      </c>
      <c r="B30" s="120" t="s">
        <v>347</v>
      </c>
      <c r="C30" s="119" t="s">
        <v>348</v>
      </c>
      <c r="D30" s="121">
        <f>SUM(E30,+L30)</f>
        <v>473644</v>
      </c>
      <c r="E30" s="121">
        <f>+SUM(F30:I30,K30)</f>
        <v>317301</v>
      </c>
      <c r="F30" s="121">
        <v>363</v>
      </c>
      <c r="G30" s="121">
        <v>0</v>
      </c>
      <c r="H30" s="121">
        <v>0</v>
      </c>
      <c r="I30" s="121">
        <v>316938</v>
      </c>
      <c r="J30" s="121">
        <v>403090</v>
      </c>
      <c r="K30" s="121">
        <v>0</v>
      </c>
      <c r="L30" s="121">
        <v>156343</v>
      </c>
      <c r="M30" s="121">
        <f>SUM(N30,+U30)</f>
        <v>112877</v>
      </c>
      <c r="N30" s="121">
        <f>+SUM(O30:R30,T30)</f>
        <v>107859</v>
      </c>
      <c r="O30" s="121">
        <v>0</v>
      </c>
      <c r="P30" s="121">
        <v>0</v>
      </c>
      <c r="Q30" s="121">
        <v>0</v>
      </c>
      <c r="R30" s="121">
        <v>107859</v>
      </c>
      <c r="S30" s="121">
        <v>159903</v>
      </c>
      <c r="T30" s="121">
        <v>0</v>
      </c>
      <c r="U30" s="121">
        <v>5018</v>
      </c>
      <c r="V30" s="121">
        <f>+SUM(D30,M30)</f>
        <v>586521</v>
      </c>
      <c r="W30" s="121">
        <f>+SUM(E30,N30)</f>
        <v>425160</v>
      </c>
      <c r="X30" s="121">
        <f>+SUM(F30,O30)</f>
        <v>363</v>
      </c>
      <c r="Y30" s="121">
        <f>+SUM(G30,P30)</f>
        <v>0</v>
      </c>
      <c r="Z30" s="121">
        <f>+SUM(H30,Q30)</f>
        <v>0</v>
      </c>
      <c r="AA30" s="121">
        <f>+SUM(I30,R30)</f>
        <v>424797</v>
      </c>
      <c r="AB30" s="121">
        <f>+SUM(J30,S30)</f>
        <v>562993</v>
      </c>
      <c r="AC30" s="121">
        <f>+SUM(K30,T30)</f>
        <v>0</v>
      </c>
      <c r="AD30" s="121">
        <f>+SUM(L30,U30)</f>
        <v>161361</v>
      </c>
      <c r="AE30" s="209" t="s">
        <v>326</v>
      </c>
      <c r="AF30" s="208"/>
    </row>
    <row r="31" spans="1:32" s="136" customFormat="1" ht="13.5" customHeight="1" x14ac:dyDescent="0.15">
      <c r="A31" s="119" t="s">
        <v>27</v>
      </c>
      <c r="B31" s="120" t="s">
        <v>361</v>
      </c>
      <c r="C31" s="119" t="s">
        <v>374</v>
      </c>
      <c r="D31" s="121">
        <f>SUM(E31,+L31)</f>
        <v>116518</v>
      </c>
      <c r="E31" s="121">
        <f>+SUM(F31:I31,K31)</f>
        <v>44523</v>
      </c>
      <c r="F31" s="121">
        <v>0</v>
      </c>
      <c r="G31" s="121">
        <v>0</v>
      </c>
      <c r="H31" s="121">
        <v>0</v>
      </c>
      <c r="I31" s="121">
        <v>44523</v>
      </c>
      <c r="J31" s="121">
        <v>251569</v>
      </c>
      <c r="K31" s="121">
        <v>0</v>
      </c>
      <c r="L31" s="121">
        <v>71995</v>
      </c>
      <c r="M31" s="121">
        <f>SUM(N31,+U31)</f>
        <v>27506</v>
      </c>
      <c r="N31" s="121">
        <f>+SUM(O31:R31,T31)</f>
        <v>27421</v>
      </c>
      <c r="O31" s="121">
        <v>0</v>
      </c>
      <c r="P31" s="121">
        <v>0</v>
      </c>
      <c r="Q31" s="121">
        <v>0</v>
      </c>
      <c r="R31" s="121">
        <v>27421</v>
      </c>
      <c r="S31" s="121">
        <v>204350</v>
      </c>
      <c r="T31" s="121">
        <v>0</v>
      </c>
      <c r="U31" s="121">
        <v>85</v>
      </c>
      <c r="V31" s="121">
        <f>+SUM(D31,M31)</f>
        <v>144024</v>
      </c>
      <c r="W31" s="121">
        <f>+SUM(E31,N31)</f>
        <v>71944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71944</v>
      </c>
      <c r="AB31" s="121">
        <f>+SUM(J31,S31)</f>
        <v>455919</v>
      </c>
      <c r="AC31" s="121">
        <f>+SUM(K31,T31)</f>
        <v>0</v>
      </c>
      <c r="AD31" s="121">
        <f>+SUM(L31,U31)</f>
        <v>72080</v>
      </c>
      <c r="AE31" s="209" t="s">
        <v>326</v>
      </c>
      <c r="AF31" s="208"/>
    </row>
    <row r="32" spans="1:32" s="136" customFormat="1" ht="13.5" customHeight="1" x14ac:dyDescent="0.15">
      <c r="A32" s="119" t="s">
        <v>27</v>
      </c>
      <c r="B32" s="120" t="s">
        <v>363</v>
      </c>
      <c r="C32" s="119" t="s">
        <v>364</v>
      </c>
      <c r="D32" s="121">
        <f>SUM(E32,+L32)</f>
        <v>7275</v>
      </c>
      <c r="E32" s="121">
        <f>+SUM(F32:I32,K32)</f>
        <v>1844</v>
      </c>
      <c r="F32" s="121">
        <v>0</v>
      </c>
      <c r="G32" s="121">
        <v>0</v>
      </c>
      <c r="H32" s="121">
        <v>0</v>
      </c>
      <c r="I32" s="121">
        <v>1844</v>
      </c>
      <c r="J32" s="121">
        <v>26937</v>
      </c>
      <c r="K32" s="121">
        <v>0</v>
      </c>
      <c r="L32" s="121">
        <v>5431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7275</v>
      </c>
      <c r="W32" s="121">
        <f>+SUM(E32,N32)</f>
        <v>1844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1844</v>
      </c>
      <c r="AB32" s="121">
        <f>+SUM(J32,S32)</f>
        <v>26937</v>
      </c>
      <c r="AC32" s="121">
        <f>+SUM(K32,T32)</f>
        <v>0</v>
      </c>
      <c r="AD32" s="121">
        <f>+SUM(L32,U32)</f>
        <v>5431</v>
      </c>
      <c r="AE32" s="209" t="s">
        <v>326</v>
      </c>
      <c r="AF32" s="208"/>
    </row>
    <row r="33" spans="1:32" s="136" customFormat="1" ht="13.5" customHeight="1" x14ac:dyDescent="0.15">
      <c r="A33" s="119" t="s">
        <v>27</v>
      </c>
      <c r="B33" s="120" t="s">
        <v>339</v>
      </c>
      <c r="C33" s="119" t="s">
        <v>340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174603</v>
      </c>
      <c r="T33" s="121">
        <v>0</v>
      </c>
      <c r="U33" s="121">
        <v>0</v>
      </c>
      <c r="V33" s="121">
        <f>+SUM(D33,M33)</f>
        <v>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174603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27</v>
      </c>
      <c r="B34" s="120" t="s">
        <v>329</v>
      </c>
      <c r="C34" s="119" t="s">
        <v>330</v>
      </c>
      <c r="D34" s="121">
        <f>SUM(E34,+L34)</f>
        <v>1852</v>
      </c>
      <c r="E34" s="121">
        <f>+SUM(F34:I34,K34)</f>
        <v>1852</v>
      </c>
      <c r="F34" s="121">
        <v>0</v>
      </c>
      <c r="G34" s="121">
        <v>0</v>
      </c>
      <c r="H34" s="121">
        <v>0</v>
      </c>
      <c r="I34" s="121">
        <v>1848</v>
      </c>
      <c r="J34" s="121">
        <v>263920</v>
      </c>
      <c r="K34" s="121">
        <v>4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1852</v>
      </c>
      <c r="W34" s="121">
        <f>+SUM(E34,N34)</f>
        <v>1852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1848</v>
      </c>
      <c r="AB34" s="121">
        <f>+SUM(J34,S34)</f>
        <v>263920</v>
      </c>
      <c r="AC34" s="121">
        <f>+SUM(K34,T34)</f>
        <v>4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275</v>
      </c>
      <c r="D7" s="140">
        <f>+SUM(E7,J7)</f>
        <v>844303</v>
      </c>
      <c r="E7" s="140">
        <f>+SUM(F7:I7)</f>
        <v>818405</v>
      </c>
      <c r="F7" s="140">
        <f t="shared" ref="F7:K7" si="0">SUM(F$8:F$257)</f>
        <v>0</v>
      </c>
      <c r="G7" s="140">
        <f t="shared" si="0"/>
        <v>775378</v>
      </c>
      <c r="H7" s="140">
        <f t="shared" si="0"/>
        <v>43027</v>
      </c>
      <c r="I7" s="140">
        <f t="shared" si="0"/>
        <v>0</v>
      </c>
      <c r="J7" s="140">
        <f t="shared" si="0"/>
        <v>25898</v>
      </c>
      <c r="K7" s="140">
        <f t="shared" si="0"/>
        <v>66091</v>
      </c>
      <c r="L7" s="140">
        <f>+SUM(M7,R7,V7,W7,AC7)</f>
        <v>16223221</v>
      </c>
      <c r="M7" s="140">
        <f>+SUM(N7:Q7)</f>
        <v>1831246</v>
      </c>
      <c r="N7" s="140">
        <f>SUM(N$8:N$257)</f>
        <v>1355952</v>
      </c>
      <c r="O7" s="140">
        <f>SUM(O$8:O$257)</f>
        <v>244217</v>
      </c>
      <c r="P7" s="140">
        <f>SUM(P$8:P$257)</f>
        <v>222865</v>
      </c>
      <c r="Q7" s="140">
        <f>SUM(Q$8:Q$257)</f>
        <v>8212</v>
      </c>
      <c r="R7" s="140">
        <f>+SUM(S7:U7)</f>
        <v>3099114</v>
      </c>
      <c r="S7" s="140">
        <f>SUM(S$8:S$257)</f>
        <v>349129</v>
      </c>
      <c r="T7" s="140">
        <f>SUM(T$8:T$257)</f>
        <v>2537274</v>
      </c>
      <c r="U7" s="140">
        <f>SUM(U$8:U$257)</f>
        <v>212711</v>
      </c>
      <c r="V7" s="140">
        <f>SUM(V$8:V$257)</f>
        <v>14500</v>
      </c>
      <c r="W7" s="140">
        <f>+SUM(X7:AA7)</f>
        <v>11253313</v>
      </c>
      <c r="X7" s="140">
        <f t="shared" ref="X7:AD7" si="1">SUM(X$8:X$257)</f>
        <v>5350468</v>
      </c>
      <c r="Y7" s="140">
        <f t="shared" si="1"/>
        <v>4704187</v>
      </c>
      <c r="Z7" s="140">
        <f t="shared" si="1"/>
        <v>917237</v>
      </c>
      <c r="AA7" s="140">
        <f t="shared" si="1"/>
        <v>281421</v>
      </c>
      <c r="AB7" s="140">
        <f t="shared" si="1"/>
        <v>2858648</v>
      </c>
      <c r="AC7" s="140">
        <f t="shared" si="1"/>
        <v>25048</v>
      </c>
      <c r="AD7" s="140">
        <f t="shared" si="1"/>
        <v>844022</v>
      </c>
      <c r="AE7" s="140">
        <f>+SUM(D7,L7,AD7)</f>
        <v>17911546</v>
      </c>
      <c r="AF7" s="140">
        <f>+SUM(AG7,AL7)</f>
        <v>28575</v>
      </c>
      <c r="AG7" s="140">
        <f>+SUM(AH7:AK7)</f>
        <v>28575</v>
      </c>
      <c r="AH7" s="140">
        <f t="shared" ref="AH7:AM7" si="2">SUM(AH$8:AH$257)</f>
        <v>0</v>
      </c>
      <c r="AI7" s="140">
        <f t="shared" si="2"/>
        <v>28575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2281928</v>
      </c>
      <c r="AO7" s="140">
        <f>+SUM(AP7:AS7)</f>
        <v>318913</v>
      </c>
      <c r="AP7" s="140">
        <f>SUM(AP$8:AP$257)</f>
        <v>261950</v>
      </c>
      <c r="AQ7" s="140">
        <f>SUM(AQ$8:AQ$257)</f>
        <v>0</v>
      </c>
      <c r="AR7" s="140">
        <f>SUM(AR$8:AR$257)</f>
        <v>56963</v>
      </c>
      <c r="AS7" s="140">
        <f>SUM(AS$8:AS$257)</f>
        <v>0</v>
      </c>
      <c r="AT7" s="140">
        <f>+SUM(AU7:AW7)</f>
        <v>500451</v>
      </c>
      <c r="AU7" s="140">
        <f>SUM(AU$8:AU$257)</f>
        <v>50555</v>
      </c>
      <c r="AV7" s="140">
        <f>SUM(AV$8:AV$257)</f>
        <v>449896</v>
      </c>
      <c r="AW7" s="140">
        <f>SUM(AW$8:AW$257)</f>
        <v>0</v>
      </c>
      <c r="AX7" s="140">
        <f>SUM(AX$8:AX$257)</f>
        <v>0</v>
      </c>
      <c r="AY7" s="140">
        <f>+SUM(AZ7:BC7)</f>
        <v>1452993</v>
      </c>
      <c r="AZ7" s="140">
        <f t="shared" ref="AZ7:BF7" si="3">SUM(AZ$8:AZ$257)</f>
        <v>524954</v>
      </c>
      <c r="BA7" s="140">
        <f t="shared" si="3"/>
        <v>760597</v>
      </c>
      <c r="BB7" s="140">
        <f t="shared" si="3"/>
        <v>47037</v>
      </c>
      <c r="BC7" s="140">
        <f t="shared" si="3"/>
        <v>120405</v>
      </c>
      <c r="BD7" s="140">
        <f t="shared" si="3"/>
        <v>896169</v>
      </c>
      <c r="BE7" s="140">
        <f t="shared" si="3"/>
        <v>9571</v>
      </c>
      <c r="BF7" s="140">
        <f t="shared" si="3"/>
        <v>69827</v>
      </c>
      <c r="BG7" s="140">
        <f>+SUM(BF7,AN7,AF7)</f>
        <v>2380330</v>
      </c>
      <c r="BH7" s="140">
        <f t="shared" ref="BH7:CI7" si="4">SUM(D7,AF7)</f>
        <v>872878</v>
      </c>
      <c r="BI7" s="140">
        <f t="shared" si="4"/>
        <v>846980</v>
      </c>
      <c r="BJ7" s="140">
        <f t="shared" si="4"/>
        <v>0</v>
      </c>
      <c r="BK7" s="140">
        <f t="shared" si="4"/>
        <v>803953</v>
      </c>
      <c r="BL7" s="140">
        <f t="shared" si="4"/>
        <v>43027</v>
      </c>
      <c r="BM7" s="140">
        <f t="shared" si="4"/>
        <v>0</v>
      </c>
      <c r="BN7" s="140">
        <f t="shared" si="4"/>
        <v>25898</v>
      </c>
      <c r="BO7" s="140">
        <f t="shared" si="4"/>
        <v>66091</v>
      </c>
      <c r="BP7" s="140">
        <f t="shared" si="4"/>
        <v>18505149</v>
      </c>
      <c r="BQ7" s="140">
        <f t="shared" si="4"/>
        <v>2150159</v>
      </c>
      <c r="BR7" s="140">
        <f t="shared" si="4"/>
        <v>1617902</v>
      </c>
      <c r="BS7" s="140">
        <f t="shared" si="4"/>
        <v>244217</v>
      </c>
      <c r="BT7" s="140">
        <f t="shared" si="4"/>
        <v>279828</v>
      </c>
      <c r="BU7" s="140">
        <f t="shared" si="4"/>
        <v>8212</v>
      </c>
      <c r="BV7" s="140">
        <f t="shared" si="4"/>
        <v>3599565</v>
      </c>
      <c r="BW7" s="140">
        <f t="shared" si="4"/>
        <v>399684</v>
      </c>
      <c r="BX7" s="140">
        <f t="shared" si="4"/>
        <v>2987170</v>
      </c>
      <c r="BY7" s="140">
        <f t="shared" si="4"/>
        <v>212711</v>
      </c>
      <c r="BZ7" s="140">
        <f t="shared" si="4"/>
        <v>14500</v>
      </c>
      <c r="CA7" s="140">
        <f t="shared" si="4"/>
        <v>12706306</v>
      </c>
      <c r="CB7" s="140">
        <f t="shared" si="4"/>
        <v>5875422</v>
      </c>
      <c r="CC7" s="140">
        <f t="shared" si="4"/>
        <v>5464784</v>
      </c>
      <c r="CD7" s="140">
        <f t="shared" si="4"/>
        <v>964274</v>
      </c>
      <c r="CE7" s="140">
        <f t="shared" si="4"/>
        <v>401826</v>
      </c>
      <c r="CF7" s="140">
        <f t="shared" si="4"/>
        <v>3754817</v>
      </c>
      <c r="CG7" s="140">
        <f t="shared" si="4"/>
        <v>34619</v>
      </c>
      <c r="CH7" s="140">
        <f t="shared" si="4"/>
        <v>913849</v>
      </c>
      <c r="CI7" s="140">
        <f t="shared" si="4"/>
        <v>20291876</v>
      </c>
    </row>
    <row r="8" spans="1:8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+SUM(E8,J8)</f>
        <v>399426</v>
      </c>
      <c r="E8" s="121">
        <f>+SUM(F8:I8)</f>
        <v>399426</v>
      </c>
      <c r="F8" s="121">
        <v>0</v>
      </c>
      <c r="G8" s="121">
        <v>356955</v>
      </c>
      <c r="H8" s="121">
        <v>42471</v>
      </c>
      <c r="I8" s="121">
        <v>0</v>
      </c>
      <c r="J8" s="121">
        <v>0</v>
      </c>
      <c r="K8" s="121">
        <v>0</v>
      </c>
      <c r="L8" s="121">
        <f>+SUM(M8,R8,V8,W8,AC8)</f>
        <v>2531103</v>
      </c>
      <c r="M8" s="121">
        <f>+SUM(N8:Q8)</f>
        <v>354238</v>
      </c>
      <c r="N8" s="121">
        <v>282287</v>
      </c>
      <c r="O8" s="121">
        <v>26395</v>
      </c>
      <c r="P8" s="121">
        <v>45556</v>
      </c>
      <c r="Q8" s="121">
        <v>0</v>
      </c>
      <c r="R8" s="121">
        <f>+SUM(S8:U8)</f>
        <v>0</v>
      </c>
      <c r="S8" s="121">
        <v>0</v>
      </c>
      <c r="T8" s="121">
        <v>0</v>
      </c>
      <c r="U8" s="121">
        <v>0</v>
      </c>
      <c r="V8" s="121">
        <v>0</v>
      </c>
      <c r="W8" s="121">
        <f>+SUM(X8:AA8)</f>
        <v>2172869</v>
      </c>
      <c r="X8" s="121">
        <v>1166748</v>
      </c>
      <c r="Y8" s="121">
        <v>908833</v>
      </c>
      <c r="Z8" s="121">
        <v>97288</v>
      </c>
      <c r="AA8" s="121">
        <v>0</v>
      </c>
      <c r="AB8" s="121">
        <v>0</v>
      </c>
      <c r="AC8" s="121">
        <v>3996</v>
      </c>
      <c r="AD8" s="121">
        <v>0</v>
      </c>
      <c r="AE8" s="121">
        <f>+SUM(D8,L8,AD8)</f>
        <v>2930529</v>
      </c>
      <c r="AF8" s="121">
        <f>+SUM(AG8,AL8)</f>
        <v>25121</v>
      </c>
      <c r="AG8" s="121">
        <f>+SUM(AH8:AK8)</f>
        <v>25121</v>
      </c>
      <c r="AH8" s="121">
        <v>0</v>
      </c>
      <c r="AI8" s="121">
        <v>25121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278938</v>
      </c>
      <c r="AO8" s="121">
        <f>+SUM(AP8:AS8)</f>
        <v>47570</v>
      </c>
      <c r="AP8" s="121">
        <v>47570</v>
      </c>
      <c r="AQ8" s="121">
        <v>0</v>
      </c>
      <c r="AR8" s="121">
        <v>0</v>
      </c>
      <c r="AS8" s="121">
        <v>0</v>
      </c>
      <c r="AT8" s="121">
        <f>+SUM(AU8:AW8)</f>
        <v>42323</v>
      </c>
      <c r="AU8" s="121">
        <v>0</v>
      </c>
      <c r="AV8" s="121">
        <v>42323</v>
      </c>
      <c r="AW8" s="121">
        <v>0</v>
      </c>
      <c r="AX8" s="121">
        <v>0</v>
      </c>
      <c r="AY8" s="121">
        <f>+SUM(AZ8:BC8)</f>
        <v>189045</v>
      </c>
      <c r="AZ8" s="121">
        <v>23530</v>
      </c>
      <c r="BA8" s="121">
        <v>151472</v>
      </c>
      <c r="BB8" s="121">
        <v>98</v>
      </c>
      <c r="BC8" s="121">
        <v>13945</v>
      </c>
      <c r="BD8" s="121">
        <v>0</v>
      </c>
      <c r="BE8" s="121">
        <v>0</v>
      </c>
      <c r="BF8" s="121">
        <v>0</v>
      </c>
      <c r="BG8" s="121">
        <f>+SUM(BF8,AN8,AF8)</f>
        <v>304059</v>
      </c>
      <c r="BH8" s="121">
        <f>SUM(D8,AF8)</f>
        <v>424547</v>
      </c>
      <c r="BI8" s="121">
        <f>SUM(E8,AG8)</f>
        <v>424547</v>
      </c>
      <c r="BJ8" s="121">
        <f>SUM(F8,AH8)</f>
        <v>0</v>
      </c>
      <c r="BK8" s="121">
        <f>SUM(G8,AI8)</f>
        <v>382076</v>
      </c>
      <c r="BL8" s="121">
        <f>SUM(H8,AJ8)</f>
        <v>42471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2810041</v>
      </c>
      <c r="BQ8" s="121">
        <f>SUM(M8,AO8)</f>
        <v>401808</v>
      </c>
      <c r="BR8" s="121">
        <f>SUM(N8,AP8)</f>
        <v>329857</v>
      </c>
      <c r="BS8" s="121">
        <f>SUM(O8,AQ8)</f>
        <v>26395</v>
      </c>
      <c r="BT8" s="121">
        <f>SUM(P8,AR8)</f>
        <v>45556</v>
      </c>
      <c r="BU8" s="121">
        <f>SUM(Q8,AS8)</f>
        <v>0</v>
      </c>
      <c r="BV8" s="121">
        <f>SUM(R8,AT8)</f>
        <v>42323</v>
      </c>
      <c r="BW8" s="121">
        <f>SUM(S8,AU8)</f>
        <v>0</v>
      </c>
      <c r="BX8" s="121">
        <f>SUM(T8,AV8)</f>
        <v>42323</v>
      </c>
      <c r="BY8" s="121">
        <f>SUM(U8,AW8)</f>
        <v>0</v>
      </c>
      <c r="BZ8" s="121">
        <f>SUM(V8,AX8)</f>
        <v>0</v>
      </c>
      <c r="CA8" s="121">
        <f>SUM(W8,AY8)</f>
        <v>2361914</v>
      </c>
      <c r="CB8" s="121">
        <f>SUM(X8,AZ8)</f>
        <v>1190278</v>
      </c>
      <c r="CC8" s="121">
        <f>SUM(Y8,BA8)</f>
        <v>1060305</v>
      </c>
      <c r="CD8" s="121">
        <f>SUM(Z8,BB8)</f>
        <v>97386</v>
      </c>
      <c r="CE8" s="121">
        <f>SUM(AA8,BC8)</f>
        <v>13945</v>
      </c>
      <c r="CF8" s="121">
        <f>SUM(AB8,BD8)</f>
        <v>0</v>
      </c>
      <c r="CG8" s="121">
        <f>SUM(AC8,BE8)</f>
        <v>3996</v>
      </c>
      <c r="CH8" s="121">
        <f>SUM(AD8,BF8)</f>
        <v>0</v>
      </c>
      <c r="CI8" s="121">
        <f>SUM(AE8,BG8)</f>
        <v>3234588</v>
      </c>
    </row>
    <row r="9" spans="1:8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+SUM(E9,J9)</f>
        <v>2743</v>
      </c>
      <c r="E9" s="121">
        <f>+SUM(F9:I9)</f>
        <v>2743</v>
      </c>
      <c r="F9" s="121">
        <v>0</v>
      </c>
      <c r="G9" s="121">
        <v>2743</v>
      </c>
      <c r="H9" s="121">
        <v>0</v>
      </c>
      <c r="I9" s="121">
        <v>0</v>
      </c>
      <c r="J9" s="121">
        <v>0</v>
      </c>
      <c r="K9" s="121">
        <v>41102</v>
      </c>
      <c r="L9" s="121">
        <f>+SUM(M9,R9,V9,W9,AC9)</f>
        <v>1391937</v>
      </c>
      <c r="M9" s="121">
        <f>+SUM(N9:Q9)</f>
        <v>301576</v>
      </c>
      <c r="N9" s="121">
        <v>103289</v>
      </c>
      <c r="O9" s="121">
        <v>135710</v>
      </c>
      <c r="P9" s="121">
        <v>62577</v>
      </c>
      <c r="Q9" s="121">
        <v>0</v>
      </c>
      <c r="R9" s="121">
        <f>+SUM(S9:U9)</f>
        <v>480297</v>
      </c>
      <c r="S9" s="121">
        <v>31064</v>
      </c>
      <c r="T9" s="121">
        <v>449233</v>
      </c>
      <c r="U9" s="121">
        <v>0</v>
      </c>
      <c r="V9" s="121">
        <v>14500</v>
      </c>
      <c r="W9" s="121">
        <f>+SUM(X9:AA9)</f>
        <v>595564</v>
      </c>
      <c r="X9" s="121">
        <v>170082</v>
      </c>
      <c r="Y9" s="121">
        <v>319449</v>
      </c>
      <c r="Z9" s="121">
        <v>40730</v>
      </c>
      <c r="AA9" s="121">
        <v>65303</v>
      </c>
      <c r="AB9" s="121">
        <v>142675</v>
      </c>
      <c r="AC9" s="121">
        <v>0</v>
      </c>
      <c r="AD9" s="121">
        <v>3274</v>
      </c>
      <c r="AE9" s="121">
        <f>+SUM(D9,L9,AD9)</f>
        <v>1397954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269958</v>
      </c>
      <c r="AO9" s="121">
        <f>+SUM(AP9:AS9)</f>
        <v>28167</v>
      </c>
      <c r="AP9" s="121">
        <v>13539</v>
      </c>
      <c r="AQ9" s="121">
        <v>0</v>
      </c>
      <c r="AR9" s="121">
        <v>14628</v>
      </c>
      <c r="AS9" s="121">
        <v>0</v>
      </c>
      <c r="AT9" s="121">
        <f>+SUM(AU9:AW9)</f>
        <v>94985</v>
      </c>
      <c r="AU9" s="121">
        <v>0</v>
      </c>
      <c r="AV9" s="121">
        <v>94985</v>
      </c>
      <c r="AW9" s="121">
        <v>0</v>
      </c>
      <c r="AX9" s="121">
        <v>0</v>
      </c>
      <c r="AY9" s="121">
        <f>+SUM(AZ9:BC9)</f>
        <v>146806</v>
      </c>
      <c r="AZ9" s="121">
        <v>94739</v>
      </c>
      <c r="BA9" s="121">
        <v>51937</v>
      </c>
      <c r="BB9" s="121">
        <v>0</v>
      </c>
      <c r="BC9" s="121">
        <v>130</v>
      </c>
      <c r="BD9" s="121">
        <v>0</v>
      </c>
      <c r="BE9" s="121">
        <v>0</v>
      </c>
      <c r="BF9" s="121">
        <v>16</v>
      </c>
      <c r="BG9" s="121">
        <f>+SUM(BF9,AN9,AF9)</f>
        <v>269974</v>
      </c>
      <c r="BH9" s="121">
        <f>SUM(D9,AF9)</f>
        <v>2743</v>
      </c>
      <c r="BI9" s="121">
        <f>SUM(E9,AG9)</f>
        <v>2743</v>
      </c>
      <c r="BJ9" s="121">
        <f>SUM(F9,AH9)</f>
        <v>0</v>
      </c>
      <c r="BK9" s="121">
        <f>SUM(G9,AI9)</f>
        <v>2743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41102</v>
      </c>
      <c r="BP9" s="121">
        <f>SUM(L9,AN9)</f>
        <v>1661895</v>
      </c>
      <c r="BQ9" s="121">
        <f>SUM(M9,AO9)</f>
        <v>329743</v>
      </c>
      <c r="BR9" s="121">
        <f>SUM(N9,AP9)</f>
        <v>116828</v>
      </c>
      <c r="BS9" s="121">
        <f>SUM(O9,AQ9)</f>
        <v>135710</v>
      </c>
      <c r="BT9" s="121">
        <f>SUM(P9,AR9)</f>
        <v>77205</v>
      </c>
      <c r="BU9" s="121">
        <f>SUM(Q9,AS9)</f>
        <v>0</v>
      </c>
      <c r="BV9" s="121">
        <f>SUM(R9,AT9)</f>
        <v>575282</v>
      </c>
      <c r="BW9" s="121">
        <f>SUM(S9,AU9)</f>
        <v>31064</v>
      </c>
      <c r="BX9" s="121">
        <f>SUM(T9,AV9)</f>
        <v>544218</v>
      </c>
      <c r="BY9" s="121">
        <f>SUM(U9,AW9)</f>
        <v>0</v>
      </c>
      <c r="BZ9" s="121">
        <f>SUM(V9,AX9)</f>
        <v>14500</v>
      </c>
      <c r="CA9" s="121">
        <f>SUM(W9,AY9)</f>
        <v>742370</v>
      </c>
      <c r="CB9" s="121">
        <f>SUM(X9,AZ9)</f>
        <v>264821</v>
      </c>
      <c r="CC9" s="121">
        <f>SUM(Y9,BA9)</f>
        <v>371386</v>
      </c>
      <c r="CD9" s="121">
        <f>SUM(Z9,BB9)</f>
        <v>40730</v>
      </c>
      <c r="CE9" s="121">
        <f>SUM(AA9,BC9)</f>
        <v>65433</v>
      </c>
      <c r="CF9" s="121">
        <f>SUM(AB9,BD9)</f>
        <v>142675</v>
      </c>
      <c r="CG9" s="121">
        <f>SUM(AC9,BE9)</f>
        <v>0</v>
      </c>
      <c r="CH9" s="121">
        <f>SUM(AD9,BF9)</f>
        <v>3290</v>
      </c>
      <c r="CI9" s="121">
        <f>SUM(AE9,BG9)</f>
        <v>1667928</v>
      </c>
    </row>
    <row r="10" spans="1:87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995035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24525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1019560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+SUM(E11,J11)</f>
        <v>321183</v>
      </c>
      <c r="E11" s="121">
        <f>+SUM(F11:I11)</f>
        <v>320110</v>
      </c>
      <c r="F11" s="121">
        <v>0</v>
      </c>
      <c r="G11" s="121">
        <v>320110</v>
      </c>
      <c r="H11" s="121">
        <v>0</v>
      </c>
      <c r="I11" s="121">
        <v>0</v>
      </c>
      <c r="J11" s="121">
        <v>1073</v>
      </c>
      <c r="K11" s="121">
        <v>0</v>
      </c>
      <c r="L11" s="121">
        <f>+SUM(M11,R11,V11,W11,AC11)</f>
        <v>822600</v>
      </c>
      <c r="M11" s="121">
        <f>+SUM(N11:Q11)</f>
        <v>15431</v>
      </c>
      <c r="N11" s="121">
        <v>8431</v>
      </c>
      <c r="O11" s="121">
        <v>0</v>
      </c>
      <c r="P11" s="121">
        <v>7000</v>
      </c>
      <c r="Q11" s="121">
        <v>0</v>
      </c>
      <c r="R11" s="121">
        <f>+SUM(S11:U11)</f>
        <v>13157</v>
      </c>
      <c r="S11" s="121">
        <v>1770</v>
      </c>
      <c r="T11" s="121">
        <v>9017</v>
      </c>
      <c r="U11" s="121">
        <v>2370</v>
      </c>
      <c r="V11" s="121">
        <v>0</v>
      </c>
      <c r="W11" s="121">
        <f>+SUM(X11:AA11)</f>
        <v>794012</v>
      </c>
      <c r="X11" s="121">
        <v>318355</v>
      </c>
      <c r="Y11" s="121">
        <v>429973</v>
      </c>
      <c r="Z11" s="121">
        <v>45684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1143783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181628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19553</v>
      </c>
      <c r="AU11" s="121">
        <v>154</v>
      </c>
      <c r="AV11" s="121">
        <v>19399</v>
      </c>
      <c r="AW11" s="121">
        <v>0</v>
      </c>
      <c r="AX11" s="121">
        <v>0</v>
      </c>
      <c r="AY11" s="121">
        <f>+SUM(AZ11:BC11)</f>
        <v>162054</v>
      </c>
      <c r="AZ11" s="121">
        <v>0</v>
      </c>
      <c r="BA11" s="121">
        <v>161292</v>
      </c>
      <c r="BB11" s="121">
        <v>0</v>
      </c>
      <c r="BC11" s="121">
        <v>762</v>
      </c>
      <c r="BD11" s="121">
        <v>0</v>
      </c>
      <c r="BE11" s="121">
        <v>21</v>
      </c>
      <c r="BF11" s="121">
        <v>0</v>
      </c>
      <c r="BG11" s="121">
        <f>+SUM(BF11,AN11,AF11)</f>
        <v>181628</v>
      </c>
      <c r="BH11" s="121">
        <f>SUM(D11,AF11)</f>
        <v>321183</v>
      </c>
      <c r="BI11" s="121">
        <f>SUM(E11,AG11)</f>
        <v>320110</v>
      </c>
      <c r="BJ11" s="121">
        <f>SUM(F11,AH11)</f>
        <v>0</v>
      </c>
      <c r="BK11" s="121">
        <f>SUM(G11,AI11)</f>
        <v>320110</v>
      </c>
      <c r="BL11" s="121">
        <f>SUM(H11,AJ11)</f>
        <v>0</v>
      </c>
      <c r="BM11" s="121">
        <f>SUM(I11,AK11)</f>
        <v>0</v>
      </c>
      <c r="BN11" s="121">
        <f>SUM(J11,AL11)</f>
        <v>1073</v>
      </c>
      <c r="BO11" s="121">
        <f>SUM(K11,AM11)</f>
        <v>0</v>
      </c>
      <c r="BP11" s="121">
        <f>SUM(L11,AN11)</f>
        <v>1004228</v>
      </c>
      <c r="BQ11" s="121">
        <f>SUM(M11,AO11)</f>
        <v>15431</v>
      </c>
      <c r="BR11" s="121">
        <f>SUM(N11,AP11)</f>
        <v>8431</v>
      </c>
      <c r="BS11" s="121">
        <f>SUM(O11,AQ11)</f>
        <v>0</v>
      </c>
      <c r="BT11" s="121">
        <f>SUM(P11,AR11)</f>
        <v>7000</v>
      </c>
      <c r="BU11" s="121">
        <f>SUM(Q11,AS11)</f>
        <v>0</v>
      </c>
      <c r="BV11" s="121">
        <f>SUM(R11,AT11)</f>
        <v>32710</v>
      </c>
      <c r="BW11" s="121">
        <f>SUM(S11,AU11)</f>
        <v>1924</v>
      </c>
      <c r="BX11" s="121">
        <f>SUM(T11,AV11)</f>
        <v>28416</v>
      </c>
      <c r="BY11" s="121">
        <f>SUM(U11,AW11)</f>
        <v>2370</v>
      </c>
      <c r="BZ11" s="121">
        <f>SUM(V11,AX11)</f>
        <v>0</v>
      </c>
      <c r="CA11" s="121">
        <f>SUM(W11,AY11)</f>
        <v>956066</v>
      </c>
      <c r="CB11" s="121">
        <f>SUM(X11,AZ11)</f>
        <v>318355</v>
      </c>
      <c r="CC11" s="121">
        <f>SUM(Y11,BA11)</f>
        <v>591265</v>
      </c>
      <c r="CD11" s="121">
        <f>SUM(Z11,BB11)</f>
        <v>45684</v>
      </c>
      <c r="CE11" s="121">
        <f>SUM(AA11,BC11)</f>
        <v>762</v>
      </c>
      <c r="CF11" s="121">
        <f>SUM(AB11,BD11)</f>
        <v>0</v>
      </c>
      <c r="CG11" s="121">
        <f>SUM(AC11,BE11)</f>
        <v>21</v>
      </c>
      <c r="CH11" s="121">
        <f>SUM(AD11,BF11)</f>
        <v>0</v>
      </c>
      <c r="CI11" s="121">
        <f>SUM(AE11,BG11)</f>
        <v>1325411</v>
      </c>
    </row>
    <row r="12" spans="1:87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+SUM(E12,J12)</f>
        <v>19086</v>
      </c>
      <c r="E12" s="121">
        <f>+SUM(F12:I12)</f>
        <v>19086</v>
      </c>
      <c r="F12" s="121">
        <v>0</v>
      </c>
      <c r="G12" s="121">
        <v>19086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1183809</v>
      </c>
      <c r="M12" s="121">
        <f>+SUM(N12:Q12)</f>
        <v>100809</v>
      </c>
      <c r="N12" s="121">
        <v>100809</v>
      </c>
      <c r="O12" s="121">
        <v>0</v>
      </c>
      <c r="P12" s="121">
        <v>0</v>
      </c>
      <c r="Q12" s="121">
        <v>0</v>
      </c>
      <c r="R12" s="121">
        <f>+SUM(S12:U12)</f>
        <v>1237</v>
      </c>
      <c r="S12" s="121">
        <v>0</v>
      </c>
      <c r="T12" s="121">
        <v>0</v>
      </c>
      <c r="U12" s="121">
        <v>1237</v>
      </c>
      <c r="V12" s="121">
        <v>0</v>
      </c>
      <c r="W12" s="121">
        <f>+SUM(X12:AA12)</f>
        <v>1081737</v>
      </c>
      <c r="X12" s="121">
        <v>431911</v>
      </c>
      <c r="Y12" s="121">
        <v>573446</v>
      </c>
      <c r="Z12" s="121">
        <v>52140</v>
      </c>
      <c r="AA12" s="121">
        <v>24240</v>
      </c>
      <c r="AB12" s="121">
        <v>0</v>
      </c>
      <c r="AC12" s="121">
        <v>26</v>
      </c>
      <c r="AD12" s="121">
        <v>74996</v>
      </c>
      <c r="AE12" s="121">
        <f>+SUM(D12,L12,AD12)</f>
        <v>1277891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59696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19086</v>
      </c>
      <c r="BI12" s="121">
        <f>SUM(E12,AG12)</f>
        <v>19086</v>
      </c>
      <c r="BJ12" s="121">
        <f>SUM(F12,AH12)</f>
        <v>0</v>
      </c>
      <c r="BK12" s="121">
        <f>SUM(G12,AI12)</f>
        <v>19086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1183809</v>
      </c>
      <c r="BQ12" s="121">
        <f>SUM(M12,AO12)</f>
        <v>100809</v>
      </c>
      <c r="BR12" s="121">
        <f>SUM(N12,AP12)</f>
        <v>100809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1237</v>
      </c>
      <c r="BW12" s="121">
        <f>SUM(S12,AU12)</f>
        <v>0</v>
      </c>
      <c r="BX12" s="121">
        <f>SUM(T12,AV12)</f>
        <v>0</v>
      </c>
      <c r="BY12" s="121">
        <f>SUM(U12,AW12)</f>
        <v>1237</v>
      </c>
      <c r="BZ12" s="121">
        <f>SUM(V12,AX12)</f>
        <v>0</v>
      </c>
      <c r="CA12" s="121">
        <f>SUM(W12,AY12)</f>
        <v>1081737</v>
      </c>
      <c r="CB12" s="121">
        <f>SUM(X12,AZ12)</f>
        <v>431911</v>
      </c>
      <c r="CC12" s="121">
        <f>SUM(Y12,BA12)</f>
        <v>573446</v>
      </c>
      <c r="CD12" s="121">
        <f>SUM(Z12,BB12)</f>
        <v>52140</v>
      </c>
      <c r="CE12" s="121">
        <f>SUM(AA12,BC12)</f>
        <v>24240</v>
      </c>
      <c r="CF12" s="121">
        <f>SUM(AB12,BD12)</f>
        <v>59696</v>
      </c>
      <c r="CG12" s="121">
        <f>SUM(AC12,BE12)</f>
        <v>26</v>
      </c>
      <c r="CH12" s="121">
        <f>SUM(AD12,BF12)</f>
        <v>74996</v>
      </c>
      <c r="CI12" s="121">
        <f>SUM(AE12,BG12)</f>
        <v>1277891</v>
      </c>
    </row>
    <row r="13" spans="1:87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+SUM(E13,J13)</f>
        <v>25086</v>
      </c>
      <c r="E13" s="121">
        <f>+SUM(F13:I13)</f>
        <v>25086</v>
      </c>
      <c r="F13" s="121">
        <v>0</v>
      </c>
      <c r="G13" s="121">
        <v>25086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1111667</v>
      </c>
      <c r="M13" s="121">
        <f>+SUM(N13:Q13)</f>
        <v>115285</v>
      </c>
      <c r="N13" s="121">
        <v>115285</v>
      </c>
      <c r="O13" s="121">
        <v>0</v>
      </c>
      <c r="P13" s="121">
        <v>0</v>
      </c>
      <c r="Q13" s="121">
        <v>0</v>
      </c>
      <c r="R13" s="121">
        <f>+SUM(S13:U13)</f>
        <v>214564</v>
      </c>
      <c r="S13" s="121">
        <v>34093</v>
      </c>
      <c r="T13" s="121">
        <v>122995</v>
      </c>
      <c r="U13" s="121">
        <v>57476</v>
      </c>
      <c r="V13" s="121">
        <v>0</v>
      </c>
      <c r="W13" s="121">
        <f>+SUM(X13:AA13)</f>
        <v>781818</v>
      </c>
      <c r="X13" s="121">
        <v>334791</v>
      </c>
      <c r="Y13" s="121">
        <v>416504</v>
      </c>
      <c r="Z13" s="121">
        <v>26083</v>
      </c>
      <c r="AA13" s="121">
        <v>4440</v>
      </c>
      <c r="AB13" s="121">
        <v>0</v>
      </c>
      <c r="AC13" s="121">
        <v>0</v>
      </c>
      <c r="AD13" s="121">
        <v>74933</v>
      </c>
      <c r="AE13" s="121">
        <f>+SUM(D13,L13,AD13)</f>
        <v>1211686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49782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49782</v>
      </c>
      <c r="AU13" s="121">
        <v>49782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50618</v>
      </c>
      <c r="BE13" s="121">
        <v>0</v>
      </c>
      <c r="BF13" s="121">
        <v>0</v>
      </c>
      <c r="BG13" s="121">
        <f>+SUM(BF13,AN13,AF13)</f>
        <v>49782</v>
      </c>
      <c r="BH13" s="121">
        <f>SUM(D13,AF13)</f>
        <v>25086</v>
      </c>
      <c r="BI13" s="121">
        <f>SUM(E13,AG13)</f>
        <v>25086</v>
      </c>
      <c r="BJ13" s="121">
        <f>SUM(F13,AH13)</f>
        <v>0</v>
      </c>
      <c r="BK13" s="121">
        <f>SUM(G13,AI13)</f>
        <v>25086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1161449</v>
      </c>
      <c r="BQ13" s="121">
        <f>SUM(M13,AO13)</f>
        <v>115285</v>
      </c>
      <c r="BR13" s="121">
        <f>SUM(N13,AP13)</f>
        <v>115285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264346</v>
      </c>
      <c r="BW13" s="121">
        <f>SUM(S13,AU13)</f>
        <v>83875</v>
      </c>
      <c r="BX13" s="121">
        <f>SUM(T13,AV13)</f>
        <v>122995</v>
      </c>
      <c r="BY13" s="121">
        <f>SUM(U13,AW13)</f>
        <v>57476</v>
      </c>
      <c r="BZ13" s="121">
        <f>SUM(V13,AX13)</f>
        <v>0</v>
      </c>
      <c r="CA13" s="121">
        <f>SUM(W13,AY13)</f>
        <v>781818</v>
      </c>
      <c r="CB13" s="121">
        <f>SUM(X13,AZ13)</f>
        <v>334791</v>
      </c>
      <c r="CC13" s="121">
        <f>SUM(Y13,BA13)</f>
        <v>416504</v>
      </c>
      <c r="CD13" s="121">
        <f>SUM(Z13,BB13)</f>
        <v>26083</v>
      </c>
      <c r="CE13" s="121">
        <f>SUM(AA13,BC13)</f>
        <v>4440</v>
      </c>
      <c r="CF13" s="121">
        <f>SUM(AB13,BD13)</f>
        <v>50618</v>
      </c>
      <c r="CG13" s="121">
        <f>SUM(AC13,BE13)</f>
        <v>0</v>
      </c>
      <c r="CH13" s="121">
        <f>SUM(AD13,BF13)</f>
        <v>74933</v>
      </c>
      <c r="CI13" s="121">
        <f>SUM(AE13,BG13)</f>
        <v>1261468</v>
      </c>
    </row>
    <row r="14" spans="1:87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1046335</v>
      </c>
      <c r="M14" s="121">
        <f>+SUM(N14:Q14)</f>
        <v>35988</v>
      </c>
      <c r="N14" s="121">
        <v>35988</v>
      </c>
      <c r="O14" s="121">
        <v>0</v>
      </c>
      <c r="P14" s="121">
        <v>0</v>
      </c>
      <c r="Q14" s="121">
        <v>0</v>
      </c>
      <c r="R14" s="121">
        <f>+SUM(S14:U14)</f>
        <v>350092</v>
      </c>
      <c r="S14" s="121">
        <v>1602</v>
      </c>
      <c r="T14" s="121">
        <v>347774</v>
      </c>
      <c r="U14" s="121">
        <v>716</v>
      </c>
      <c r="V14" s="121">
        <v>0</v>
      </c>
      <c r="W14" s="121">
        <f>+SUM(X14:AA14)</f>
        <v>660255</v>
      </c>
      <c r="X14" s="121">
        <v>330649</v>
      </c>
      <c r="Y14" s="121">
        <v>209608</v>
      </c>
      <c r="Z14" s="121">
        <v>51332</v>
      </c>
      <c r="AA14" s="121">
        <v>68666</v>
      </c>
      <c r="AB14" s="121">
        <v>0</v>
      </c>
      <c r="AC14" s="121">
        <v>0</v>
      </c>
      <c r="AD14" s="121">
        <v>0</v>
      </c>
      <c r="AE14" s="121">
        <f>+SUM(D14,L14,AD14)</f>
        <v>1046335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28268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1046335</v>
      </c>
      <c r="BQ14" s="121">
        <f>SUM(M14,AO14)</f>
        <v>35988</v>
      </c>
      <c r="BR14" s="121">
        <f>SUM(N14,AP14)</f>
        <v>35988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350092</v>
      </c>
      <c r="BW14" s="121">
        <f>SUM(S14,AU14)</f>
        <v>1602</v>
      </c>
      <c r="BX14" s="121">
        <f>SUM(T14,AV14)</f>
        <v>347774</v>
      </c>
      <c r="BY14" s="121">
        <f>SUM(U14,AW14)</f>
        <v>716</v>
      </c>
      <c r="BZ14" s="121">
        <f>SUM(V14,AX14)</f>
        <v>0</v>
      </c>
      <c r="CA14" s="121">
        <f>SUM(W14,AY14)</f>
        <v>660255</v>
      </c>
      <c r="CB14" s="121">
        <f>SUM(X14,AZ14)</f>
        <v>330649</v>
      </c>
      <c r="CC14" s="121">
        <f>SUM(Y14,BA14)</f>
        <v>209608</v>
      </c>
      <c r="CD14" s="121">
        <f>SUM(Z14,BB14)</f>
        <v>51332</v>
      </c>
      <c r="CE14" s="121">
        <f>SUM(AA14,BC14)</f>
        <v>68666</v>
      </c>
      <c r="CF14" s="121">
        <f>SUM(AB14,BD14)</f>
        <v>28268</v>
      </c>
      <c r="CG14" s="121">
        <f>SUM(AC14,BE14)</f>
        <v>0</v>
      </c>
      <c r="CH14" s="121">
        <f>SUM(AD14,BF14)</f>
        <v>0</v>
      </c>
      <c r="CI14" s="121">
        <f>SUM(AE14,BG14)</f>
        <v>1046335</v>
      </c>
    </row>
    <row r="15" spans="1:87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928845</v>
      </c>
      <c r="M15" s="121">
        <f>+SUM(N15:Q15)</f>
        <v>30447</v>
      </c>
      <c r="N15" s="121">
        <v>30447</v>
      </c>
      <c r="O15" s="121">
        <v>0</v>
      </c>
      <c r="P15" s="121">
        <v>0</v>
      </c>
      <c r="Q15" s="121">
        <v>0</v>
      </c>
      <c r="R15" s="121">
        <f>+SUM(S15:U15)</f>
        <v>58754</v>
      </c>
      <c r="S15" s="121">
        <v>49680</v>
      </c>
      <c r="T15" s="121">
        <v>2828</v>
      </c>
      <c r="U15" s="121">
        <v>6246</v>
      </c>
      <c r="V15" s="121">
        <v>0</v>
      </c>
      <c r="W15" s="121">
        <f>+SUM(X15:AA15)</f>
        <v>839644</v>
      </c>
      <c r="X15" s="121">
        <v>567000</v>
      </c>
      <c r="Y15" s="121">
        <v>256500</v>
      </c>
      <c r="Z15" s="121">
        <v>11340</v>
      </c>
      <c r="AA15" s="121">
        <v>4804</v>
      </c>
      <c r="AB15" s="121">
        <v>252770</v>
      </c>
      <c r="AC15" s="121">
        <v>0</v>
      </c>
      <c r="AD15" s="121">
        <v>0</v>
      </c>
      <c r="AE15" s="121">
        <f>+SUM(D15,L15,AD15)</f>
        <v>928845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13101</v>
      </c>
      <c r="AO15" s="121">
        <f>+SUM(AP15:AS15)</f>
        <v>8803</v>
      </c>
      <c r="AP15" s="121">
        <v>8803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133914</v>
      </c>
      <c r="BE15" s="121">
        <v>4298</v>
      </c>
      <c r="BF15" s="121">
        <v>0</v>
      </c>
      <c r="BG15" s="121">
        <f>+SUM(BF15,AN15,AF15)</f>
        <v>13101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941946</v>
      </c>
      <c r="BQ15" s="121">
        <f>SUM(M15,AO15)</f>
        <v>39250</v>
      </c>
      <c r="BR15" s="121">
        <f>SUM(N15,AP15)</f>
        <v>39250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58754</v>
      </c>
      <c r="BW15" s="121">
        <f>SUM(S15,AU15)</f>
        <v>49680</v>
      </c>
      <c r="BX15" s="121">
        <f>SUM(T15,AV15)</f>
        <v>2828</v>
      </c>
      <c r="BY15" s="121">
        <f>SUM(U15,AW15)</f>
        <v>6246</v>
      </c>
      <c r="BZ15" s="121">
        <f>SUM(V15,AX15)</f>
        <v>0</v>
      </c>
      <c r="CA15" s="121">
        <f>SUM(W15,AY15)</f>
        <v>839644</v>
      </c>
      <c r="CB15" s="121">
        <f>SUM(X15,AZ15)</f>
        <v>567000</v>
      </c>
      <c r="CC15" s="121">
        <f>SUM(Y15,BA15)</f>
        <v>256500</v>
      </c>
      <c r="CD15" s="121">
        <f>SUM(Z15,BB15)</f>
        <v>11340</v>
      </c>
      <c r="CE15" s="121">
        <f>SUM(AA15,BC15)</f>
        <v>4804</v>
      </c>
      <c r="CF15" s="121">
        <f>SUM(AB15,BD15)</f>
        <v>386684</v>
      </c>
      <c r="CG15" s="121">
        <f>SUM(AC15,BE15)</f>
        <v>4298</v>
      </c>
      <c r="CH15" s="121">
        <f>SUM(AD15,BF15)</f>
        <v>0</v>
      </c>
      <c r="CI15" s="121">
        <f>SUM(AE15,BG15)</f>
        <v>941946</v>
      </c>
    </row>
    <row r="16" spans="1:87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832111</v>
      </c>
      <c r="M16" s="121">
        <f>+SUM(N16:Q16)</f>
        <v>59182</v>
      </c>
      <c r="N16" s="121">
        <v>59182</v>
      </c>
      <c r="O16" s="121">
        <v>0</v>
      </c>
      <c r="P16" s="121">
        <v>0</v>
      </c>
      <c r="Q16" s="121">
        <v>0</v>
      </c>
      <c r="R16" s="121">
        <f>+SUM(S16:U16)</f>
        <v>14720</v>
      </c>
      <c r="S16" s="121">
        <v>0</v>
      </c>
      <c r="T16" s="121">
        <v>0</v>
      </c>
      <c r="U16" s="121">
        <v>14720</v>
      </c>
      <c r="V16" s="121">
        <v>0</v>
      </c>
      <c r="W16" s="121">
        <f>+SUM(X16:AA16)</f>
        <v>758209</v>
      </c>
      <c r="X16" s="121">
        <v>302691</v>
      </c>
      <c r="Y16" s="121">
        <v>28404</v>
      </c>
      <c r="Z16" s="121">
        <v>389690</v>
      </c>
      <c r="AA16" s="121">
        <v>37424</v>
      </c>
      <c r="AB16" s="121">
        <v>0</v>
      </c>
      <c r="AC16" s="121">
        <v>0</v>
      </c>
      <c r="AD16" s="121">
        <v>0</v>
      </c>
      <c r="AE16" s="121">
        <f>+SUM(D16,L16,AD16)</f>
        <v>832111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45681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45681</v>
      </c>
      <c r="AZ16" s="121">
        <v>45681</v>
      </c>
      <c r="BA16" s="121">
        <v>0</v>
      </c>
      <c r="BB16" s="121">
        <v>0</v>
      </c>
      <c r="BC16" s="121">
        <v>0</v>
      </c>
      <c r="BD16" s="121">
        <v>36021</v>
      </c>
      <c r="BE16" s="121">
        <v>0</v>
      </c>
      <c r="BF16" s="121">
        <v>0</v>
      </c>
      <c r="BG16" s="121">
        <f>+SUM(BF16,AN16,AF16)</f>
        <v>45681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877792</v>
      </c>
      <c r="BQ16" s="121">
        <f>SUM(M16,AO16)</f>
        <v>59182</v>
      </c>
      <c r="BR16" s="121">
        <f>SUM(N16,AP16)</f>
        <v>59182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14720</v>
      </c>
      <c r="BW16" s="121">
        <f>SUM(S16,AU16)</f>
        <v>0</v>
      </c>
      <c r="BX16" s="121">
        <f>SUM(T16,AV16)</f>
        <v>0</v>
      </c>
      <c r="BY16" s="121">
        <f>SUM(U16,AW16)</f>
        <v>14720</v>
      </c>
      <c r="BZ16" s="121">
        <f>SUM(V16,AX16)</f>
        <v>0</v>
      </c>
      <c r="CA16" s="121">
        <f>SUM(W16,AY16)</f>
        <v>803890</v>
      </c>
      <c r="CB16" s="121">
        <f>SUM(X16,AZ16)</f>
        <v>348372</v>
      </c>
      <c r="CC16" s="121">
        <f>SUM(Y16,BA16)</f>
        <v>28404</v>
      </c>
      <c r="CD16" s="121">
        <f>SUM(Z16,BB16)</f>
        <v>389690</v>
      </c>
      <c r="CE16" s="121">
        <f>SUM(AA16,BC16)</f>
        <v>37424</v>
      </c>
      <c r="CF16" s="121">
        <f>SUM(AB16,BD16)</f>
        <v>36021</v>
      </c>
      <c r="CG16" s="121">
        <f>SUM(AC16,BE16)</f>
        <v>0</v>
      </c>
      <c r="CH16" s="121">
        <f>SUM(AD16,BF16)</f>
        <v>0</v>
      </c>
      <c r="CI16" s="121">
        <f>SUM(AE16,BG16)</f>
        <v>877792</v>
      </c>
    </row>
    <row r="17" spans="1:87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396510</v>
      </c>
      <c r="M17" s="121">
        <f>+SUM(N17:Q17)</f>
        <v>28097</v>
      </c>
      <c r="N17" s="121">
        <v>6108</v>
      </c>
      <c r="O17" s="121">
        <v>4769</v>
      </c>
      <c r="P17" s="121">
        <v>17220</v>
      </c>
      <c r="Q17" s="121">
        <v>0</v>
      </c>
      <c r="R17" s="121">
        <f>+SUM(S17:U17)</f>
        <v>27312</v>
      </c>
      <c r="S17" s="121">
        <v>3551</v>
      </c>
      <c r="T17" s="121">
        <v>23107</v>
      </c>
      <c r="U17" s="121">
        <v>654</v>
      </c>
      <c r="V17" s="121">
        <v>0</v>
      </c>
      <c r="W17" s="121">
        <f>+SUM(X17:AA17)</f>
        <v>341101</v>
      </c>
      <c r="X17" s="121">
        <v>323331</v>
      </c>
      <c r="Y17" s="121">
        <v>17770</v>
      </c>
      <c r="Z17" s="121">
        <v>0</v>
      </c>
      <c r="AA17" s="121">
        <v>0</v>
      </c>
      <c r="AB17" s="121">
        <v>150320</v>
      </c>
      <c r="AC17" s="121">
        <v>0</v>
      </c>
      <c r="AD17" s="121">
        <v>0</v>
      </c>
      <c r="AE17" s="121">
        <f>+SUM(D17,L17,AD17)</f>
        <v>396510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25989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396510</v>
      </c>
      <c r="BQ17" s="121">
        <f>SUM(M17,AO17)</f>
        <v>28097</v>
      </c>
      <c r="BR17" s="121">
        <f>SUM(N17,AP17)</f>
        <v>6108</v>
      </c>
      <c r="BS17" s="121">
        <f>SUM(O17,AQ17)</f>
        <v>4769</v>
      </c>
      <c r="BT17" s="121">
        <f>SUM(P17,AR17)</f>
        <v>17220</v>
      </c>
      <c r="BU17" s="121">
        <f>SUM(Q17,AS17)</f>
        <v>0</v>
      </c>
      <c r="BV17" s="121">
        <f>SUM(R17,AT17)</f>
        <v>27312</v>
      </c>
      <c r="BW17" s="121">
        <f>SUM(S17,AU17)</f>
        <v>3551</v>
      </c>
      <c r="BX17" s="121">
        <f>SUM(T17,AV17)</f>
        <v>23107</v>
      </c>
      <c r="BY17" s="121">
        <f>SUM(U17,AW17)</f>
        <v>654</v>
      </c>
      <c r="BZ17" s="121">
        <f>SUM(V17,AX17)</f>
        <v>0</v>
      </c>
      <c r="CA17" s="121">
        <f>SUM(W17,AY17)</f>
        <v>341101</v>
      </c>
      <c r="CB17" s="121">
        <f>SUM(X17,AZ17)</f>
        <v>323331</v>
      </c>
      <c r="CC17" s="121">
        <f>SUM(Y17,BA17)</f>
        <v>17770</v>
      </c>
      <c r="CD17" s="121">
        <f>SUM(Z17,BB17)</f>
        <v>0</v>
      </c>
      <c r="CE17" s="121">
        <f>SUM(AA17,BC17)</f>
        <v>0</v>
      </c>
      <c r="CF17" s="121">
        <f>SUM(AB17,BD17)</f>
        <v>176309</v>
      </c>
      <c r="CG17" s="121">
        <f>SUM(AC17,BE17)</f>
        <v>0</v>
      </c>
      <c r="CH17" s="121">
        <f>SUM(AD17,BF17)</f>
        <v>0</v>
      </c>
      <c r="CI17" s="121">
        <f>SUM(AE17,BG17)</f>
        <v>396510</v>
      </c>
    </row>
    <row r="18" spans="1:87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+SUM(E18,J18)</f>
        <v>19880</v>
      </c>
      <c r="E18" s="121">
        <f>+SUM(F18:I18)</f>
        <v>19880</v>
      </c>
      <c r="F18" s="121">
        <v>0</v>
      </c>
      <c r="G18" s="121">
        <v>19880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1035329</v>
      </c>
      <c r="M18" s="121">
        <f>+SUM(N18:Q18)</f>
        <v>100103</v>
      </c>
      <c r="N18" s="121">
        <v>34475</v>
      </c>
      <c r="O18" s="121">
        <v>0</v>
      </c>
      <c r="P18" s="121">
        <v>63346</v>
      </c>
      <c r="Q18" s="121">
        <v>2282</v>
      </c>
      <c r="R18" s="121">
        <f>+SUM(S18:U18)</f>
        <v>174372</v>
      </c>
      <c r="S18" s="121">
        <v>34602</v>
      </c>
      <c r="T18" s="121">
        <v>111697</v>
      </c>
      <c r="U18" s="121">
        <v>28073</v>
      </c>
      <c r="V18" s="121">
        <v>0</v>
      </c>
      <c r="W18" s="121">
        <f>+SUM(X18:AA18)</f>
        <v>760854</v>
      </c>
      <c r="X18" s="121">
        <v>351633</v>
      </c>
      <c r="Y18" s="121">
        <v>407537</v>
      </c>
      <c r="Z18" s="121">
        <v>1684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1055209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104693</v>
      </c>
      <c r="AO18" s="121">
        <f>+SUM(AP18:AS18)</f>
        <v>15169</v>
      </c>
      <c r="AP18" s="121">
        <v>0</v>
      </c>
      <c r="AQ18" s="121">
        <v>0</v>
      </c>
      <c r="AR18" s="121">
        <v>15169</v>
      </c>
      <c r="AS18" s="121">
        <v>0</v>
      </c>
      <c r="AT18" s="121">
        <f>+SUM(AU18:AW18)</f>
        <v>5558</v>
      </c>
      <c r="AU18" s="121">
        <v>619</v>
      </c>
      <c r="AV18" s="121">
        <v>4939</v>
      </c>
      <c r="AW18" s="121">
        <v>0</v>
      </c>
      <c r="AX18" s="121">
        <v>0</v>
      </c>
      <c r="AY18" s="121">
        <f>+SUM(AZ18:BC18)</f>
        <v>83966</v>
      </c>
      <c r="AZ18" s="121">
        <v>40961</v>
      </c>
      <c r="BA18" s="121">
        <v>43005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104693</v>
      </c>
      <c r="BH18" s="121">
        <f>SUM(D18,AF18)</f>
        <v>19880</v>
      </c>
      <c r="BI18" s="121">
        <f>SUM(E18,AG18)</f>
        <v>19880</v>
      </c>
      <c r="BJ18" s="121">
        <f>SUM(F18,AH18)</f>
        <v>0</v>
      </c>
      <c r="BK18" s="121">
        <f>SUM(G18,AI18)</f>
        <v>19880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1140022</v>
      </c>
      <c r="BQ18" s="121">
        <f>SUM(M18,AO18)</f>
        <v>115272</v>
      </c>
      <c r="BR18" s="121">
        <f>SUM(N18,AP18)</f>
        <v>34475</v>
      </c>
      <c r="BS18" s="121">
        <f>SUM(O18,AQ18)</f>
        <v>0</v>
      </c>
      <c r="BT18" s="121">
        <f>SUM(P18,AR18)</f>
        <v>78515</v>
      </c>
      <c r="BU18" s="121">
        <f>SUM(Q18,AS18)</f>
        <v>2282</v>
      </c>
      <c r="BV18" s="121">
        <f>SUM(R18,AT18)</f>
        <v>179930</v>
      </c>
      <c r="BW18" s="121">
        <f>SUM(S18,AU18)</f>
        <v>35221</v>
      </c>
      <c r="BX18" s="121">
        <f>SUM(T18,AV18)</f>
        <v>116636</v>
      </c>
      <c r="BY18" s="121">
        <f>SUM(U18,AW18)</f>
        <v>28073</v>
      </c>
      <c r="BZ18" s="121">
        <f>SUM(V18,AX18)</f>
        <v>0</v>
      </c>
      <c r="CA18" s="121">
        <f>SUM(W18,AY18)</f>
        <v>844820</v>
      </c>
      <c r="CB18" s="121">
        <f>SUM(X18,AZ18)</f>
        <v>392594</v>
      </c>
      <c r="CC18" s="121">
        <f>SUM(Y18,BA18)</f>
        <v>450542</v>
      </c>
      <c r="CD18" s="121">
        <f>SUM(Z18,BB18)</f>
        <v>1684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1159902</v>
      </c>
    </row>
    <row r="19" spans="1:87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494482</v>
      </c>
      <c r="M19" s="121">
        <f>+SUM(N19:Q19)</f>
        <v>33797</v>
      </c>
      <c r="N19" s="121">
        <v>33797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460685</v>
      </c>
      <c r="X19" s="121">
        <v>455002</v>
      </c>
      <c r="Y19" s="121">
        <v>0</v>
      </c>
      <c r="Z19" s="121">
        <v>0</v>
      </c>
      <c r="AA19" s="121">
        <v>5683</v>
      </c>
      <c r="AB19" s="121">
        <v>563037</v>
      </c>
      <c r="AC19" s="121">
        <v>0</v>
      </c>
      <c r="AD19" s="121">
        <v>0</v>
      </c>
      <c r="AE19" s="121">
        <f>+SUM(D19,L19,AD19)</f>
        <v>494482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263298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494482</v>
      </c>
      <c r="BQ19" s="121">
        <f>SUM(M19,AO19)</f>
        <v>33797</v>
      </c>
      <c r="BR19" s="121">
        <f>SUM(N19,AP19)</f>
        <v>33797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460685</v>
      </c>
      <c r="CB19" s="121">
        <f>SUM(X19,AZ19)</f>
        <v>455002</v>
      </c>
      <c r="CC19" s="121">
        <f>SUM(Y19,BA19)</f>
        <v>0</v>
      </c>
      <c r="CD19" s="121">
        <f>SUM(Z19,BB19)</f>
        <v>0</v>
      </c>
      <c r="CE19" s="121">
        <f>SUM(AA19,BC19)</f>
        <v>5683</v>
      </c>
      <c r="CF19" s="121">
        <f>SUM(AB19,BD19)</f>
        <v>826335</v>
      </c>
      <c r="CG19" s="121">
        <f>SUM(AC19,BE19)</f>
        <v>0</v>
      </c>
      <c r="CH19" s="121">
        <f>SUM(AD19,BF19)</f>
        <v>0</v>
      </c>
      <c r="CI19" s="121">
        <f>SUM(AE19,BG19)</f>
        <v>494482</v>
      </c>
    </row>
    <row r="20" spans="1:87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312953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34414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347367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81350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81350</v>
      </c>
      <c r="S21" s="121">
        <v>81350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110585</v>
      </c>
      <c r="AC21" s="121">
        <v>0</v>
      </c>
      <c r="AD21" s="121">
        <v>4692</v>
      </c>
      <c r="AE21" s="121">
        <f>+SUM(D21,L21,AD21)</f>
        <v>86042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57623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81350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81350</v>
      </c>
      <c r="BW21" s="121">
        <f>SUM(S21,AU21)</f>
        <v>81350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168208</v>
      </c>
      <c r="CG21" s="121">
        <f>SUM(AC21,BE21)</f>
        <v>0</v>
      </c>
      <c r="CH21" s="121">
        <f>SUM(AD21,BF21)</f>
        <v>4692</v>
      </c>
      <c r="CI21" s="121">
        <f>SUM(AE21,BG21)</f>
        <v>86042</v>
      </c>
    </row>
    <row r="22" spans="1:87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69482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47444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116926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9676</v>
      </c>
      <c r="L23" s="121">
        <f>+SUM(M23,R23,V23,W23,AC23)</f>
        <v>99141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99141</v>
      </c>
      <c r="X23" s="121">
        <v>72752</v>
      </c>
      <c r="Y23" s="121">
        <v>26389</v>
      </c>
      <c r="Z23" s="121">
        <v>0</v>
      </c>
      <c r="AA23" s="121">
        <v>0</v>
      </c>
      <c r="AB23" s="121">
        <v>105142</v>
      </c>
      <c r="AC23" s="121">
        <v>0</v>
      </c>
      <c r="AD23" s="121">
        <v>0</v>
      </c>
      <c r="AE23" s="121">
        <f>+SUM(D23,L23,AD23)</f>
        <v>99141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59699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9676</v>
      </c>
      <c r="BP23" s="121">
        <f>SUM(L23,AN23)</f>
        <v>99141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99141</v>
      </c>
      <c r="CB23" s="121">
        <f>SUM(X23,AZ23)</f>
        <v>72752</v>
      </c>
      <c r="CC23" s="121">
        <f>SUM(Y23,BA23)</f>
        <v>26389</v>
      </c>
      <c r="CD23" s="121">
        <f>SUM(Z23,BB23)</f>
        <v>0</v>
      </c>
      <c r="CE23" s="121">
        <f>SUM(AA23,BC23)</f>
        <v>0</v>
      </c>
      <c r="CF23" s="121">
        <f>SUM(AB23,BD23)</f>
        <v>164841</v>
      </c>
      <c r="CG23" s="121">
        <f>SUM(AC23,BE23)</f>
        <v>0</v>
      </c>
      <c r="CH23" s="121">
        <f>SUM(AD23,BF23)</f>
        <v>0</v>
      </c>
      <c r="CI23" s="121">
        <f>SUM(AE23,BG23)</f>
        <v>99141</v>
      </c>
    </row>
    <row r="24" spans="1:87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5155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52224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21934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5155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74158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5023</v>
      </c>
      <c r="L25" s="121">
        <f>+SUM(M25,R25,V25,W25,AC25)</f>
        <v>52395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52385</v>
      </c>
      <c r="X25" s="121">
        <v>50533</v>
      </c>
      <c r="Y25" s="121">
        <v>1852</v>
      </c>
      <c r="Z25" s="121">
        <v>0</v>
      </c>
      <c r="AA25" s="121">
        <v>0</v>
      </c>
      <c r="AB25" s="121">
        <v>51131</v>
      </c>
      <c r="AC25" s="121">
        <v>10</v>
      </c>
      <c r="AD25" s="121">
        <v>3730</v>
      </c>
      <c r="AE25" s="121">
        <f>+SUM(D25,L25,AD25)</f>
        <v>56125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24720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5023</v>
      </c>
      <c r="BP25" s="121">
        <f>SUM(L25,AN25)</f>
        <v>52395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52385</v>
      </c>
      <c r="CB25" s="121">
        <f>SUM(X25,AZ25)</f>
        <v>50533</v>
      </c>
      <c r="CC25" s="121">
        <f>SUM(Y25,BA25)</f>
        <v>1852</v>
      </c>
      <c r="CD25" s="121">
        <f>SUM(Z25,BB25)</f>
        <v>0</v>
      </c>
      <c r="CE25" s="121">
        <f>SUM(AA25,BC25)</f>
        <v>0</v>
      </c>
      <c r="CF25" s="121">
        <f>SUM(AB25,BD25)</f>
        <v>75851</v>
      </c>
      <c r="CG25" s="121">
        <f>SUM(AC25,BE25)</f>
        <v>10</v>
      </c>
      <c r="CH25" s="121">
        <f>SUM(AD25,BF25)</f>
        <v>3730</v>
      </c>
      <c r="CI25" s="121">
        <f>SUM(AE25,BG25)</f>
        <v>56125</v>
      </c>
    </row>
    <row r="26" spans="1:87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5135</v>
      </c>
      <c r="L26" s="121">
        <f>+SUM(M26,R26,V26,W26,AC26)</f>
        <v>43480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43480</v>
      </c>
      <c r="S26" s="121">
        <v>43480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53294</v>
      </c>
      <c r="AC26" s="121">
        <v>0</v>
      </c>
      <c r="AD26" s="121">
        <v>0</v>
      </c>
      <c r="AE26" s="121">
        <f>+SUM(D26,L26,AD26)</f>
        <v>43480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28006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5135</v>
      </c>
      <c r="BP26" s="121">
        <f>SUM(L26,AN26)</f>
        <v>43480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43480</v>
      </c>
      <c r="BW26" s="121">
        <f>SUM(S26,AU26)</f>
        <v>43480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81300</v>
      </c>
      <c r="CG26" s="121">
        <f>SUM(AC26,BE26)</f>
        <v>0</v>
      </c>
      <c r="CH26" s="121">
        <f>SUM(AD26,BF26)</f>
        <v>0</v>
      </c>
      <c r="CI26" s="121">
        <f>SUM(AE26,BG26)</f>
        <v>43480</v>
      </c>
    </row>
    <row r="27" spans="1:87" s="136" customFormat="1" ht="13.5" customHeight="1" x14ac:dyDescent="0.15">
      <c r="A27" s="119" t="s">
        <v>27</v>
      </c>
      <c r="B27" s="120" t="s">
        <v>333</v>
      </c>
      <c r="C27" s="119" t="s">
        <v>334</v>
      </c>
      <c r="D27" s="121">
        <f>+SUM(E27,J27)</f>
        <v>22028</v>
      </c>
      <c r="E27" s="121">
        <f>+SUM(F27:I27)</f>
        <v>22028</v>
      </c>
      <c r="F27" s="121">
        <v>0</v>
      </c>
      <c r="G27" s="121">
        <v>22028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1692120</v>
      </c>
      <c r="M27" s="121">
        <f>+SUM(N27:Q27)</f>
        <v>249300</v>
      </c>
      <c r="N27" s="121">
        <v>142309</v>
      </c>
      <c r="O27" s="121">
        <v>77343</v>
      </c>
      <c r="P27" s="121">
        <v>23718</v>
      </c>
      <c r="Q27" s="121">
        <v>5930</v>
      </c>
      <c r="R27" s="121">
        <f>+SUM(S27:U27)</f>
        <v>605162</v>
      </c>
      <c r="S27" s="121">
        <v>67937</v>
      </c>
      <c r="T27" s="121">
        <v>517603</v>
      </c>
      <c r="U27" s="121">
        <v>19622</v>
      </c>
      <c r="V27" s="121">
        <v>0</v>
      </c>
      <c r="W27" s="121">
        <f>+SUM(X27:AA27)</f>
        <v>837658</v>
      </c>
      <c r="X27" s="121">
        <v>474990</v>
      </c>
      <c r="Y27" s="121">
        <v>261983</v>
      </c>
      <c r="Z27" s="121">
        <v>100685</v>
      </c>
      <c r="AA27" s="121">
        <v>0</v>
      </c>
      <c r="AB27" s="121">
        <v>0</v>
      </c>
      <c r="AC27" s="121">
        <v>0</v>
      </c>
      <c r="AD27" s="121">
        <v>216644</v>
      </c>
      <c r="AE27" s="121">
        <f>+SUM(D27,L27,AD27)</f>
        <v>1930792</v>
      </c>
      <c r="AF27" s="121">
        <f>+SUM(AG27,AL27)</f>
        <v>3454</v>
      </c>
      <c r="AG27" s="121">
        <f>+SUM(AH27:AK27)</f>
        <v>3454</v>
      </c>
      <c r="AH27" s="121">
        <v>0</v>
      </c>
      <c r="AI27" s="121">
        <v>3454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268408</v>
      </c>
      <c r="AO27" s="121">
        <f>+SUM(AP27:AS27)</f>
        <v>41507</v>
      </c>
      <c r="AP27" s="121">
        <v>17789</v>
      </c>
      <c r="AQ27" s="121">
        <v>0</v>
      </c>
      <c r="AR27" s="121">
        <v>23718</v>
      </c>
      <c r="AS27" s="121">
        <v>0</v>
      </c>
      <c r="AT27" s="121">
        <f>+SUM(AU27:AW27)</f>
        <v>123996</v>
      </c>
      <c r="AU27" s="121">
        <v>0</v>
      </c>
      <c r="AV27" s="121">
        <v>123996</v>
      </c>
      <c r="AW27" s="121">
        <v>0</v>
      </c>
      <c r="AX27" s="121">
        <v>0</v>
      </c>
      <c r="AY27" s="121">
        <f>+SUM(AZ27:BC27)</f>
        <v>102905</v>
      </c>
      <c r="AZ27" s="121">
        <v>56982</v>
      </c>
      <c r="BA27" s="121">
        <v>2027</v>
      </c>
      <c r="BB27" s="121">
        <v>37317</v>
      </c>
      <c r="BC27" s="121">
        <v>6579</v>
      </c>
      <c r="BD27" s="121">
        <v>0</v>
      </c>
      <c r="BE27" s="121">
        <v>0</v>
      </c>
      <c r="BF27" s="121">
        <v>16321</v>
      </c>
      <c r="BG27" s="121">
        <f>+SUM(BF27,AN27,AF27)</f>
        <v>288183</v>
      </c>
      <c r="BH27" s="121">
        <f>SUM(D27,AF27)</f>
        <v>25482</v>
      </c>
      <c r="BI27" s="121">
        <f>SUM(E27,AG27)</f>
        <v>25482</v>
      </c>
      <c r="BJ27" s="121">
        <f>SUM(F27,AH27)</f>
        <v>0</v>
      </c>
      <c r="BK27" s="121">
        <f>SUM(G27,AI27)</f>
        <v>25482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1960528</v>
      </c>
      <c r="BQ27" s="121">
        <f>SUM(M27,AO27)</f>
        <v>290807</v>
      </c>
      <c r="BR27" s="121">
        <f>SUM(N27,AP27)</f>
        <v>160098</v>
      </c>
      <c r="BS27" s="121">
        <f>SUM(O27,AQ27)</f>
        <v>77343</v>
      </c>
      <c r="BT27" s="121">
        <f>SUM(P27,AR27)</f>
        <v>47436</v>
      </c>
      <c r="BU27" s="121">
        <f>SUM(Q27,AS27)</f>
        <v>5930</v>
      </c>
      <c r="BV27" s="121">
        <f>SUM(R27,AT27)</f>
        <v>729158</v>
      </c>
      <c r="BW27" s="121">
        <f>SUM(S27,AU27)</f>
        <v>67937</v>
      </c>
      <c r="BX27" s="121">
        <f>SUM(T27,AV27)</f>
        <v>641599</v>
      </c>
      <c r="BY27" s="121">
        <f>SUM(U27,AW27)</f>
        <v>19622</v>
      </c>
      <c r="BZ27" s="121">
        <f>SUM(V27,AX27)</f>
        <v>0</v>
      </c>
      <c r="CA27" s="121">
        <f>SUM(W27,AY27)</f>
        <v>940563</v>
      </c>
      <c r="CB27" s="121">
        <f>SUM(X27,AZ27)</f>
        <v>531972</v>
      </c>
      <c r="CC27" s="121">
        <f>SUM(Y27,BA27)</f>
        <v>264010</v>
      </c>
      <c r="CD27" s="121">
        <f>SUM(Z27,BB27)</f>
        <v>138002</v>
      </c>
      <c r="CE27" s="121">
        <f>SUM(AA27,BC27)</f>
        <v>6579</v>
      </c>
      <c r="CF27" s="121">
        <f>SUM(AB27,BD27)</f>
        <v>0</v>
      </c>
      <c r="CG27" s="121">
        <f>SUM(AC27,BE27)</f>
        <v>0</v>
      </c>
      <c r="CH27" s="121">
        <f>SUM(AD27,BF27)</f>
        <v>232965</v>
      </c>
      <c r="CI27" s="121">
        <f>SUM(AE27,BG27)</f>
        <v>2218975</v>
      </c>
    </row>
    <row r="28" spans="1:87" s="136" customFormat="1" ht="13.5" customHeight="1" x14ac:dyDescent="0.15">
      <c r="A28" s="119" t="s">
        <v>27</v>
      </c>
      <c r="B28" s="120" t="s">
        <v>357</v>
      </c>
      <c r="C28" s="119" t="s">
        <v>371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417896</v>
      </c>
      <c r="AO28" s="121">
        <f>+SUM(AP28:AS28)</f>
        <v>69081</v>
      </c>
      <c r="AP28" s="121">
        <v>69081</v>
      </c>
      <c r="AQ28" s="121">
        <v>0</v>
      </c>
      <c r="AR28" s="121">
        <v>0</v>
      </c>
      <c r="AS28" s="121">
        <v>0</v>
      </c>
      <c r="AT28" s="121">
        <f>+SUM(AU28:AW28)</f>
        <v>3067</v>
      </c>
      <c r="AU28" s="121">
        <v>0</v>
      </c>
      <c r="AV28" s="121">
        <v>3067</v>
      </c>
      <c r="AW28" s="121">
        <v>0</v>
      </c>
      <c r="AX28" s="121">
        <v>0</v>
      </c>
      <c r="AY28" s="121">
        <f>+SUM(AZ28:BC28)</f>
        <v>340496</v>
      </c>
      <c r="AZ28" s="121">
        <v>152652</v>
      </c>
      <c r="BA28" s="121">
        <v>187844</v>
      </c>
      <c r="BB28" s="121">
        <v>0</v>
      </c>
      <c r="BC28" s="121">
        <v>0</v>
      </c>
      <c r="BD28" s="121">
        <v>0</v>
      </c>
      <c r="BE28" s="121">
        <v>5252</v>
      </c>
      <c r="BF28" s="121">
        <v>26094</v>
      </c>
      <c r="BG28" s="121">
        <f>+SUM(BF28,AN28,AF28)</f>
        <v>443990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417896</v>
      </c>
      <c r="BQ28" s="121">
        <f>SUM(M28,AO28)</f>
        <v>69081</v>
      </c>
      <c r="BR28" s="121">
        <f>SUM(N28,AP28)</f>
        <v>69081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3067</v>
      </c>
      <c r="BW28" s="121">
        <f>SUM(S28,AU28)</f>
        <v>0</v>
      </c>
      <c r="BX28" s="121">
        <f>SUM(T28,AV28)</f>
        <v>3067</v>
      </c>
      <c r="BY28" s="121">
        <f>SUM(U28,AW28)</f>
        <v>0</v>
      </c>
      <c r="BZ28" s="121">
        <f>SUM(V28,AX28)</f>
        <v>0</v>
      </c>
      <c r="CA28" s="121">
        <f>SUM(W28,AY28)</f>
        <v>340496</v>
      </c>
      <c r="CB28" s="121">
        <f>SUM(X28,AZ28)</f>
        <v>152652</v>
      </c>
      <c r="CC28" s="121">
        <f>SUM(Y28,BA28)</f>
        <v>187844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5252</v>
      </c>
      <c r="CH28" s="121">
        <f>SUM(AD28,BF28)</f>
        <v>26094</v>
      </c>
      <c r="CI28" s="121">
        <f>SUM(AE28,BG28)</f>
        <v>443990</v>
      </c>
    </row>
    <row r="29" spans="1:87" s="136" customFormat="1" ht="13.5" customHeight="1" x14ac:dyDescent="0.15">
      <c r="A29" s="119" t="s">
        <v>27</v>
      </c>
      <c r="B29" s="120" t="s">
        <v>359</v>
      </c>
      <c r="C29" s="119" t="s">
        <v>360</v>
      </c>
      <c r="D29" s="121">
        <f>+SUM(E29,J29)</f>
        <v>10046</v>
      </c>
      <c r="E29" s="121">
        <f>+SUM(F29:I29)</f>
        <v>10046</v>
      </c>
      <c r="F29" s="121">
        <v>0</v>
      </c>
      <c r="G29" s="121">
        <v>9490</v>
      </c>
      <c r="H29" s="121">
        <v>556</v>
      </c>
      <c r="I29" s="121">
        <v>0</v>
      </c>
      <c r="J29" s="121">
        <v>0</v>
      </c>
      <c r="K29" s="121">
        <v>0</v>
      </c>
      <c r="L29" s="121">
        <f>+SUM(M29,R29,V29,W29,AC29)</f>
        <v>1027536</v>
      </c>
      <c r="M29" s="121">
        <f>+SUM(N29:Q29)</f>
        <v>56111</v>
      </c>
      <c r="N29" s="121">
        <v>56111</v>
      </c>
      <c r="O29" s="121">
        <v>0</v>
      </c>
      <c r="P29" s="121">
        <v>0</v>
      </c>
      <c r="Q29" s="121">
        <v>0</v>
      </c>
      <c r="R29" s="121">
        <f>+SUM(S29:U29)</f>
        <v>196300</v>
      </c>
      <c r="S29" s="121">
        <v>0</v>
      </c>
      <c r="T29" s="121">
        <v>179159</v>
      </c>
      <c r="U29" s="121">
        <v>17141</v>
      </c>
      <c r="V29" s="121">
        <v>0</v>
      </c>
      <c r="W29" s="121">
        <f>+SUM(X29:AA29)</f>
        <v>754109</v>
      </c>
      <c r="X29" s="121">
        <v>0</v>
      </c>
      <c r="Y29" s="121">
        <v>743703</v>
      </c>
      <c r="Z29" s="121">
        <v>10406</v>
      </c>
      <c r="AA29" s="121">
        <v>0</v>
      </c>
      <c r="AB29" s="121">
        <v>0</v>
      </c>
      <c r="AC29" s="121">
        <v>21016</v>
      </c>
      <c r="AD29" s="121">
        <v>398244</v>
      </c>
      <c r="AE29" s="121">
        <f>+SUM(D29,L29,AD29)</f>
        <v>1435826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10046</v>
      </c>
      <c r="BI29" s="121">
        <f>SUM(E29,AG29)</f>
        <v>10046</v>
      </c>
      <c r="BJ29" s="121">
        <f>SUM(F29,AH29)</f>
        <v>0</v>
      </c>
      <c r="BK29" s="121">
        <f>SUM(G29,AI29)</f>
        <v>9490</v>
      </c>
      <c r="BL29" s="121">
        <f>SUM(H29,AJ29)</f>
        <v>556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1027536</v>
      </c>
      <c r="BQ29" s="121">
        <f>SUM(M29,AO29)</f>
        <v>56111</v>
      </c>
      <c r="BR29" s="121">
        <f>SUM(N29,AP29)</f>
        <v>56111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196300</v>
      </c>
      <c r="BW29" s="121">
        <f>SUM(S29,AU29)</f>
        <v>0</v>
      </c>
      <c r="BX29" s="121">
        <f>SUM(T29,AV29)</f>
        <v>179159</v>
      </c>
      <c r="BY29" s="121">
        <f>SUM(U29,AW29)</f>
        <v>17141</v>
      </c>
      <c r="BZ29" s="121">
        <f>SUM(V29,AX29)</f>
        <v>0</v>
      </c>
      <c r="CA29" s="121">
        <f>SUM(W29,AY29)</f>
        <v>754109</v>
      </c>
      <c r="CB29" s="121">
        <f>SUM(X29,AZ29)</f>
        <v>0</v>
      </c>
      <c r="CC29" s="121">
        <f>SUM(Y29,BA29)</f>
        <v>743703</v>
      </c>
      <c r="CD29" s="121">
        <f>SUM(Z29,BB29)</f>
        <v>10406</v>
      </c>
      <c r="CE29" s="121">
        <f>SUM(AA29,BC29)</f>
        <v>0</v>
      </c>
      <c r="CF29" s="121">
        <f>SUM(AB29,BD29)</f>
        <v>0</v>
      </c>
      <c r="CG29" s="121">
        <f>SUM(AC29,BE29)</f>
        <v>21016</v>
      </c>
      <c r="CH29" s="121">
        <f>SUM(AD29,BF29)</f>
        <v>398244</v>
      </c>
      <c r="CI29" s="121">
        <f>SUM(AE29,BG29)</f>
        <v>1435826</v>
      </c>
    </row>
    <row r="30" spans="1:87" s="136" customFormat="1" ht="13.5" customHeight="1" x14ac:dyDescent="0.15">
      <c r="A30" s="119" t="s">
        <v>27</v>
      </c>
      <c r="B30" s="120" t="s">
        <v>347</v>
      </c>
      <c r="C30" s="119" t="s">
        <v>348</v>
      </c>
      <c r="D30" s="121">
        <f>+SUM(E30,J30)</f>
        <v>7517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7517</v>
      </c>
      <c r="K30" s="121">
        <v>0</v>
      </c>
      <c r="L30" s="121">
        <f>+SUM(M30,R30,V30,W30,AC30)</f>
        <v>865213</v>
      </c>
      <c r="M30" s="121">
        <f>+SUM(N30:Q30)</f>
        <v>234770</v>
      </c>
      <c r="N30" s="121">
        <v>231322</v>
      </c>
      <c r="O30" s="121">
        <v>0</v>
      </c>
      <c r="P30" s="121">
        <v>3448</v>
      </c>
      <c r="Q30" s="121">
        <v>0</v>
      </c>
      <c r="R30" s="121">
        <f>+SUM(S30:U30)</f>
        <v>540814</v>
      </c>
      <c r="S30" s="121">
        <v>0</v>
      </c>
      <c r="T30" s="121">
        <v>540814</v>
      </c>
      <c r="U30" s="121">
        <v>0</v>
      </c>
      <c r="V30" s="121">
        <v>0</v>
      </c>
      <c r="W30" s="121">
        <f>+SUM(X30:AA30)</f>
        <v>89629</v>
      </c>
      <c r="X30" s="121">
        <v>0</v>
      </c>
      <c r="Y30" s="121">
        <v>0</v>
      </c>
      <c r="Z30" s="121">
        <v>80830</v>
      </c>
      <c r="AA30" s="121">
        <v>8799</v>
      </c>
      <c r="AB30" s="121">
        <v>0</v>
      </c>
      <c r="AC30" s="121">
        <v>0</v>
      </c>
      <c r="AD30" s="121">
        <v>4004</v>
      </c>
      <c r="AE30" s="121">
        <f>+SUM(D30,L30,AD30)</f>
        <v>876734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269980</v>
      </c>
      <c r="AO30" s="121">
        <f>+SUM(AP30:AS30)</f>
        <v>29150</v>
      </c>
      <c r="AP30" s="121">
        <v>25702</v>
      </c>
      <c r="AQ30" s="121">
        <v>0</v>
      </c>
      <c r="AR30" s="121">
        <v>3448</v>
      </c>
      <c r="AS30" s="121">
        <v>0</v>
      </c>
      <c r="AT30" s="121">
        <f>+SUM(AU30:AW30)</f>
        <v>104099</v>
      </c>
      <c r="AU30" s="121">
        <v>0</v>
      </c>
      <c r="AV30" s="121">
        <v>104099</v>
      </c>
      <c r="AW30" s="121">
        <v>0</v>
      </c>
      <c r="AX30" s="121">
        <v>0</v>
      </c>
      <c r="AY30" s="121">
        <f>+SUM(AZ30:BC30)</f>
        <v>136731</v>
      </c>
      <c r="AZ30" s="121">
        <v>110409</v>
      </c>
      <c r="BA30" s="121">
        <v>23328</v>
      </c>
      <c r="BB30" s="121">
        <v>0</v>
      </c>
      <c r="BC30" s="121">
        <v>2994</v>
      </c>
      <c r="BD30" s="121">
        <v>0</v>
      </c>
      <c r="BE30" s="121">
        <v>0</v>
      </c>
      <c r="BF30" s="121">
        <v>2800</v>
      </c>
      <c r="BG30" s="121">
        <f>+SUM(BF30,AN30,AF30)</f>
        <v>272780</v>
      </c>
      <c r="BH30" s="121">
        <f>SUM(D30,AF30)</f>
        <v>7517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7517</v>
      </c>
      <c r="BO30" s="121">
        <f>SUM(K30,AM30)</f>
        <v>0</v>
      </c>
      <c r="BP30" s="121">
        <f>SUM(L30,AN30)</f>
        <v>1135193</v>
      </c>
      <c r="BQ30" s="121">
        <f>SUM(M30,AO30)</f>
        <v>263920</v>
      </c>
      <c r="BR30" s="121">
        <f>SUM(N30,AP30)</f>
        <v>257024</v>
      </c>
      <c r="BS30" s="121">
        <f>SUM(O30,AQ30)</f>
        <v>0</v>
      </c>
      <c r="BT30" s="121">
        <f>SUM(P30,AR30)</f>
        <v>6896</v>
      </c>
      <c r="BU30" s="121">
        <f>SUM(Q30,AS30)</f>
        <v>0</v>
      </c>
      <c r="BV30" s="121">
        <f>SUM(R30,AT30)</f>
        <v>644913</v>
      </c>
      <c r="BW30" s="121">
        <f>SUM(S30,AU30)</f>
        <v>0</v>
      </c>
      <c r="BX30" s="121">
        <f>SUM(T30,AV30)</f>
        <v>644913</v>
      </c>
      <c r="BY30" s="121">
        <f>SUM(U30,AW30)</f>
        <v>0</v>
      </c>
      <c r="BZ30" s="121">
        <f>SUM(V30,AX30)</f>
        <v>0</v>
      </c>
      <c r="CA30" s="121">
        <f>SUM(W30,AY30)</f>
        <v>226360</v>
      </c>
      <c r="CB30" s="121">
        <f>SUM(X30,AZ30)</f>
        <v>110409</v>
      </c>
      <c r="CC30" s="121">
        <f>SUM(Y30,BA30)</f>
        <v>23328</v>
      </c>
      <c r="CD30" s="121">
        <f>SUM(Z30,BB30)</f>
        <v>80830</v>
      </c>
      <c r="CE30" s="121">
        <f>SUM(AA30,BC30)</f>
        <v>11793</v>
      </c>
      <c r="CF30" s="121">
        <f>SUM(AB30,BD30)</f>
        <v>0</v>
      </c>
      <c r="CG30" s="121">
        <f>SUM(AC30,BE30)</f>
        <v>0</v>
      </c>
      <c r="CH30" s="121">
        <f>SUM(AD30,BF30)</f>
        <v>6804</v>
      </c>
      <c r="CI30" s="121">
        <f>SUM(AE30,BG30)</f>
        <v>1149514</v>
      </c>
    </row>
    <row r="31" spans="1:87" s="136" customFormat="1" ht="13.5" customHeight="1" x14ac:dyDescent="0.15">
      <c r="A31" s="119" t="s">
        <v>27</v>
      </c>
      <c r="B31" s="120" t="s">
        <v>361</v>
      </c>
      <c r="C31" s="119" t="s">
        <v>374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347295</v>
      </c>
      <c r="M31" s="121">
        <f>+SUM(N31:Q31)</f>
        <v>62901</v>
      </c>
      <c r="N31" s="121">
        <v>62901</v>
      </c>
      <c r="O31" s="121">
        <v>0</v>
      </c>
      <c r="P31" s="121">
        <v>0</v>
      </c>
      <c r="Q31" s="121">
        <v>0</v>
      </c>
      <c r="R31" s="121">
        <f>+SUM(S31:U31)</f>
        <v>233047</v>
      </c>
      <c r="S31" s="121">
        <v>0</v>
      </c>
      <c r="T31" s="121">
        <v>233047</v>
      </c>
      <c r="U31" s="121">
        <v>0</v>
      </c>
      <c r="V31" s="121">
        <v>0</v>
      </c>
      <c r="W31" s="121">
        <f>+SUM(X31:AA31)</f>
        <v>51347</v>
      </c>
      <c r="X31" s="121">
        <v>0</v>
      </c>
      <c r="Y31" s="121">
        <v>0</v>
      </c>
      <c r="Z31" s="121">
        <v>7493</v>
      </c>
      <c r="AA31" s="121">
        <v>43854</v>
      </c>
      <c r="AB31" s="121">
        <v>0</v>
      </c>
      <c r="AC31" s="121">
        <v>0</v>
      </c>
      <c r="AD31" s="121">
        <v>20792</v>
      </c>
      <c r="AE31" s="121">
        <f>+SUM(D31,L31,AD31)</f>
        <v>368087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207260</v>
      </c>
      <c r="AO31" s="121">
        <f>+SUM(AP31:AS31)</f>
        <v>54608</v>
      </c>
      <c r="AP31" s="121">
        <v>54608</v>
      </c>
      <c r="AQ31" s="121">
        <v>0</v>
      </c>
      <c r="AR31" s="121">
        <v>0</v>
      </c>
      <c r="AS31" s="121">
        <v>0</v>
      </c>
      <c r="AT31" s="121">
        <f>+SUM(AU31:AW31)</f>
        <v>47035</v>
      </c>
      <c r="AU31" s="121">
        <v>0</v>
      </c>
      <c r="AV31" s="121">
        <v>47035</v>
      </c>
      <c r="AW31" s="121">
        <v>0</v>
      </c>
      <c r="AX31" s="121">
        <v>0</v>
      </c>
      <c r="AY31" s="121">
        <f>+SUM(AZ31:BC31)</f>
        <v>105617</v>
      </c>
      <c r="AZ31" s="121">
        <v>0</v>
      </c>
      <c r="BA31" s="121">
        <v>0</v>
      </c>
      <c r="BB31" s="121">
        <v>9622</v>
      </c>
      <c r="BC31" s="121">
        <v>95995</v>
      </c>
      <c r="BD31" s="121">
        <v>0</v>
      </c>
      <c r="BE31" s="121">
        <v>0</v>
      </c>
      <c r="BF31" s="121">
        <v>24596</v>
      </c>
      <c r="BG31" s="121">
        <f>+SUM(BF31,AN31,AF31)</f>
        <v>231856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554555</v>
      </c>
      <c r="BQ31" s="121">
        <f>SUM(M31,AO31)</f>
        <v>117509</v>
      </c>
      <c r="BR31" s="121">
        <f>SUM(N31,AP31)</f>
        <v>117509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280082</v>
      </c>
      <c r="BW31" s="121">
        <f>SUM(S31,AU31)</f>
        <v>0</v>
      </c>
      <c r="BX31" s="121">
        <f>SUM(T31,AV31)</f>
        <v>280082</v>
      </c>
      <c r="BY31" s="121">
        <f>SUM(U31,AW31)</f>
        <v>0</v>
      </c>
      <c r="BZ31" s="121">
        <f>SUM(V31,AX31)</f>
        <v>0</v>
      </c>
      <c r="CA31" s="121">
        <f>SUM(W31,AY31)</f>
        <v>156964</v>
      </c>
      <c r="CB31" s="121">
        <f>SUM(X31,AZ31)</f>
        <v>0</v>
      </c>
      <c r="CC31" s="121">
        <f>SUM(Y31,BA31)</f>
        <v>0</v>
      </c>
      <c r="CD31" s="121">
        <f>SUM(Z31,BB31)</f>
        <v>17115</v>
      </c>
      <c r="CE31" s="121">
        <f>SUM(AA31,BC31)</f>
        <v>139849</v>
      </c>
      <c r="CF31" s="121">
        <f>SUM(AB31,BD31)</f>
        <v>0</v>
      </c>
      <c r="CG31" s="121">
        <f>SUM(AC31,BE31)</f>
        <v>0</v>
      </c>
      <c r="CH31" s="121">
        <f>SUM(AD31,BF31)</f>
        <v>45388</v>
      </c>
      <c r="CI31" s="121">
        <f>SUM(AE31,BG31)</f>
        <v>599943</v>
      </c>
    </row>
    <row r="32" spans="1:87" s="136" customFormat="1" ht="13.5" customHeight="1" x14ac:dyDescent="0.15">
      <c r="A32" s="119" t="s">
        <v>27</v>
      </c>
      <c r="B32" s="120" t="s">
        <v>363</v>
      </c>
      <c r="C32" s="119" t="s">
        <v>364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29148</v>
      </c>
      <c r="M32" s="121">
        <f>+SUM(N32:Q32)</f>
        <v>315</v>
      </c>
      <c r="N32" s="121">
        <v>315</v>
      </c>
      <c r="O32" s="121">
        <v>0</v>
      </c>
      <c r="P32" s="121">
        <v>0</v>
      </c>
      <c r="Q32" s="121">
        <v>0</v>
      </c>
      <c r="R32" s="121">
        <f>+SUM(S32:U32)</f>
        <v>1060</v>
      </c>
      <c r="S32" s="121">
        <v>0</v>
      </c>
      <c r="T32" s="121">
        <v>0</v>
      </c>
      <c r="U32" s="121">
        <v>1060</v>
      </c>
      <c r="V32" s="121">
        <v>0</v>
      </c>
      <c r="W32" s="121">
        <f>+SUM(X32:AA32)</f>
        <v>27773</v>
      </c>
      <c r="X32" s="121">
        <v>0</v>
      </c>
      <c r="Y32" s="121">
        <v>21861</v>
      </c>
      <c r="Z32" s="121">
        <v>1852</v>
      </c>
      <c r="AA32" s="121">
        <v>4060</v>
      </c>
      <c r="AB32" s="121">
        <v>0</v>
      </c>
      <c r="AC32" s="121">
        <v>0</v>
      </c>
      <c r="AD32" s="121">
        <v>5064</v>
      </c>
      <c r="AE32" s="121">
        <f>+SUM(D32,L32,AD32)</f>
        <v>34212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29148</v>
      </c>
      <c r="BQ32" s="121">
        <f>SUM(M32,AO32)</f>
        <v>315</v>
      </c>
      <c r="BR32" s="121">
        <f>SUM(N32,AP32)</f>
        <v>315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1060</v>
      </c>
      <c r="BW32" s="121">
        <f>SUM(S32,AU32)</f>
        <v>0</v>
      </c>
      <c r="BX32" s="121">
        <f>SUM(T32,AV32)</f>
        <v>0</v>
      </c>
      <c r="BY32" s="121">
        <f>SUM(U32,AW32)</f>
        <v>1060</v>
      </c>
      <c r="BZ32" s="121">
        <f>SUM(V32,AX32)</f>
        <v>0</v>
      </c>
      <c r="CA32" s="121">
        <f>SUM(W32,AY32)</f>
        <v>27773</v>
      </c>
      <c r="CB32" s="121">
        <f>SUM(X32,AZ32)</f>
        <v>0</v>
      </c>
      <c r="CC32" s="121">
        <f>SUM(Y32,BA32)</f>
        <v>21861</v>
      </c>
      <c r="CD32" s="121">
        <f>SUM(Z32,BB32)</f>
        <v>1852</v>
      </c>
      <c r="CE32" s="121">
        <f>SUM(AA32,BC32)</f>
        <v>4060</v>
      </c>
      <c r="CF32" s="121">
        <f>SUM(AB32,BD32)</f>
        <v>0</v>
      </c>
      <c r="CG32" s="121">
        <f>SUM(AC32,BE32)</f>
        <v>0</v>
      </c>
      <c r="CH32" s="121">
        <f>SUM(AD32,BF32)</f>
        <v>5064</v>
      </c>
      <c r="CI32" s="121">
        <f>SUM(AE32,BG32)</f>
        <v>34212</v>
      </c>
    </row>
    <row r="33" spans="1:87" s="136" customFormat="1" ht="13.5" customHeight="1" x14ac:dyDescent="0.15">
      <c r="A33" s="119" t="s">
        <v>27</v>
      </c>
      <c r="B33" s="120" t="s">
        <v>339</v>
      </c>
      <c r="C33" s="119" t="s">
        <v>340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174603</v>
      </c>
      <c r="AO33" s="121">
        <f>+SUM(AP33:AS33)</f>
        <v>24858</v>
      </c>
      <c r="AP33" s="121">
        <v>24858</v>
      </c>
      <c r="AQ33" s="121">
        <v>0</v>
      </c>
      <c r="AR33" s="121">
        <v>0</v>
      </c>
      <c r="AS33" s="121">
        <v>0</v>
      </c>
      <c r="AT33" s="121">
        <f>+SUM(AU33:AW33)</f>
        <v>10053</v>
      </c>
      <c r="AU33" s="121">
        <v>0</v>
      </c>
      <c r="AV33" s="121">
        <v>10053</v>
      </c>
      <c r="AW33" s="121">
        <v>0</v>
      </c>
      <c r="AX33" s="121">
        <v>0</v>
      </c>
      <c r="AY33" s="121">
        <f>+SUM(AZ33:BC33)</f>
        <v>139692</v>
      </c>
      <c r="AZ33" s="121">
        <v>0</v>
      </c>
      <c r="BA33" s="121">
        <v>139692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174603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174603</v>
      </c>
      <c r="BQ33" s="121">
        <f>SUM(M33,AO33)</f>
        <v>24858</v>
      </c>
      <c r="BR33" s="121">
        <f>SUM(N33,AP33)</f>
        <v>24858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10053</v>
      </c>
      <c r="BW33" s="121">
        <f>SUM(S33,AU33)</f>
        <v>0</v>
      </c>
      <c r="BX33" s="121">
        <f>SUM(T33,AV33)</f>
        <v>10053</v>
      </c>
      <c r="BY33" s="121">
        <f>SUM(U33,AW33)</f>
        <v>0</v>
      </c>
      <c r="BZ33" s="121">
        <f>SUM(V33,AX33)</f>
        <v>0</v>
      </c>
      <c r="CA33" s="121">
        <f>SUM(W33,AY33)</f>
        <v>139692</v>
      </c>
      <c r="CB33" s="121">
        <f>SUM(X33,AZ33)</f>
        <v>0</v>
      </c>
      <c r="CC33" s="121">
        <f>SUM(Y33,BA33)</f>
        <v>139692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174603</v>
      </c>
    </row>
    <row r="34" spans="1:87" s="136" customFormat="1" ht="13.5" customHeight="1" x14ac:dyDescent="0.15">
      <c r="A34" s="119" t="s">
        <v>27</v>
      </c>
      <c r="B34" s="120" t="s">
        <v>329</v>
      </c>
      <c r="C34" s="119" t="s">
        <v>330</v>
      </c>
      <c r="D34" s="121">
        <f>+SUM(E34,J34)</f>
        <v>17308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17308</v>
      </c>
      <c r="K34" s="121">
        <v>0</v>
      </c>
      <c r="L34" s="121">
        <f>+SUM(M34,R34,V34,W34,AC34)</f>
        <v>210815</v>
      </c>
      <c r="M34" s="121">
        <f>+SUM(N34:Q34)</f>
        <v>52896</v>
      </c>
      <c r="N34" s="121">
        <v>52896</v>
      </c>
      <c r="O34" s="121">
        <v>0</v>
      </c>
      <c r="P34" s="121">
        <v>0</v>
      </c>
      <c r="Q34" s="121">
        <v>0</v>
      </c>
      <c r="R34" s="121">
        <f>+SUM(S34:U34)</f>
        <v>63396</v>
      </c>
      <c r="S34" s="121">
        <v>0</v>
      </c>
      <c r="T34" s="121">
        <v>0</v>
      </c>
      <c r="U34" s="121">
        <v>63396</v>
      </c>
      <c r="V34" s="121">
        <v>0</v>
      </c>
      <c r="W34" s="121">
        <f>+SUM(X34:AA34)</f>
        <v>94523</v>
      </c>
      <c r="X34" s="121">
        <v>0</v>
      </c>
      <c r="Y34" s="121">
        <v>80375</v>
      </c>
      <c r="Z34" s="121">
        <v>0</v>
      </c>
      <c r="AA34" s="121">
        <v>14148</v>
      </c>
      <c r="AB34" s="121">
        <v>0</v>
      </c>
      <c r="AC34" s="121">
        <v>0</v>
      </c>
      <c r="AD34" s="121">
        <v>37649</v>
      </c>
      <c r="AE34" s="121">
        <f>+SUM(D34,L34,AD34)</f>
        <v>265772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17308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17308</v>
      </c>
      <c r="BO34" s="121">
        <f>SUM(K34,AM34)</f>
        <v>0</v>
      </c>
      <c r="BP34" s="121">
        <f>SUM(L34,AN34)</f>
        <v>210815</v>
      </c>
      <c r="BQ34" s="121">
        <f>SUM(M34,AO34)</f>
        <v>52896</v>
      </c>
      <c r="BR34" s="121">
        <f>SUM(N34,AP34)</f>
        <v>52896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63396</v>
      </c>
      <c r="BW34" s="121">
        <f>SUM(S34,AU34)</f>
        <v>0</v>
      </c>
      <c r="BX34" s="121">
        <f>SUM(T34,AV34)</f>
        <v>0</v>
      </c>
      <c r="BY34" s="121">
        <f>SUM(U34,AW34)</f>
        <v>63396</v>
      </c>
      <c r="BZ34" s="121">
        <f>SUM(V34,AX34)</f>
        <v>0</v>
      </c>
      <c r="CA34" s="121">
        <f>SUM(W34,AY34)</f>
        <v>94523</v>
      </c>
      <c r="CB34" s="121">
        <f>SUM(X34,AZ34)</f>
        <v>0</v>
      </c>
      <c r="CC34" s="121">
        <f>SUM(Y34,BA34)</f>
        <v>80375</v>
      </c>
      <c r="CD34" s="121">
        <f>SUM(Z34,BB34)</f>
        <v>0</v>
      </c>
      <c r="CE34" s="121">
        <f>SUM(AA34,BC34)</f>
        <v>14148</v>
      </c>
      <c r="CF34" s="121">
        <f>SUM(AB34,BD34)</f>
        <v>0</v>
      </c>
      <c r="CG34" s="121">
        <f>SUM(AC34,BE34)</f>
        <v>0</v>
      </c>
      <c r="CH34" s="121">
        <f>SUM(AD34,BF34)</f>
        <v>37649</v>
      </c>
      <c r="CI34" s="121">
        <f>SUM(AE34,BG34)</f>
        <v>265772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279</v>
      </c>
      <c r="D7" s="140">
        <f>SUM(L7,T7,AB7,AJ7,AR7,AZ7)</f>
        <v>66091</v>
      </c>
      <c r="E7" s="140">
        <f>SUM(M7,U7,AC7,AK7,AS7,BA7)</f>
        <v>2858648</v>
      </c>
      <c r="F7" s="140">
        <f>SUM(D7:E7)</f>
        <v>2924739</v>
      </c>
      <c r="G7" s="140">
        <f>SUM(O7,W7,AE7,AM7,AU7,BC7)</f>
        <v>0</v>
      </c>
      <c r="H7" s="140">
        <f>SUM(P7,X7,AF7,AN7,AV7,BD7)</f>
        <v>896169</v>
      </c>
      <c r="I7" s="140">
        <f>SUM(G7:H7)</f>
        <v>896169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46237</v>
      </c>
      <c r="M7" s="140">
        <f>SUM(M$8:M$207)</f>
        <v>2208316</v>
      </c>
      <c r="N7" s="140">
        <f>IF(AND(L7&lt;&gt;"",M7&lt;&gt;""),SUM(L7:M7),"")</f>
        <v>2254553</v>
      </c>
      <c r="O7" s="140">
        <f>SUM(O$8:O$207)</f>
        <v>0</v>
      </c>
      <c r="P7" s="140">
        <f>SUM(P$8:P$207)</f>
        <v>693105</v>
      </c>
      <c r="Q7" s="140">
        <f>IF(AND(O7&lt;&gt;"",P7&lt;&gt;""),SUM(O7:P7),"")</f>
        <v>693105</v>
      </c>
      <c r="R7" s="141">
        <f>COUNTIF(R$8:R$207,"&lt;&gt;")</f>
        <v>7</v>
      </c>
      <c r="S7" s="141">
        <f>COUNTIF(S$8:S$207,"&lt;&gt;")</f>
        <v>7</v>
      </c>
      <c r="T7" s="140">
        <f>SUM(T$8:T$207)</f>
        <v>10178</v>
      </c>
      <c r="U7" s="140">
        <f>SUM(U$8:U$207)</f>
        <v>578463</v>
      </c>
      <c r="V7" s="140">
        <f>IF(AND(T7&lt;&gt;"",U7&lt;&gt;""),SUM(T7:U7),"")</f>
        <v>588641</v>
      </c>
      <c r="W7" s="140">
        <f>SUM(W$8:W$207)</f>
        <v>0</v>
      </c>
      <c r="X7" s="140">
        <f>SUM(X$8:X$207)</f>
        <v>133073</v>
      </c>
      <c r="Y7" s="140">
        <f>IF(AND(W7&lt;&gt;"",X7&lt;&gt;""),SUM(W7:X7),"")</f>
        <v>133073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9676</v>
      </c>
      <c r="AC7" s="140">
        <f>SUM(AC$8:AC$207)</f>
        <v>60733</v>
      </c>
      <c r="AD7" s="140">
        <f>IF(AND(AB7&lt;&gt;"",AC7&lt;&gt;""),SUM(AB7:AC7),"")</f>
        <v>70409</v>
      </c>
      <c r="AE7" s="140">
        <f>SUM(AE$8:AE$207)</f>
        <v>0</v>
      </c>
      <c r="AF7" s="140">
        <f>SUM(AF$8:AF$207)</f>
        <v>69991</v>
      </c>
      <c r="AG7" s="140">
        <f>IF(AND(AE7&lt;&gt;"",AF7&lt;&gt;""),SUM(AE7:AF7),"")</f>
        <v>69991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11136</v>
      </c>
      <c r="AL7" s="140">
        <f>IF(AND(AJ7&lt;&gt;"",AK7&lt;&gt;""),SUM(AJ7:AK7),"")</f>
        <v>11136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SUM(L9,T9,AB9,AJ9,AR9,AZ9)</f>
        <v>41102</v>
      </c>
      <c r="E9" s="121">
        <f>SUM(M9,U9,AC9,AK9,AS9,BA9)</f>
        <v>142675</v>
      </c>
      <c r="F9" s="121">
        <f>SUM(D9:E9)</f>
        <v>183777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41102</v>
      </c>
      <c r="M9" s="121">
        <v>142675</v>
      </c>
      <c r="N9" s="121">
        <f>IF(AND(L9&lt;&gt;"",M9&lt;&gt;""),SUM(L9:M9),"")</f>
        <v>183777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995035</v>
      </c>
      <c r="F10" s="121">
        <f>SUM(D10:E10)</f>
        <v>995035</v>
      </c>
      <c r="G10" s="121">
        <f>SUM(O10,W10,AE10,AM10,AU10,BC10)</f>
        <v>0</v>
      </c>
      <c r="H10" s="121">
        <f>SUM(P10,X10,AF10,AN10,AV10,BD10)</f>
        <v>24525</v>
      </c>
      <c r="I10" s="121">
        <f>SUM(G10:H10)</f>
        <v>24525</v>
      </c>
      <c r="J10" s="120" t="s">
        <v>333</v>
      </c>
      <c r="K10" s="119" t="s">
        <v>334</v>
      </c>
      <c r="L10" s="121">
        <v>0</v>
      </c>
      <c r="M10" s="121">
        <v>995035</v>
      </c>
      <c r="N10" s="121">
        <f>IF(AND(L10&lt;&gt;"",M10&lt;&gt;""),SUM(L10:M10),"")</f>
        <v>995035</v>
      </c>
      <c r="O10" s="121">
        <v>0</v>
      </c>
      <c r="P10" s="121">
        <v>24525</v>
      </c>
      <c r="Q10" s="121">
        <f>IF(AND(O10&lt;&gt;"",P10&lt;&gt;""),SUM(O10:P10),"")</f>
        <v>24525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59696</v>
      </c>
      <c r="I12" s="121">
        <f>SUM(G12:H12)</f>
        <v>59696</v>
      </c>
      <c r="J12" s="120" t="s">
        <v>339</v>
      </c>
      <c r="K12" s="119" t="s">
        <v>340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59696</v>
      </c>
      <c r="Q12" s="121">
        <f>IF(AND(O12&lt;&gt;"",P12&lt;&gt;""),SUM(O12:P12),"")</f>
        <v>59696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50618</v>
      </c>
      <c r="I13" s="121">
        <f>SUM(G13:H13)</f>
        <v>50618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50618</v>
      </c>
      <c r="Q13" s="121">
        <f>IF(AND(O13&lt;&gt;"",P13&lt;&gt;""),SUM(O13:P13),"")</f>
        <v>50618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28268</v>
      </c>
      <c r="I14" s="121">
        <f>SUM(G14:H14)</f>
        <v>28268</v>
      </c>
      <c r="J14" s="120" t="s">
        <v>339</v>
      </c>
      <c r="K14" s="119" t="s">
        <v>340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28268</v>
      </c>
      <c r="Q14" s="121">
        <f>IF(AND(O14&lt;&gt;"",P14&lt;&gt;""),SUM(O14:P14),"")</f>
        <v>28268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252770</v>
      </c>
      <c r="F15" s="121">
        <f>SUM(D15:E15)</f>
        <v>252770</v>
      </c>
      <c r="G15" s="121">
        <f>SUM(O15,W15,AE15,AM15,AU15,BC15)</f>
        <v>0</v>
      </c>
      <c r="H15" s="121">
        <f>SUM(P15,X15,AF15,AN15,AV15,BD15)</f>
        <v>133914</v>
      </c>
      <c r="I15" s="121">
        <f>SUM(G15:H15)</f>
        <v>133914</v>
      </c>
      <c r="J15" s="120" t="s">
        <v>347</v>
      </c>
      <c r="K15" s="119" t="s">
        <v>348</v>
      </c>
      <c r="L15" s="121">
        <v>0</v>
      </c>
      <c r="M15" s="121">
        <v>252770</v>
      </c>
      <c r="N15" s="121">
        <f>IF(AND(L15&lt;&gt;"",M15&lt;&gt;""),SUM(L15:M15),"")</f>
        <v>252770</v>
      </c>
      <c r="O15" s="121">
        <v>0</v>
      </c>
      <c r="P15" s="121">
        <v>133914</v>
      </c>
      <c r="Q15" s="121">
        <f>IF(AND(O15&lt;&gt;"",P15&lt;&gt;""),SUM(O15:P15),"")</f>
        <v>133914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36021</v>
      </c>
      <c r="I16" s="121">
        <f>SUM(G16:H16)</f>
        <v>36021</v>
      </c>
      <c r="J16" s="120" t="s">
        <v>339</v>
      </c>
      <c r="K16" s="119" t="s">
        <v>340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36021</v>
      </c>
      <c r="Q16" s="121">
        <f>IF(AND(O16&lt;&gt;"",P16&lt;&gt;""),SUM(O16:P16),"")</f>
        <v>36021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150320</v>
      </c>
      <c r="F17" s="121">
        <f>SUM(D17:E17)</f>
        <v>150320</v>
      </c>
      <c r="G17" s="121">
        <f>SUM(O17,W17,AE17,AM17,AU17,BC17)</f>
        <v>0</v>
      </c>
      <c r="H17" s="121">
        <f>SUM(P17,X17,AF17,AN17,AV17,BD17)</f>
        <v>25989</v>
      </c>
      <c r="I17" s="121">
        <f>SUM(G17:H17)</f>
        <v>25989</v>
      </c>
      <c r="J17" s="120" t="s">
        <v>347</v>
      </c>
      <c r="K17" s="119" t="s">
        <v>348</v>
      </c>
      <c r="L17" s="121">
        <v>0</v>
      </c>
      <c r="M17" s="121">
        <v>150320</v>
      </c>
      <c r="N17" s="121">
        <f>IF(AND(L17&lt;&gt;"",M17&lt;&gt;""),SUM(L17:M17),"")</f>
        <v>150320</v>
      </c>
      <c r="O17" s="121">
        <v>0</v>
      </c>
      <c r="P17" s="121">
        <v>25989</v>
      </c>
      <c r="Q17" s="121">
        <f>IF(AND(O17&lt;&gt;"",P17&lt;&gt;""),SUM(O17:P17),"")</f>
        <v>25989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563037</v>
      </c>
      <c r="F19" s="121">
        <f>SUM(D19:E19)</f>
        <v>563037</v>
      </c>
      <c r="G19" s="121">
        <f>SUM(O19,W19,AE19,AM19,AU19,BC19)</f>
        <v>0</v>
      </c>
      <c r="H19" s="121">
        <f>SUM(P19,X19,AF19,AN19,AV19,BD19)</f>
        <v>263298</v>
      </c>
      <c r="I19" s="121">
        <f>SUM(G19:H19)</f>
        <v>263298</v>
      </c>
      <c r="J19" s="120" t="s">
        <v>357</v>
      </c>
      <c r="K19" s="119" t="s">
        <v>358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193307</v>
      </c>
      <c r="Q19" s="121">
        <f>IF(AND(O19&lt;&gt;"",P19&lt;&gt;""),SUM(O19:P19),"")</f>
        <v>193307</v>
      </c>
      <c r="R19" s="120" t="s">
        <v>359</v>
      </c>
      <c r="S19" s="119" t="s">
        <v>360</v>
      </c>
      <c r="T19" s="121">
        <v>0</v>
      </c>
      <c r="U19" s="121">
        <v>491168</v>
      </c>
      <c r="V19" s="121">
        <f>IF(AND(T19&lt;&gt;"",U19&lt;&gt;""),SUM(T19:U19),"")</f>
        <v>491168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361</v>
      </c>
      <c r="AA19" s="119" t="s">
        <v>362</v>
      </c>
      <c r="AB19" s="121">
        <v>0</v>
      </c>
      <c r="AC19" s="121">
        <v>60733</v>
      </c>
      <c r="AD19" s="121">
        <f>IF(AND(AB19&lt;&gt;"",AC19&lt;&gt;""),SUM(AB19:AC19),"")</f>
        <v>60733</v>
      </c>
      <c r="AE19" s="121">
        <v>0</v>
      </c>
      <c r="AF19" s="121">
        <v>69991</v>
      </c>
      <c r="AG19" s="121">
        <f>IF(AND(AE19&lt;&gt;"",AF19&lt;&gt;""),SUM(AE19:AF19),"")</f>
        <v>69991</v>
      </c>
      <c r="AH19" s="120" t="s">
        <v>363</v>
      </c>
      <c r="AI19" s="119" t="s">
        <v>364</v>
      </c>
      <c r="AJ19" s="121">
        <v>0</v>
      </c>
      <c r="AK19" s="121">
        <v>11136</v>
      </c>
      <c r="AL19" s="121">
        <f>IF(AND(AJ19&lt;&gt;"",AK19&lt;&gt;""),SUM(AJ19:AK19),"")</f>
        <v>11136</v>
      </c>
      <c r="AM19" s="121">
        <v>0</v>
      </c>
      <c r="AN19" s="121">
        <v>0</v>
      </c>
      <c r="AO19" s="121">
        <f>IF(AND(AM19&lt;&gt;"",AN19&lt;&gt;""),SUM(AM19:AN19),"")</f>
        <v>0</v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SUM(L20,T20,AB20,AJ20,AR20,AZ20)</f>
        <v>0</v>
      </c>
      <c r="E20" s="121">
        <f>SUM(M20,U20,AC20,AK20,AS20,BA20)</f>
        <v>312953</v>
      </c>
      <c r="F20" s="121">
        <f>SUM(D20:E20)</f>
        <v>312953</v>
      </c>
      <c r="G20" s="121">
        <f>SUM(O20,W20,AE20,AM20,AU20,BC20)</f>
        <v>0</v>
      </c>
      <c r="H20" s="121">
        <f>SUM(P20,X20,AF20,AN20,AV20,BD20)</f>
        <v>34414</v>
      </c>
      <c r="I20" s="121">
        <f>SUM(G20:H20)</f>
        <v>34414</v>
      </c>
      <c r="J20" s="120" t="s">
        <v>333</v>
      </c>
      <c r="K20" s="119" t="s">
        <v>334</v>
      </c>
      <c r="L20" s="121">
        <v>0</v>
      </c>
      <c r="M20" s="121">
        <v>312953</v>
      </c>
      <c r="N20" s="121">
        <f>IF(AND(L20&lt;&gt;"",M20&lt;&gt;""),SUM(L20:M20),"")</f>
        <v>312953</v>
      </c>
      <c r="O20" s="121">
        <v>0</v>
      </c>
      <c r="P20" s="121">
        <v>34414</v>
      </c>
      <c r="Q20" s="121">
        <f>IF(AND(O20&lt;&gt;"",P20&lt;&gt;""),SUM(O20:P20),"")</f>
        <v>34414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SUM(L21,T21,AB21,AJ21,AR21,AZ21)</f>
        <v>0</v>
      </c>
      <c r="E21" s="121">
        <f>SUM(M21,U21,AC21,AK21,AS21,BA21)</f>
        <v>110585</v>
      </c>
      <c r="F21" s="121">
        <f>SUM(D21:E21)</f>
        <v>110585</v>
      </c>
      <c r="G21" s="121">
        <f>SUM(O21,W21,AE21,AM21,AU21,BC21)</f>
        <v>0</v>
      </c>
      <c r="H21" s="121">
        <f>SUM(P21,X21,AF21,AN21,AV21,BD21)</f>
        <v>57623</v>
      </c>
      <c r="I21" s="121">
        <f>SUM(G21:H21)</f>
        <v>57623</v>
      </c>
      <c r="J21" s="120" t="s">
        <v>359</v>
      </c>
      <c r="K21" s="119" t="s">
        <v>360</v>
      </c>
      <c r="L21" s="121">
        <v>0</v>
      </c>
      <c r="M21" s="121">
        <v>110585</v>
      </c>
      <c r="N21" s="121">
        <f>IF(AND(L21&lt;&gt;"",M21&lt;&gt;""),SUM(L21:M21),"")</f>
        <v>110585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357</v>
      </c>
      <c r="S21" s="119" t="s">
        <v>358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57623</v>
      </c>
      <c r="Y21" s="121">
        <f>IF(AND(W21&lt;&gt;"",X21&lt;&gt;""),SUM(W21:X21),"")</f>
        <v>57623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69482</v>
      </c>
      <c r="F22" s="121">
        <f>SUM(D22:E22)</f>
        <v>69482</v>
      </c>
      <c r="G22" s="121">
        <f>SUM(O22,W22,AE22,AM22,AU22,BC22)</f>
        <v>0</v>
      </c>
      <c r="H22" s="121">
        <f>SUM(P22,X22,AF22,AN22,AV22,BD22)</f>
        <v>47444</v>
      </c>
      <c r="I22" s="121">
        <f>SUM(G22:H22)</f>
        <v>47444</v>
      </c>
      <c r="J22" s="120" t="s">
        <v>359</v>
      </c>
      <c r="K22" s="119" t="s">
        <v>360</v>
      </c>
      <c r="L22" s="121">
        <v>0</v>
      </c>
      <c r="M22" s="121">
        <v>69482</v>
      </c>
      <c r="N22" s="121">
        <f>IF(AND(L22&lt;&gt;"",M22&lt;&gt;""),SUM(L22:M22),"")</f>
        <v>69482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357</v>
      </c>
      <c r="S22" s="119" t="s">
        <v>371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47444</v>
      </c>
      <c r="Y22" s="121">
        <f>IF(AND(W22&lt;&gt;"",X22&lt;&gt;""),SUM(W22:X22),"")</f>
        <v>47444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SUM(L23,T23,AB23,AJ23,AR23,AZ23)</f>
        <v>9676</v>
      </c>
      <c r="E23" s="121">
        <f>SUM(M23,U23,AC23,AK23,AS23,BA23)</f>
        <v>105142</v>
      </c>
      <c r="F23" s="121">
        <f>SUM(D23:E23)</f>
        <v>114818</v>
      </c>
      <c r="G23" s="121">
        <f>SUM(O23,W23,AE23,AM23,AU23,BC23)</f>
        <v>0</v>
      </c>
      <c r="H23" s="121">
        <f>SUM(P23,X23,AF23,AN23,AV23,BD23)</f>
        <v>59699</v>
      </c>
      <c r="I23" s="121">
        <f>SUM(G23:H23)</f>
        <v>59699</v>
      </c>
      <c r="J23" s="120" t="s">
        <v>361</v>
      </c>
      <c r="K23" s="119" t="s">
        <v>374</v>
      </c>
      <c r="L23" s="121">
        <v>0</v>
      </c>
      <c r="M23" s="121">
        <v>89341</v>
      </c>
      <c r="N23" s="121">
        <f>IF(AND(L23&lt;&gt;"",M23&lt;&gt;""),SUM(L23:M23),"")</f>
        <v>89341</v>
      </c>
      <c r="O23" s="121">
        <v>0</v>
      </c>
      <c r="P23" s="121">
        <v>59699</v>
      </c>
      <c r="Q23" s="121">
        <f>IF(AND(O23&lt;&gt;"",P23&lt;&gt;""),SUM(O23:P23),"")</f>
        <v>59699</v>
      </c>
      <c r="R23" s="120" t="s">
        <v>363</v>
      </c>
      <c r="S23" s="119" t="s">
        <v>364</v>
      </c>
      <c r="T23" s="121">
        <v>0</v>
      </c>
      <c r="U23" s="121">
        <v>15801</v>
      </c>
      <c r="V23" s="121">
        <f>IF(AND(T23&lt;&gt;"",U23&lt;&gt;""),SUM(T23:U23),"")</f>
        <v>15801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329</v>
      </c>
      <c r="AA23" s="119" t="s">
        <v>330</v>
      </c>
      <c r="AB23" s="121">
        <v>9676</v>
      </c>
      <c r="AC23" s="121">
        <v>0</v>
      </c>
      <c r="AD23" s="121">
        <f>IF(AND(AB23&lt;&gt;"",AC23&lt;&gt;""),SUM(AB23:AC23),"")</f>
        <v>9676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SUM(L24,T24,AB24,AJ24,AR24,AZ24)</f>
        <v>5155</v>
      </c>
      <c r="E24" s="121">
        <f>SUM(M24,U24,AC24,AK24,AS24,BA24)</f>
        <v>52224</v>
      </c>
      <c r="F24" s="121">
        <f>SUM(D24:E24)</f>
        <v>57379</v>
      </c>
      <c r="G24" s="121">
        <f>SUM(O24,W24,AE24,AM24,AU24,BC24)</f>
        <v>0</v>
      </c>
      <c r="H24" s="121">
        <f>SUM(P24,X24,AF24,AN24,AV24,BD24)</f>
        <v>21934</v>
      </c>
      <c r="I24" s="121">
        <f>SUM(G24:H24)</f>
        <v>21934</v>
      </c>
      <c r="J24" s="120" t="s">
        <v>361</v>
      </c>
      <c r="K24" s="119" t="s">
        <v>374</v>
      </c>
      <c r="L24" s="121">
        <v>0</v>
      </c>
      <c r="M24" s="121">
        <v>33668</v>
      </c>
      <c r="N24" s="121">
        <f>IF(AND(L24&lt;&gt;"",M24&lt;&gt;""),SUM(L24:M24),"")</f>
        <v>33668</v>
      </c>
      <c r="O24" s="121">
        <v>0</v>
      </c>
      <c r="P24" s="121">
        <v>21934</v>
      </c>
      <c r="Q24" s="121">
        <f>IF(AND(O24&lt;&gt;"",P24&lt;&gt;""),SUM(O24:P24),"")</f>
        <v>21934</v>
      </c>
      <c r="R24" s="120" t="s">
        <v>329</v>
      </c>
      <c r="S24" s="119" t="s">
        <v>330</v>
      </c>
      <c r="T24" s="121">
        <v>5155</v>
      </c>
      <c r="U24" s="121">
        <v>18556</v>
      </c>
      <c r="V24" s="121">
        <f>IF(AND(T24&lt;&gt;"",U24&lt;&gt;""),SUM(T24:U24),"")</f>
        <v>23711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SUM(L25,T25,AB25,AJ25,AR25,AZ25)</f>
        <v>5023</v>
      </c>
      <c r="E25" s="121">
        <f>SUM(M25,U25,AC25,AK25,AS25,BA25)</f>
        <v>51131</v>
      </c>
      <c r="F25" s="121">
        <f>SUM(D25:E25)</f>
        <v>56154</v>
      </c>
      <c r="G25" s="121">
        <f>SUM(O25,W25,AE25,AM25,AU25,BC25)</f>
        <v>0</v>
      </c>
      <c r="H25" s="121">
        <f>SUM(P25,X25,AF25,AN25,AV25,BD25)</f>
        <v>24720</v>
      </c>
      <c r="I25" s="121">
        <f>SUM(G25:H25)</f>
        <v>24720</v>
      </c>
      <c r="J25" s="120" t="s">
        <v>361</v>
      </c>
      <c r="K25" s="119" t="s">
        <v>374</v>
      </c>
      <c r="L25" s="121">
        <v>0</v>
      </c>
      <c r="M25" s="121">
        <v>33010</v>
      </c>
      <c r="N25" s="121">
        <f>IF(AND(L25&lt;&gt;"",M25&lt;&gt;""),SUM(L25:M25),"")</f>
        <v>33010</v>
      </c>
      <c r="O25" s="121">
        <v>0</v>
      </c>
      <c r="P25" s="121">
        <v>24720</v>
      </c>
      <c r="Q25" s="121">
        <f>IF(AND(O25&lt;&gt;"",P25&lt;&gt;""),SUM(O25:P25),"")</f>
        <v>24720</v>
      </c>
      <c r="R25" s="120" t="s">
        <v>329</v>
      </c>
      <c r="S25" s="119" t="s">
        <v>330</v>
      </c>
      <c r="T25" s="121">
        <v>5023</v>
      </c>
      <c r="U25" s="121">
        <v>18121</v>
      </c>
      <c r="V25" s="121">
        <f>IF(AND(T25&lt;&gt;"",U25&lt;&gt;""),SUM(T25:U25),"")</f>
        <v>23144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SUM(L26,T26,AB26,AJ26,AR26,AZ26)</f>
        <v>5135</v>
      </c>
      <c r="E26" s="121">
        <f>SUM(M26,U26,AC26,AK26,AS26,BA26)</f>
        <v>53294</v>
      </c>
      <c r="F26" s="121">
        <f>SUM(D26:E26)</f>
        <v>58429</v>
      </c>
      <c r="G26" s="121">
        <f>SUM(O26,W26,AE26,AM26,AU26,BC26)</f>
        <v>0</v>
      </c>
      <c r="H26" s="121">
        <f>SUM(P26,X26,AF26,AN26,AV26,BD26)</f>
        <v>28006</v>
      </c>
      <c r="I26" s="121">
        <f>SUM(G26:H26)</f>
        <v>28006</v>
      </c>
      <c r="J26" s="120" t="s">
        <v>329</v>
      </c>
      <c r="K26" s="119" t="s">
        <v>330</v>
      </c>
      <c r="L26" s="121">
        <v>5135</v>
      </c>
      <c r="M26" s="121">
        <v>18477</v>
      </c>
      <c r="N26" s="121">
        <f>IF(AND(L26&lt;&gt;"",M26&lt;&gt;""),SUM(L26:M26),"")</f>
        <v>23612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361</v>
      </c>
      <c r="S26" s="119" t="s">
        <v>374</v>
      </c>
      <c r="T26" s="121">
        <v>0</v>
      </c>
      <c r="U26" s="121">
        <v>34817</v>
      </c>
      <c r="V26" s="121">
        <f>IF(AND(T26&lt;&gt;"",U26&lt;&gt;""),SUM(T26:U26),"")</f>
        <v>34817</v>
      </c>
      <c r="W26" s="121">
        <v>0</v>
      </c>
      <c r="X26" s="121">
        <v>28006</v>
      </c>
      <c r="Y26" s="121">
        <f>IF(AND(W26&lt;&gt;"",X26&lt;&gt;""),SUM(W26:X26),"")</f>
        <v>28006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SUM(H7,L7,P7,T7,X7,AB7,AF7,AJ7,AN7,AR7,AV7,AZ7,BD7,BH7,BL7,BP7,BT7,BX7,CB7,CF7,CJ7,CN7,CR7,CV7,CZ7,DD7,DH7,DL7,DP7,DT7)</f>
        <v>2924739</v>
      </c>
      <c r="E7" s="140">
        <f>SUM(I7,M7,Q7,U7,Y7,AC7,AG7,AK7,AO7,AS7,AW7,BA7,BE7,BI7,BM7,BQ7,BU7,BY7,CC7,CG7,CK7,CO7,CS7,CW7,DA7,DE7,DI7,DM7,DQ7,DU7)</f>
        <v>896169</v>
      </c>
      <c r="F7" s="141">
        <f>COUNTIF(F$8:F$57,"&lt;&gt;")</f>
        <v>8</v>
      </c>
      <c r="G7" s="141">
        <f>COUNTIF(G$8:G$57,"&lt;&gt;")</f>
        <v>8</v>
      </c>
      <c r="H7" s="140">
        <f>SUM(H$8:H$57)</f>
        <v>1994619</v>
      </c>
      <c r="I7" s="140">
        <f>SUM(I$8:I$57)</f>
        <v>481433</v>
      </c>
      <c r="J7" s="141">
        <f>COUNTIF(J$8:J$57,"&lt;&gt;")</f>
        <v>8</v>
      </c>
      <c r="K7" s="141">
        <f>COUNTIF(K$8:K$57,"&lt;&gt;")</f>
        <v>8</v>
      </c>
      <c r="L7" s="140">
        <f>SUM(L$8:L$57)</f>
        <v>688676</v>
      </c>
      <c r="M7" s="140">
        <f>SUM(M$8:M$57)</f>
        <v>218164</v>
      </c>
      <c r="N7" s="141">
        <f>COUNTIF(N$8:N$57,"&lt;&gt;")</f>
        <v>5</v>
      </c>
      <c r="O7" s="141">
        <f>COUNTIF(O$8:O$57,"&lt;&gt;")</f>
        <v>5</v>
      </c>
      <c r="P7" s="140">
        <f>SUM(P$8:P$57)</f>
        <v>126861</v>
      </c>
      <c r="Q7" s="140">
        <f>SUM(Q$8:Q$57)</f>
        <v>107825</v>
      </c>
      <c r="R7" s="141">
        <f>COUNTIF(R$8:R$57,"&lt;&gt;")</f>
        <v>3</v>
      </c>
      <c r="S7" s="141">
        <f>COUNTIF(S$8:S$57,"&lt;&gt;")</f>
        <v>3</v>
      </c>
      <c r="T7" s="140">
        <f>SUM(T$8:T$57)</f>
        <v>56154</v>
      </c>
      <c r="U7" s="140">
        <f>SUM(U$8:U$57)</f>
        <v>60741</v>
      </c>
      <c r="V7" s="141">
        <f>COUNTIF(V$8:V$57,"&lt;&gt;")</f>
        <v>2</v>
      </c>
      <c r="W7" s="141">
        <f>COUNTIF(W$8:W$57,"&lt;&gt;")</f>
        <v>2</v>
      </c>
      <c r="X7" s="140">
        <f>SUM(X$8:X$57)</f>
        <v>58429</v>
      </c>
      <c r="Y7" s="140">
        <f>SUM(Y$8:Y$57)</f>
        <v>28006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27</v>
      </c>
      <c r="B8" s="120" t="s">
        <v>333</v>
      </c>
      <c r="C8" s="119" t="s">
        <v>334</v>
      </c>
      <c r="D8" s="121">
        <f>SUM(H8,L8,P8,T8,X8,AB8,AF8,AJ8,AN8,AR8,AV8,AZ8,BD8,BH8,BL8,BP8,BT8,BX8,CB8,CF8,CJ8,CN8,CR8,CV8,CZ8,DD8,DH8,DL8,DP8,DT8)</f>
        <v>1307988</v>
      </c>
      <c r="E8" s="121">
        <f>SUM(I8,M8,Q8,U8,Y8,AC8,AG8,AK8,AO8,AS8,AW8,BA8,BE8,BI8,BM8,BQ8,BU8,BY8,CC8,CG8,CK8,CO8,CS8,CW8,DA8,DE8,DI8,DM8,DQ8,DU8)</f>
        <v>58939</v>
      </c>
      <c r="F8" s="120" t="s">
        <v>331</v>
      </c>
      <c r="G8" s="119" t="s">
        <v>332</v>
      </c>
      <c r="H8" s="121">
        <v>995035</v>
      </c>
      <c r="I8" s="121">
        <v>24525</v>
      </c>
      <c r="J8" s="120" t="s">
        <v>365</v>
      </c>
      <c r="K8" s="119" t="s">
        <v>366</v>
      </c>
      <c r="L8" s="121">
        <v>312953</v>
      </c>
      <c r="M8" s="121">
        <v>34414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27</v>
      </c>
      <c r="B9" s="120" t="s">
        <v>357</v>
      </c>
      <c r="C9" s="119" t="s">
        <v>371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298374</v>
      </c>
      <c r="F9" s="120" t="s">
        <v>355</v>
      </c>
      <c r="G9" s="119" t="s">
        <v>356</v>
      </c>
      <c r="H9" s="121">
        <v>0</v>
      </c>
      <c r="I9" s="121">
        <v>193307</v>
      </c>
      <c r="J9" s="120" t="s">
        <v>369</v>
      </c>
      <c r="K9" s="119" t="s">
        <v>370</v>
      </c>
      <c r="L9" s="121">
        <v>0</v>
      </c>
      <c r="M9" s="121">
        <v>47444</v>
      </c>
      <c r="N9" s="120" t="s">
        <v>367</v>
      </c>
      <c r="O9" s="119" t="s">
        <v>368</v>
      </c>
      <c r="P9" s="121">
        <v>0</v>
      </c>
      <c r="Q9" s="121">
        <v>57623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27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671235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491168</v>
      </c>
      <c r="I10" s="121">
        <v>0</v>
      </c>
      <c r="J10" s="120" t="s">
        <v>367</v>
      </c>
      <c r="K10" s="119" t="s">
        <v>368</v>
      </c>
      <c r="L10" s="121">
        <v>110585</v>
      </c>
      <c r="M10" s="121">
        <v>0</v>
      </c>
      <c r="N10" s="120" t="s">
        <v>369</v>
      </c>
      <c r="O10" s="119" t="s">
        <v>370</v>
      </c>
      <c r="P10" s="121">
        <v>69482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27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403090</v>
      </c>
      <c r="E11" s="121">
        <f>SUM(I11,M11,Q11,U11,Y11,AC11,AG11,AK11,AO11,AS11,AW11,BA11,BE11,BI11,BM11,BQ11,BU11,BY11,CC11,CG11,CK11,CO11,CS11,CW11,DA11,DE11,DI11,DM11,DQ11,DU11)</f>
        <v>159903</v>
      </c>
      <c r="F11" s="120" t="s">
        <v>345</v>
      </c>
      <c r="G11" s="119" t="s">
        <v>346</v>
      </c>
      <c r="H11" s="121">
        <v>252770</v>
      </c>
      <c r="I11" s="121">
        <v>133914</v>
      </c>
      <c r="J11" s="120" t="s">
        <v>351</v>
      </c>
      <c r="K11" s="119" t="s">
        <v>352</v>
      </c>
      <c r="L11" s="121">
        <v>150320</v>
      </c>
      <c r="M11" s="121">
        <v>25989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27</v>
      </c>
      <c r="B12" s="120" t="s">
        <v>361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251569</v>
      </c>
      <c r="E12" s="121">
        <f>SUM(I12,M12,Q12,U12,Y12,AC12,AG12,AK12,AO12,AS12,AW12,BA12,BE12,BI12,BM12,BQ12,BU12,BY12,CC12,CG12,CK12,CO12,CS12,CW12,DA12,DE12,DI12,DM12,DQ12,DU12)</f>
        <v>204350</v>
      </c>
      <c r="F12" s="120" t="s">
        <v>355</v>
      </c>
      <c r="G12" s="119" t="s">
        <v>356</v>
      </c>
      <c r="H12" s="121">
        <v>60733</v>
      </c>
      <c r="I12" s="121">
        <v>69991</v>
      </c>
      <c r="J12" s="120" t="s">
        <v>372</v>
      </c>
      <c r="K12" s="119" t="s">
        <v>373</v>
      </c>
      <c r="L12" s="121">
        <v>89341</v>
      </c>
      <c r="M12" s="121">
        <v>59699</v>
      </c>
      <c r="N12" s="120" t="s">
        <v>375</v>
      </c>
      <c r="O12" s="119" t="s">
        <v>376</v>
      </c>
      <c r="P12" s="121">
        <v>33668</v>
      </c>
      <c r="Q12" s="121">
        <v>21934</v>
      </c>
      <c r="R12" s="120" t="s">
        <v>377</v>
      </c>
      <c r="S12" s="119" t="s">
        <v>378</v>
      </c>
      <c r="T12" s="121">
        <v>33010</v>
      </c>
      <c r="U12" s="121">
        <v>24720</v>
      </c>
      <c r="V12" s="120" t="s">
        <v>379</v>
      </c>
      <c r="W12" s="119" t="s">
        <v>380</v>
      </c>
      <c r="X12" s="121">
        <v>34817</v>
      </c>
      <c r="Y12" s="121">
        <v>28006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27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26937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355</v>
      </c>
      <c r="G13" s="119" t="s">
        <v>356</v>
      </c>
      <c r="H13" s="121">
        <v>11136</v>
      </c>
      <c r="I13" s="121">
        <v>0</v>
      </c>
      <c r="J13" s="120" t="s">
        <v>372</v>
      </c>
      <c r="K13" s="119" t="s">
        <v>373</v>
      </c>
      <c r="L13" s="121">
        <v>15801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27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174603</v>
      </c>
      <c r="F14" s="120" t="s">
        <v>337</v>
      </c>
      <c r="G14" s="119" t="s">
        <v>338</v>
      </c>
      <c r="H14" s="121">
        <v>0</v>
      </c>
      <c r="I14" s="121">
        <v>59696</v>
      </c>
      <c r="J14" s="120" t="s">
        <v>341</v>
      </c>
      <c r="K14" s="119" t="s">
        <v>342</v>
      </c>
      <c r="L14" s="121">
        <v>0</v>
      </c>
      <c r="M14" s="121">
        <v>50618</v>
      </c>
      <c r="N14" s="120" t="s">
        <v>343</v>
      </c>
      <c r="O14" s="119" t="s">
        <v>344</v>
      </c>
      <c r="P14" s="121">
        <v>0</v>
      </c>
      <c r="Q14" s="121">
        <v>28268</v>
      </c>
      <c r="R14" s="120" t="s">
        <v>349</v>
      </c>
      <c r="S14" s="119" t="s">
        <v>350</v>
      </c>
      <c r="T14" s="121">
        <v>0</v>
      </c>
      <c r="U14" s="121">
        <v>36021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27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263920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183777</v>
      </c>
      <c r="I15" s="121">
        <v>0</v>
      </c>
      <c r="J15" s="120" t="s">
        <v>372</v>
      </c>
      <c r="K15" s="119" t="s">
        <v>373</v>
      </c>
      <c r="L15" s="121">
        <v>9676</v>
      </c>
      <c r="M15" s="121">
        <v>0</v>
      </c>
      <c r="N15" s="120" t="s">
        <v>375</v>
      </c>
      <c r="O15" s="119" t="s">
        <v>376</v>
      </c>
      <c r="P15" s="121">
        <v>23711</v>
      </c>
      <c r="Q15" s="121">
        <v>0</v>
      </c>
      <c r="R15" s="120" t="s">
        <v>377</v>
      </c>
      <c r="S15" s="119" t="s">
        <v>378</v>
      </c>
      <c r="T15" s="121">
        <v>23144</v>
      </c>
      <c r="U15" s="121">
        <v>0</v>
      </c>
      <c r="V15" s="120" t="s">
        <v>379</v>
      </c>
      <c r="W15" s="119" t="s">
        <v>380</v>
      </c>
      <c r="X15" s="121">
        <v>23612</v>
      </c>
      <c r="Y15" s="121">
        <v>0</v>
      </c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25209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25210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25211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25212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25213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25214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25383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25384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25425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25441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25442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25443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25831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25833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25841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25847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25858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25871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25874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2020-03-10T03:12:52Z</dcterms:modified>
</cp:coreProperties>
</file>